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smcelroy_odot_org/Documents/Documents/Grants/2022/BIP/Bridge/SH100 over AR River/grants.gov/"/>
    </mc:Choice>
  </mc:AlternateContent>
  <xr:revisionPtr revIDLastSave="0" documentId="8_{4BF2CB8B-D6A1-4704-B621-7A2A2611140F}" xr6:coauthVersionLast="47" xr6:coauthVersionMax="47" xr10:uidLastSave="{00000000-0000-0000-0000-000000000000}"/>
  <bookViews>
    <workbookView xWindow="-120" yWindow="-120" windowWidth="29040" windowHeight="15840" firstSheet="1" activeTab="5" xr2:uid="{3AD3CDA0-2930-46BD-BE60-DFBD0FE64A55}"/>
  </bookViews>
  <sheets>
    <sheet name="Build Alternative" sheetId="7" r:id="rId1"/>
    <sheet name="No Build Alternative" sheetId="8" r:id="rId2"/>
    <sheet name="Summary " sheetId="6" r:id="rId3"/>
    <sheet name="Build 30 Years" sheetId="9" r:id="rId4"/>
    <sheet name="No Build 30 Years" sheetId="10" r:id="rId5"/>
    <sheet name="Summary 30 Years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7" i="10" l="1"/>
  <c r="C93" i="10"/>
  <c r="C55" i="10"/>
  <c r="C42" i="10"/>
  <c r="C14" i="10"/>
  <c r="C9" i="10"/>
  <c r="C14" i="8"/>
  <c r="C42" i="8"/>
  <c r="C55" i="8"/>
  <c r="C93" i="8"/>
  <c r="C127" i="8"/>
  <c r="AK34" i="10"/>
  <c r="AK38" i="10" s="1"/>
  <c r="AK35" i="10"/>
  <c r="AK39" i="10" s="1"/>
  <c r="AK43" i="10"/>
  <c r="AK45" i="10"/>
  <c r="AK46" i="10"/>
  <c r="AK51" i="10"/>
  <c r="AK53" i="10" s="1"/>
  <c r="AK54" i="10" s="1"/>
  <c r="AK52" i="10"/>
  <c r="AK57" i="10"/>
  <c r="AK58" i="10" s="1"/>
  <c r="AK66" i="10"/>
  <c r="AK68" i="10"/>
  <c r="AK70" i="10"/>
  <c r="AK71" i="10" s="1"/>
  <c r="AK92" i="10" s="1"/>
  <c r="AK74" i="10"/>
  <c r="AK76" i="10"/>
  <c r="AK77" i="10"/>
  <c r="AK80" i="10"/>
  <c r="AK82" i="10"/>
  <c r="AK83" i="10"/>
  <c r="AK86" i="10"/>
  <c r="AK88" i="10" s="1"/>
  <c r="AK89" i="10" s="1"/>
  <c r="AK99" i="10"/>
  <c r="AK101" i="10"/>
  <c r="AK103" i="10"/>
  <c r="AK124" i="10" s="1"/>
  <c r="AK104" i="10"/>
  <c r="AK125" i="10" s="1"/>
  <c r="AK107" i="10"/>
  <c r="AK109" i="10"/>
  <c r="AK110" i="10"/>
  <c r="AK113" i="10"/>
  <c r="AK115" i="10" s="1"/>
  <c r="AK116" i="10" s="1"/>
  <c r="AK119" i="10"/>
  <c r="AK121" i="10"/>
  <c r="AK122" i="10" s="1"/>
  <c r="AK20" i="10"/>
  <c r="AK21" i="10"/>
  <c r="AK22" i="10" s="1"/>
  <c r="AH30" i="10"/>
  <c r="AD30" i="10"/>
  <c r="Z30" i="10"/>
  <c r="V31" i="10"/>
  <c r="V30" i="10"/>
  <c r="R31" i="10"/>
  <c r="R30" i="10"/>
  <c r="N31" i="10"/>
  <c r="N30" i="10"/>
  <c r="J31" i="10"/>
  <c r="J30" i="10"/>
  <c r="AK8" i="10"/>
  <c r="K8" i="10"/>
  <c r="L8" i="10"/>
  <c r="M8" i="10"/>
  <c r="O8" i="10"/>
  <c r="P8" i="10"/>
  <c r="Q8" i="10"/>
  <c r="S8" i="10"/>
  <c r="T8" i="10"/>
  <c r="U8" i="10"/>
  <c r="W8" i="10"/>
  <c r="X8" i="10"/>
  <c r="Y8" i="10"/>
  <c r="AA8" i="10"/>
  <c r="AB8" i="10"/>
  <c r="AC8" i="10"/>
  <c r="AE8" i="10"/>
  <c r="AF8" i="10"/>
  <c r="AG8" i="10"/>
  <c r="AI8" i="10"/>
  <c r="AJ8" i="10"/>
  <c r="AL8" i="10"/>
  <c r="F8" i="10"/>
  <c r="G8" i="10"/>
  <c r="H8" i="10"/>
  <c r="I8" i="10"/>
  <c r="J13" i="10"/>
  <c r="N13" i="10"/>
  <c r="R13" i="10"/>
  <c r="V13" i="10"/>
  <c r="Z13" i="10"/>
  <c r="AD13" i="10"/>
  <c r="AH13" i="10"/>
  <c r="AK3" i="10"/>
  <c r="AL34" i="9"/>
  <c r="AL38" i="9" s="1"/>
  <c r="AL35" i="9"/>
  <c r="AL39" i="9" s="1"/>
  <c r="AL43" i="9"/>
  <c r="AL45" i="9"/>
  <c r="AL46" i="9"/>
  <c r="AL51" i="9"/>
  <c r="AL52" i="9"/>
  <c r="AL53" i="9" s="1"/>
  <c r="AL54" i="9" s="1"/>
  <c r="AL57" i="9"/>
  <c r="AL58" i="9" s="1"/>
  <c r="AL66" i="9"/>
  <c r="AL68" i="9"/>
  <c r="AL70" i="9" s="1"/>
  <c r="AL74" i="9"/>
  <c r="AL76" i="9" s="1"/>
  <c r="AL77" i="9" s="1"/>
  <c r="AL80" i="9"/>
  <c r="AL82" i="9"/>
  <c r="AL83" i="9"/>
  <c r="AL86" i="9"/>
  <c r="AL88" i="9"/>
  <c r="AL89" i="9" s="1"/>
  <c r="AL99" i="9"/>
  <c r="AL101" i="9"/>
  <c r="AL103" i="9"/>
  <c r="AL104" i="9" s="1"/>
  <c r="AL107" i="9"/>
  <c r="AL109" i="9" s="1"/>
  <c r="AL110" i="9" s="1"/>
  <c r="AL113" i="9"/>
  <c r="AL115" i="9" s="1"/>
  <c r="AL116" i="9" s="1"/>
  <c r="AL119" i="9"/>
  <c r="AL121" i="9" s="1"/>
  <c r="AL122" i="9" s="1"/>
  <c r="AL20" i="9"/>
  <c r="AL21" i="9" s="1"/>
  <c r="C14" i="9"/>
  <c r="AL1" i="9"/>
  <c r="AL2" i="9"/>
  <c r="AL13" i="9" s="1"/>
  <c r="AL3" i="9"/>
  <c r="AC13" i="9"/>
  <c r="AD13" i="9"/>
  <c r="AE13" i="9"/>
  <c r="AF13" i="9"/>
  <c r="AG13" i="9"/>
  <c r="AH13" i="9"/>
  <c r="AI13" i="9"/>
  <c r="AJ13" i="9"/>
  <c r="AK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H13" i="9"/>
  <c r="AK1" i="9"/>
  <c r="AK2" i="9"/>
  <c r="AK3" i="9"/>
  <c r="AK20" i="9"/>
  <c r="AK21" i="9"/>
  <c r="AK22" i="9"/>
  <c r="AK25" i="9" s="1"/>
  <c r="AK23" i="9"/>
  <c r="AK27" i="9" s="1"/>
  <c r="AK34" i="9" s="1"/>
  <c r="AK38" i="9" s="1"/>
  <c r="C42" i="7"/>
  <c r="C16" i="7"/>
  <c r="C14" i="7"/>
  <c r="BE13" i="7"/>
  <c r="BE20" i="7"/>
  <c r="BE21" i="7" s="1"/>
  <c r="BE66" i="7"/>
  <c r="BE68" i="7"/>
  <c r="BE70" i="7" s="1"/>
  <c r="BE99" i="7"/>
  <c r="BE101" i="7"/>
  <c r="BE103" i="7"/>
  <c r="BE104" i="7" s="1"/>
  <c r="BE1" i="7"/>
  <c r="BE2" i="7"/>
  <c r="BE3" i="7"/>
  <c r="BE124" i="8"/>
  <c r="BE125" i="8"/>
  <c r="BE119" i="8"/>
  <c r="BE121" i="8" s="1"/>
  <c r="BE122" i="8" s="1"/>
  <c r="BE113" i="8"/>
  <c r="BE115" i="8" s="1"/>
  <c r="BE116" i="8" s="1"/>
  <c r="BE107" i="8"/>
  <c r="BE109" i="8" s="1"/>
  <c r="BE110" i="8" s="1"/>
  <c r="BE99" i="8"/>
  <c r="BE101" i="8"/>
  <c r="BE103" i="8" s="1"/>
  <c r="BE104" i="8" s="1"/>
  <c r="BE91" i="8"/>
  <c r="BE92" i="8"/>
  <c r="BE86" i="8"/>
  <c r="BE88" i="8" s="1"/>
  <c r="BE89" i="8" s="1"/>
  <c r="BE80" i="8"/>
  <c r="BE82" i="8"/>
  <c r="BE83" i="8" s="1"/>
  <c r="BE74" i="8"/>
  <c r="BE76" i="8" s="1"/>
  <c r="BE77" i="8" s="1"/>
  <c r="BE70" i="8"/>
  <c r="BE71" i="8"/>
  <c r="BE68" i="8"/>
  <c r="BE66" i="8"/>
  <c r="BE51" i="8"/>
  <c r="BE53" i="8" s="1"/>
  <c r="BE54" i="8" s="1"/>
  <c r="BE52" i="8"/>
  <c r="BE38" i="8"/>
  <c r="BE40" i="8" s="1"/>
  <c r="BE41" i="8" s="1"/>
  <c r="BE39" i="8"/>
  <c r="BE34" i="8"/>
  <c r="BE35" i="8"/>
  <c r="BE20" i="8"/>
  <c r="BE21" i="8"/>
  <c r="BE22" i="8" s="1"/>
  <c r="C16" i="8"/>
  <c r="C9" i="8"/>
  <c r="BE13" i="8"/>
  <c r="BE2" i="8"/>
  <c r="BE3" i="8"/>
  <c r="G8" i="7"/>
  <c r="BB30" i="8"/>
  <c r="AP30" i="8"/>
  <c r="AD30" i="8"/>
  <c r="Z30" i="8"/>
  <c r="V31" i="8"/>
  <c r="R30" i="8"/>
  <c r="J31" i="8"/>
  <c r="J30" i="8"/>
  <c r="J13" i="8"/>
  <c r="N13" i="8"/>
  <c r="R13" i="8"/>
  <c r="V13" i="8"/>
  <c r="Z13" i="8"/>
  <c r="AD13" i="8"/>
  <c r="AH13" i="8"/>
  <c r="AL13" i="8"/>
  <c r="AP13" i="8"/>
  <c r="AT13" i="8"/>
  <c r="AX13" i="8"/>
  <c r="BB13" i="8"/>
  <c r="F13" i="8"/>
  <c r="K8" i="8"/>
  <c r="L8" i="8"/>
  <c r="M8" i="8"/>
  <c r="O8" i="8"/>
  <c r="P8" i="8"/>
  <c r="Q8" i="8"/>
  <c r="S8" i="8"/>
  <c r="T8" i="8"/>
  <c r="U8" i="8"/>
  <c r="W8" i="8"/>
  <c r="X8" i="8"/>
  <c r="Y8" i="8"/>
  <c r="AA8" i="8"/>
  <c r="AB8" i="8"/>
  <c r="AC8" i="8"/>
  <c r="AE8" i="8"/>
  <c r="AF8" i="8"/>
  <c r="AG8" i="8"/>
  <c r="AI8" i="8"/>
  <c r="AJ8" i="8"/>
  <c r="AK8" i="8"/>
  <c r="AM8" i="8"/>
  <c r="AN8" i="8"/>
  <c r="AO8" i="8"/>
  <c r="AQ8" i="8"/>
  <c r="AR8" i="8"/>
  <c r="AS8" i="8"/>
  <c r="AU8" i="8"/>
  <c r="AV8" i="8"/>
  <c r="AW8" i="8"/>
  <c r="AY8" i="8"/>
  <c r="AZ8" i="8"/>
  <c r="BA8" i="8"/>
  <c r="BC8" i="8"/>
  <c r="BD8" i="8"/>
  <c r="I8" i="8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I13" i="7"/>
  <c r="C30" i="8"/>
  <c r="AX30" i="8" s="1"/>
  <c r="C30" i="10"/>
  <c r="H7" i="9"/>
  <c r="H8" i="9" s="1"/>
  <c r="G7" i="9"/>
  <c r="G8" i="9" s="1"/>
  <c r="H7" i="7"/>
  <c r="G7" i="7"/>
  <c r="F8" i="9"/>
  <c r="E119" i="10"/>
  <c r="E121" i="10" s="1"/>
  <c r="D119" i="10"/>
  <c r="D121" i="10" s="1"/>
  <c r="E113" i="10"/>
  <c r="E115" i="10" s="1"/>
  <c r="D113" i="10"/>
  <c r="D115" i="10" s="1"/>
  <c r="E107" i="10"/>
  <c r="E109" i="10" s="1"/>
  <c r="D107" i="10"/>
  <c r="D109" i="10" s="1"/>
  <c r="E99" i="10"/>
  <c r="E101" i="10" s="1"/>
  <c r="E103" i="10" s="1"/>
  <c r="D99" i="10"/>
  <c r="D101" i="10" s="1"/>
  <c r="D103" i="10" s="1"/>
  <c r="E86" i="10"/>
  <c r="E88" i="10" s="1"/>
  <c r="D86" i="10"/>
  <c r="D88" i="10" s="1"/>
  <c r="E82" i="10"/>
  <c r="E80" i="10"/>
  <c r="D80" i="10"/>
  <c r="D82" i="10" s="1"/>
  <c r="E74" i="10"/>
  <c r="E76" i="10" s="1"/>
  <c r="D74" i="10"/>
  <c r="D76" i="10" s="1"/>
  <c r="D68" i="10"/>
  <c r="D70" i="10" s="1"/>
  <c r="E66" i="10"/>
  <c r="E68" i="10" s="1"/>
  <c r="E70" i="10" s="1"/>
  <c r="D66" i="10"/>
  <c r="E52" i="10"/>
  <c r="D52" i="10"/>
  <c r="E51" i="10"/>
  <c r="D51" i="10"/>
  <c r="E39" i="10"/>
  <c r="D39" i="10"/>
  <c r="E38" i="10"/>
  <c r="D38" i="10"/>
  <c r="G21" i="10"/>
  <c r="G23" i="10" s="1"/>
  <c r="F21" i="10"/>
  <c r="F22" i="10" s="1"/>
  <c r="G20" i="10"/>
  <c r="H20" i="10" s="1"/>
  <c r="H21" i="10" s="1"/>
  <c r="H22" i="10" s="1"/>
  <c r="H26" i="10" s="1"/>
  <c r="E13" i="10"/>
  <c r="D13" i="10"/>
  <c r="C12" i="10"/>
  <c r="E8" i="10"/>
  <c r="D8" i="10"/>
  <c r="C7" i="10"/>
  <c r="D3" i="10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AH3" i="10" s="1"/>
  <c r="AI3" i="10" s="1"/>
  <c r="AJ3" i="10" s="1"/>
  <c r="D2" i="10"/>
  <c r="E1" i="10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J1" i="10" s="1"/>
  <c r="AK1" i="10" s="1"/>
  <c r="E119" i="9"/>
  <c r="E121" i="9" s="1"/>
  <c r="D119" i="9"/>
  <c r="D121" i="9" s="1"/>
  <c r="E113" i="9"/>
  <c r="E115" i="9" s="1"/>
  <c r="D113" i="9"/>
  <c r="D115" i="9" s="1"/>
  <c r="E107" i="9"/>
  <c r="E109" i="9" s="1"/>
  <c r="D107" i="9"/>
  <c r="D109" i="9" s="1"/>
  <c r="E99" i="9"/>
  <c r="E101" i="9" s="1"/>
  <c r="E103" i="9" s="1"/>
  <c r="D99" i="9"/>
  <c r="D101" i="9" s="1"/>
  <c r="D103" i="9" s="1"/>
  <c r="E86" i="9"/>
  <c r="E88" i="9" s="1"/>
  <c r="D86" i="9"/>
  <c r="D88" i="9" s="1"/>
  <c r="E80" i="9"/>
  <c r="E82" i="9" s="1"/>
  <c r="D80" i="9"/>
  <c r="D82" i="9" s="1"/>
  <c r="E74" i="9"/>
  <c r="E76" i="9" s="1"/>
  <c r="D74" i="9"/>
  <c r="D76" i="9" s="1"/>
  <c r="E66" i="9"/>
  <c r="E68" i="9" s="1"/>
  <c r="E70" i="9" s="1"/>
  <c r="D66" i="9"/>
  <c r="D68" i="9" s="1"/>
  <c r="D70" i="9" s="1"/>
  <c r="E52" i="9"/>
  <c r="D52" i="9"/>
  <c r="E51" i="9"/>
  <c r="D51" i="9"/>
  <c r="D53" i="9" s="1"/>
  <c r="E39" i="9"/>
  <c r="E40" i="9" s="1"/>
  <c r="E41" i="9" s="1"/>
  <c r="D39" i="9"/>
  <c r="E38" i="9"/>
  <c r="D38" i="9"/>
  <c r="F22" i="9"/>
  <c r="F26" i="9" s="1"/>
  <c r="F21" i="9"/>
  <c r="F23" i="9" s="1"/>
  <c r="G20" i="9"/>
  <c r="G21" i="9" s="1"/>
  <c r="G22" i="9" s="1"/>
  <c r="C12" i="9"/>
  <c r="D3" i="9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AF3" i="9" s="1"/>
  <c r="AG3" i="9" s="1"/>
  <c r="AH3" i="9" s="1"/>
  <c r="AI3" i="9" s="1"/>
  <c r="AJ3" i="9" s="1"/>
  <c r="D2" i="9"/>
  <c r="E2" i="9" s="1"/>
  <c r="F2" i="9" s="1"/>
  <c r="G2" i="9" s="1"/>
  <c r="H2" i="9" s="1"/>
  <c r="E1" i="9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D3" i="8"/>
  <c r="D3" i="7"/>
  <c r="D2" i="8"/>
  <c r="D2" i="7"/>
  <c r="AK40" i="10" l="1"/>
  <c r="AK41" i="10" s="1"/>
  <c r="AK91" i="10"/>
  <c r="AK25" i="10"/>
  <c r="AK26" i="10"/>
  <c r="AK23" i="10"/>
  <c r="AL125" i="9"/>
  <c r="AL71" i="9"/>
  <c r="AL92" i="9" s="1"/>
  <c r="AL91" i="9"/>
  <c r="AL40" i="9"/>
  <c r="AL41" i="9" s="1"/>
  <c r="AL124" i="9"/>
  <c r="AL22" i="9"/>
  <c r="AL23" i="9"/>
  <c r="AK86" i="9"/>
  <c r="AK88" i="9" s="1"/>
  <c r="AK89" i="9" s="1"/>
  <c r="AK51" i="9"/>
  <c r="AK74" i="9"/>
  <c r="AK76" i="9" s="1"/>
  <c r="AK77" i="9" s="1"/>
  <c r="AK80" i="9"/>
  <c r="AK82" i="9" s="1"/>
  <c r="AK83" i="9" s="1"/>
  <c r="AK66" i="9"/>
  <c r="AK68" i="9" s="1"/>
  <c r="AK70" i="9" s="1"/>
  <c r="AK28" i="9"/>
  <c r="AK35" i="9" s="1"/>
  <c r="AK39" i="9" s="1"/>
  <c r="AK40" i="9" s="1"/>
  <c r="AK41" i="9" s="1"/>
  <c r="AK43" i="9"/>
  <c r="AK45" i="9" s="1"/>
  <c r="AK46" i="9" s="1"/>
  <c r="AK57" i="9"/>
  <c r="AK58" i="9" s="1"/>
  <c r="AK26" i="9"/>
  <c r="BE22" i="7"/>
  <c r="BE23" i="7"/>
  <c r="BE71" i="7"/>
  <c r="BE25" i="8"/>
  <c r="BE26" i="8"/>
  <c r="BE23" i="8"/>
  <c r="N30" i="8"/>
  <c r="AH30" i="8"/>
  <c r="N31" i="8"/>
  <c r="AL30" i="8"/>
  <c r="R31" i="8"/>
  <c r="AT30" i="8"/>
  <c r="V30" i="8"/>
  <c r="C9" i="9"/>
  <c r="I3" i="11" s="1"/>
  <c r="C7" i="9"/>
  <c r="C7" i="7"/>
  <c r="D40" i="10"/>
  <c r="D41" i="10" s="1"/>
  <c r="G22" i="10"/>
  <c r="E40" i="10"/>
  <c r="F23" i="10"/>
  <c r="H25" i="10"/>
  <c r="H74" i="10" s="1"/>
  <c r="H76" i="10" s="1"/>
  <c r="D53" i="10"/>
  <c r="D54" i="10" s="1"/>
  <c r="E53" i="10"/>
  <c r="I20" i="10"/>
  <c r="I21" i="10" s="1"/>
  <c r="F57" i="10"/>
  <c r="F26" i="10"/>
  <c r="F25" i="10"/>
  <c r="G43" i="10"/>
  <c r="G45" i="10" s="1"/>
  <c r="G28" i="10"/>
  <c r="G35" i="10" s="1"/>
  <c r="G39" i="10" s="1"/>
  <c r="G27" i="10"/>
  <c r="G34" i="10" s="1"/>
  <c r="G38" i="10" s="1"/>
  <c r="H119" i="10"/>
  <c r="H121" i="10" s="1"/>
  <c r="H107" i="10"/>
  <c r="H109" i="10" s="1"/>
  <c r="H113" i="10"/>
  <c r="H115" i="10" s="1"/>
  <c r="H99" i="10"/>
  <c r="H101" i="10" s="1"/>
  <c r="H103" i="10" s="1"/>
  <c r="H52" i="10"/>
  <c r="G57" i="10"/>
  <c r="G26" i="10"/>
  <c r="G25" i="10"/>
  <c r="E77" i="10"/>
  <c r="E2" i="10"/>
  <c r="E116" i="10" s="1"/>
  <c r="J20" i="10"/>
  <c r="H23" i="10"/>
  <c r="D89" i="10"/>
  <c r="D91" i="10"/>
  <c r="D71" i="10"/>
  <c r="E89" i="10"/>
  <c r="E71" i="10"/>
  <c r="E91" i="10"/>
  <c r="D77" i="10"/>
  <c r="D83" i="10"/>
  <c r="D122" i="10"/>
  <c r="D116" i="10"/>
  <c r="D124" i="10"/>
  <c r="D104" i="10"/>
  <c r="D110" i="10"/>
  <c r="E104" i="10"/>
  <c r="E124" i="10"/>
  <c r="F28" i="9"/>
  <c r="F35" i="9" s="1"/>
  <c r="F39" i="9" s="1"/>
  <c r="F27" i="9"/>
  <c r="F34" i="9" s="1"/>
  <c r="F38" i="9" s="1"/>
  <c r="F40" i="9" s="1"/>
  <c r="F41" i="9" s="1"/>
  <c r="G23" i="9"/>
  <c r="G28" i="9" s="1"/>
  <c r="G35" i="9" s="1"/>
  <c r="G39" i="9" s="1"/>
  <c r="D77" i="9"/>
  <c r="E53" i="9"/>
  <c r="D40" i="9"/>
  <c r="D41" i="9" s="1"/>
  <c r="G57" i="9"/>
  <c r="G25" i="9"/>
  <c r="G26" i="9"/>
  <c r="I2" i="9"/>
  <c r="H20" i="9"/>
  <c r="F119" i="9"/>
  <c r="F121" i="9" s="1"/>
  <c r="F122" i="9" s="1"/>
  <c r="F99" i="9"/>
  <c r="F101" i="9" s="1"/>
  <c r="F103" i="9" s="1"/>
  <c r="F113" i="9"/>
  <c r="F115" i="9" s="1"/>
  <c r="F116" i="9" s="1"/>
  <c r="F52" i="9"/>
  <c r="F107" i="9"/>
  <c r="F109" i="9" s="1"/>
  <c r="F110" i="9" s="1"/>
  <c r="F57" i="9"/>
  <c r="F58" i="9" s="1"/>
  <c r="F25" i="9"/>
  <c r="E54" i="9"/>
  <c r="D91" i="9"/>
  <c r="D71" i="9"/>
  <c r="G27" i="9"/>
  <c r="G34" i="9" s="1"/>
  <c r="G38" i="9" s="1"/>
  <c r="G40" i="9" s="1"/>
  <c r="G41" i="9" s="1"/>
  <c r="D83" i="9"/>
  <c r="E124" i="9"/>
  <c r="E104" i="9"/>
  <c r="D89" i="9"/>
  <c r="D116" i="9"/>
  <c r="D54" i="9"/>
  <c r="E91" i="9"/>
  <c r="E71" i="9"/>
  <c r="E77" i="9"/>
  <c r="D124" i="9"/>
  <c r="D104" i="9"/>
  <c r="E83" i="9"/>
  <c r="E89" i="9"/>
  <c r="D122" i="9"/>
  <c r="E116" i="9"/>
  <c r="E122" i="9"/>
  <c r="D110" i="9"/>
  <c r="E110" i="9"/>
  <c r="C12" i="8"/>
  <c r="E13" i="8"/>
  <c r="D13" i="8"/>
  <c r="E8" i="8"/>
  <c r="F8" i="8"/>
  <c r="G8" i="8"/>
  <c r="H8" i="8"/>
  <c r="D8" i="8"/>
  <c r="C7" i="8"/>
  <c r="E119" i="8"/>
  <c r="E121" i="8" s="1"/>
  <c r="D119" i="8"/>
  <c r="D121" i="8" s="1"/>
  <c r="D122" i="8" s="1"/>
  <c r="E113" i="8"/>
  <c r="E115" i="8" s="1"/>
  <c r="D113" i="8"/>
  <c r="D115" i="8" s="1"/>
  <c r="D116" i="8" s="1"/>
  <c r="E107" i="8"/>
  <c r="E109" i="8" s="1"/>
  <c r="D107" i="8"/>
  <c r="D109" i="8" s="1"/>
  <c r="D110" i="8" s="1"/>
  <c r="BD99" i="8"/>
  <c r="BD101" i="8" s="1"/>
  <c r="BD103" i="8" s="1"/>
  <c r="BC99" i="8"/>
  <c r="BC101" i="8" s="1"/>
  <c r="BC103" i="8" s="1"/>
  <c r="BB99" i="8"/>
  <c r="BB101" i="8" s="1"/>
  <c r="BB103" i="8" s="1"/>
  <c r="BA99" i="8"/>
  <c r="BA101" i="8" s="1"/>
  <c r="BA103" i="8" s="1"/>
  <c r="AZ99" i="8"/>
  <c r="AZ101" i="8" s="1"/>
  <c r="AZ103" i="8" s="1"/>
  <c r="AY99" i="8"/>
  <c r="AY101" i="8" s="1"/>
  <c r="AY103" i="8" s="1"/>
  <c r="AX99" i="8"/>
  <c r="AX101" i="8" s="1"/>
  <c r="AX103" i="8" s="1"/>
  <c r="AW99" i="8"/>
  <c r="AW101" i="8" s="1"/>
  <c r="AW103" i="8" s="1"/>
  <c r="AV99" i="8"/>
  <c r="AV101" i="8" s="1"/>
  <c r="AV103" i="8" s="1"/>
  <c r="AU99" i="8"/>
  <c r="AU101" i="8" s="1"/>
  <c r="AU103" i="8" s="1"/>
  <c r="E99" i="8"/>
  <c r="E101" i="8" s="1"/>
  <c r="E103" i="8" s="1"/>
  <c r="D99" i="8"/>
  <c r="D101" i="8" s="1"/>
  <c r="D103" i="8" s="1"/>
  <c r="E86" i="8"/>
  <c r="E88" i="8" s="1"/>
  <c r="D86" i="8"/>
  <c r="D88" i="8" s="1"/>
  <c r="D89" i="8" s="1"/>
  <c r="E80" i="8"/>
  <c r="E82" i="8" s="1"/>
  <c r="D80" i="8"/>
  <c r="D82" i="8" s="1"/>
  <c r="D83" i="8" s="1"/>
  <c r="E76" i="8"/>
  <c r="E74" i="8"/>
  <c r="D74" i="8"/>
  <c r="D76" i="8" s="1"/>
  <c r="D77" i="8" s="1"/>
  <c r="BD66" i="8"/>
  <c r="BD68" i="8" s="1"/>
  <c r="BD70" i="8" s="1"/>
  <c r="BC66" i="8"/>
  <c r="BC68" i="8" s="1"/>
  <c r="BC70" i="8" s="1"/>
  <c r="BB66" i="8"/>
  <c r="BB68" i="8" s="1"/>
  <c r="BB70" i="8" s="1"/>
  <c r="BA66" i="8"/>
  <c r="BA68" i="8" s="1"/>
  <c r="BA70" i="8" s="1"/>
  <c r="AZ66" i="8"/>
  <c r="AZ68" i="8" s="1"/>
  <c r="AZ70" i="8" s="1"/>
  <c r="AY66" i="8"/>
  <c r="AY68" i="8" s="1"/>
  <c r="AY70" i="8" s="1"/>
  <c r="AX66" i="8"/>
  <c r="AX68" i="8" s="1"/>
  <c r="AX70" i="8" s="1"/>
  <c r="AW66" i="8"/>
  <c r="AW68" i="8" s="1"/>
  <c r="AW70" i="8" s="1"/>
  <c r="AV66" i="8"/>
  <c r="AV68" i="8" s="1"/>
  <c r="AV70" i="8" s="1"/>
  <c r="AU66" i="8"/>
  <c r="AU68" i="8" s="1"/>
  <c r="AU70" i="8" s="1"/>
  <c r="E66" i="8"/>
  <c r="E68" i="8" s="1"/>
  <c r="E70" i="8" s="1"/>
  <c r="D66" i="8"/>
  <c r="D68" i="8" s="1"/>
  <c r="D70" i="8" s="1"/>
  <c r="E52" i="8"/>
  <c r="D52" i="8"/>
  <c r="E51" i="8"/>
  <c r="D51" i="8"/>
  <c r="D53" i="8" s="1"/>
  <c r="D54" i="8" s="1"/>
  <c r="E39" i="8"/>
  <c r="D39" i="8"/>
  <c r="E38" i="8"/>
  <c r="D38" i="8"/>
  <c r="F21" i="8"/>
  <c r="F23" i="8" s="1"/>
  <c r="F28" i="8" s="1"/>
  <c r="F35" i="8" s="1"/>
  <c r="F39" i="8" s="1"/>
  <c r="G20" i="8"/>
  <c r="G21" i="8" s="1"/>
  <c r="G22" i="8" s="1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  <c r="AF3" i="8" s="1"/>
  <c r="AG3" i="8" s="1"/>
  <c r="AH3" i="8" s="1"/>
  <c r="AI3" i="8" s="1"/>
  <c r="AJ3" i="8" s="1"/>
  <c r="AK3" i="8" s="1"/>
  <c r="AL3" i="8" s="1"/>
  <c r="AM3" i="8" s="1"/>
  <c r="AN3" i="8" s="1"/>
  <c r="AO3" i="8" s="1"/>
  <c r="AP3" i="8" s="1"/>
  <c r="AQ3" i="8" s="1"/>
  <c r="AR3" i="8" s="1"/>
  <c r="AS3" i="8" s="1"/>
  <c r="AT3" i="8" s="1"/>
  <c r="AU3" i="8" s="1"/>
  <c r="AV3" i="8" s="1"/>
  <c r="AW3" i="8" s="1"/>
  <c r="AX3" i="8" s="1"/>
  <c r="AY3" i="8" s="1"/>
  <c r="AZ3" i="8" s="1"/>
  <c r="BA3" i="8" s="1"/>
  <c r="BB3" i="8" s="1"/>
  <c r="E2" i="8"/>
  <c r="E1" i="8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AG1" i="8" s="1"/>
  <c r="AH1" i="8" s="1"/>
  <c r="AI1" i="8" s="1"/>
  <c r="AJ1" i="8" s="1"/>
  <c r="AK1" i="8" s="1"/>
  <c r="AL1" i="8" s="1"/>
  <c r="AM1" i="8" s="1"/>
  <c r="AN1" i="8" s="1"/>
  <c r="AO1" i="8" s="1"/>
  <c r="AP1" i="8" s="1"/>
  <c r="AQ1" i="8" s="1"/>
  <c r="AR1" i="8" s="1"/>
  <c r="AS1" i="8" s="1"/>
  <c r="AT1" i="8" s="1"/>
  <c r="AU1" i="8" s="1"/>
  <c r="AV1" i="8" s="1"/>
  <c r="AW1" i="8" s="1"/>
  <c r="AX1" i="8" s="1"/>
  <c r="AY1" i="8" s="1"/>
  <c r="AZ1" i="8" s="1"/>
  <c r="BA1" i="8" s="1"/>
  <c r="BB1" i="8" s="1"/>
  <c r="BC1" i="8" s="1"/>
  <c r="BD1" i="8" s="1"/>
  <c r="E119" i="7"/>
  <c r="D119" i="7"/>
  <c r="E113" i="7"/>
  <c r="D113" i="7"/>
  <c r="E107" i="7"/>
  <c r="D107" i="7"/>
  <c r="D109" i="7" s="1"/>
  <c r="D110" i="7" s="1"/>
  <c r="E99" i="7"/>
  <c r="E101" i="7" s="1"/>
  <c r="D99" i="7"/>
  <c r="D101" i="7" s="1"/>
  <c r="E86" i="7"/>
  <c r="D86" i="7"/>
  <c r="E80" i="7"/>
  <c r="D80" i="7"/>
  <c r="E74" i="7"/>
  <c r="D74" i="7"/>
  <c r="E66" i="7"/>
  <c r="E68" i="7" s="1"/>
  <c r="D66" i="7"/>
  <c r="D68" i="7" s="1"/>
  <c r="D70" i="7" s="1"/>
  <c r="D71" i="7" s="1"/>
  <c r="BD99" i="7"/>
  <c r="BD101" i="7" s="1"/>
  <c r="BD103" i="7" s="1"/>
  <c r="BC99" i="7"/>
  <c r="BC101" i="7" s="1"/>
  <c r="BC103" i="7" s="1"/>
  <c r="BB99" i="7"/>
  <c r="BB101" i="7" s="1"/>
  <c r="BB103" i="7" s="1"/>
  <c r="BA99" i="7"/>
  <c r="BA101" i="7" s="1"/>
  <c r="BA103" i="7" s="1"/>
  <c r="AZ99" i="7"/>
  <c r="AZ101" i="7" s="1"/>
  <c r="AZ103" i="7" s="1"/>
  <c r="AY99" i="7"/>
  <c r="AY101" i="7" s="1"/>
  <c r="AY103" i="7" s="1"/>
  <c r="AX99" i="7"/>
  <c r="AX101" i="7" s="1"/>
  <c r="AX103" i="7" s="1"/>
  <c r="AW99" i="7"/>
  <c r="AW101" i="7" s="1"/>
  <c r="AW103" i="7" s="1"/>
  <c r="AV99" i="7"/>
  <c r="AV101" i="7" s="1"/>
  <c r="AV103" i="7" s="1"/>
  <c r="AU99" i="7"/>
  <c r="AU101" i="7" s="1"/>
  <c r="AU103" i="7" s="1"/>
  <c r="BD66" i="7"/>
  <c r="BD68" i="7" s="1"/>
  <c r="BD70" i="7" s="1"/>
  <c r="BC66" i="7"/>
  <c r="BC68" i="7" s="1"/>
  <c r="BC70" i="7" s="1"/>
  <c r="BB66" i="7"/>
  <c r="BB68" i="7" s="1"/>
  <c r="BB70" i="7" s="1"/>
  <c r="BA66" i="7"/>
  <c r="BA68" i="7" s="1"/>
  <c r="BA70" i="7" s="1"/>
  <c r="AZ66" i="7"/>
  <c r="AZ68" i="7" s="1"/>
  <c r="AZ70" i="7" s="1"/>
  <c r="AY66" i="7"/>
  <c r="AY68" i="7" s="1"/>
  <c r="AY70" i="7" s="1"/>
  <c r="AX66" i="7"/>
  <c r="AX68" i="7" s="1"/>
  <c r="AX70" i="7" s="1"/>
  <c r="AW66" i="7"/>
  <c r="AW68" i="7" s="1"/>
  <c r="AW70" i="7" s="1"/>
  <c r="AV66" i="7"/>
  <c r="AV68" i="7" s="1"/>
  <c r="AV70" i="7" s="1"/>
  <c r="AU66" i="7"/>
  <c r="AU68" i="7" s="1"/>
  <c r="AU70" i="7" s="1"/>
  <c r="E51" i="7"/>
  <c r="E52" i="7"/>
  <c r="D52" i="7"/>
  <c r="D51" i="7"/>
  <c r="E38" i="7"/>
  <c r="E39" i="7"/>
  <c r="D39" i="7"/>
  <c r="D38" i="7"/>
  <c r="E3" i="7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AG3" i="7" s="1"/>
  <c r="AH3" i="7" s="1"/>
  <c r="AI3" i="7" s="1"/>
  <c r="AJ3" i="7" s="1"/>
  <c r="AK3" i="7" s="1"/>
  <c r="AL3" i="7" s="1"/>
  <c r="AM3" i="7" s="1"/>
  <c r="AN3" i="7" s="1"/>
  <c r="AO3" i="7" s="1"/>
  <c r="AP3" i="7" s="1"/>
  <c r="AQ3" i="7" s="1"/>
  <c r="AR3" i="7" s="1"/>
  <c r="AS3" i="7" s="1"/>
  <c r="AT3" i="7" s="1"/>
  <c r="AU3" i="7" s="1"/>
  <c r="AV3" i="7" s="1"/>
  <c r="AW3" i="7" s="1"/>
  <c r="AX3" i="7" s="1"/>
  <c r="AY3" i="7" s="1"/>
  <c r="AZ3" i="7" s="1"/>
  <c r="BA3" i="7" s="1"/>
  <c r="BB3" i="7" s="1"/>
  <c r="BC3" i="7" s="1"/>
  <c r="BD3" i="7" s="1"/>
  <c r="AK27" i="10" l="1"/>
  <c r="AK28" i="10"/>
  <c r="H86" i="10"/>
  <c r="H88" i="10" s="1"/>
  <c r="G40" i="10"/>
  <c r="AL27" i="9"/>
  <c r="AL28" i="9"/>
  <c r="AL25" i="9"/>
  <c r="AL26" i="9"/>
  <c r="AK119" i="9"/>
  <c r="AK121" i="9" s="1"/>
  <c r="AK122" i="9" s="1"/>
  <c r="AK113" i="9"/>
  <c r="AK115" i="9" s="1"/>
  <c r="AK116" i="9" s="1"/>
  <c r="AK52" i="9"/>
  <c r="AK53" i="9" s="1"/>
  <c r="AK54" i="9" s="1"/>
  <c r="AK99" i="9"/>
  <c r="AK101" i="9" s="1"/>
  <c r="AK103" i="9" s="1"/>
  <c r="AK107" i="9"/>
  <c r="AK109" i="9" s="1"/>
  <c r="AK110" i="9" s="1"/>
  <c r="AK91" i="9"/>
  <c r="AK71" i="9"/>
  <c r="AK92" i="9" s="1"/>
  <c r="BE25" i="7"/>
  <c r="BE26" i="7"/>
  <c r="BE57" i="7"/>
  <c r="BE58" i="7" s="1"/>
  <c r="BE27" i="7"/>
  <c r="BE34" i="7" s="1"/>
  <c r="BE38" i="7" s="1"/>
  <c r="BE43" i="7"/>
  <c r="BE45" i="7" s="1"/>
  <c r="BE46" i="7" s="1"/>
  <c r="BE28" i="7"/>
  <c r="BE35" i="7" s="1"/>
  <c r="BE39" i="7" s="1"/>
  <c r="BE27" i="8"/>
  <c r="BE28" i="8"/>
  <c r="D40" i="8"/>
  <c r="D41" i="8" s="1"/>
  <c r="E83" i="10"/>
  <c r="E92" i="10" s="1"/>
  <c r="H66" i="10"/>
  <c r="H68" i="10" s="1"/>
  <c r="H70" i="10" s="1"/>
  <c r="H71" i="10" s="1"/>
  <c r="F28" i="10"/>
  <c r="F35" i="10" s="1"/>
  <c r="F39" i="10" s="1"/>
  <c r="F27" i="10"/>
  <c r="F34" i="10" s="1"/>
  <c r="F38" i="10" s="1"/>
  <c r="H51" i="10"/>
  <c r="H80" i="10"/>
  <c r="H82" i="10" s="1"/>
  <c r="I23" i="10"/>
  <c r="I22" i="10"/>
  <c r="F113" i="10"/>
  <c r="F115" i="10" s="1"/>
  <c r="F119" i="10"/>
  <c r="F121" i="10" s="1"/>
  <c r="F99" i="10"/>
  <c r="F101" i="10" s="1"/>
  <c r="F103" i="10" s="1"/>
  <c r="F107" i="10"/>
  <c r="F109" i="10" s="1"/>
  <c r="F52" i="10"/>
  <c r="E41" i="10"/>
  <c r="E54" i="10"/>
  <c r="D125" i="10"/>
  <c r="D92" i="10"/>
  <c r="H124" i="10"/>
  <c r="H104" i="10"/>
  <c r="G80" i="10"/>
  <c r="G82" i="10" s="1"/>
  <c r="G66" i="10"/>
  <c r="G68" i="10" s="1"/>
  <c r="G70" i="10" s="1"/>
  <c r="G74" i="10"/>
  <c r="G76" i="10" s="1"/>
  <c r="G86" i="10"/>
  <c r="G88" i="10" s="1"/>
  <c r="G51" i="10"/>
  <c r="K20" i="10"/>
  <c r="J21" i="10"/>
  <c r="E110" i="10"/>
  <c r="F2" i="10"/>
  <c r="F86" i="10"/>
  <c r="F88" i="10" s="1"/>
  <c r="F66" i="10"/>
  <c r="F68" i="10" s="1"/>
  <c r="F70" i="10" s="1"/>
  <c r="F74" i="10"/>
  <c r="F76" i="10" s="1"/>
  <c r="F51" i="10"/>
  <c r="F80" i="10"/>
  <c r="F82" i="10" s="1"/>
  <c r="E122" i="10"/>
  <c r="H28" i="10"/>
  <c r="H35" i="10" s="1"/>
  <c r="H39" i="10" s="1"/>
  <c r="F43" i="10"/>
  <c r="F45" i="10" s="1"/>
  <c r="F46" i="10" s="1"/>
  <c r="H27" i="10"/>
  <c r="H34" i="10" s="1"/>
  <c r="H38" i="10" s="1"/>
  <c r="G119" i="10"/>
  <c r="G121" i="10" s="1"/>
  <c r="G99" i="10"/>
  <c r="G101" i="10" s="1"/>
  <c r="G103" i="10" s="1"/>
  <c r="G107" i="10"/>
  <c r="G109" i="10" s="1"/>
  <c r="G113" i="10"/>
  <c r="G115" i="10" s="1"/>
  <c r="G52" i="10"/>
  <c r="H53" i="10"/>
  <c r="D125" i="9"/>
  <c r="G43" i="9"/>
  <c r="G45" i="9" s="1"/>
  <c r="G46" i="9" s="1"/>
  <c r="F74" i="9"/>
  <c r="F76" i="9" s="1"/>
  <c r="F77" i="9" s="1"/>
  <c r="F66" i="9"/>
  <c r="F68" i="9" s="1"/>
  <c r="F70" i="9" s="1"/>
  <c r="F80" i="9"/>
  <c r="F82" i="9" s="1"/>
  <c r="F83" i="9" s="1"/>
  <c r="F51" i="9"/>
  <c r="F53" i="9" s="1"/>
  <c r="F54" i="9" s="1"/>
  <c r="F86" i="9"/>
  <c r="F88" i="9" s="1"/>
  <c r="F89" i="9" s="1"/>
  <c r="H21" i="9"/>
  <c r="I20" i="9"/>
  <c r="E125" i="9"/>
  <c r="J2" i="9"/>
  <c r="E92" i="9"/>
  <c r="G113" i="9"/>
  <c r="G115" i="9" s="1"/>
  <c r="G116" i="9" s="1"/>
  <c r="G107" i="9"/>
  <c r="G109" i="9" s="1"/>
  <c r="G110" i="9" s="1"/>
  <c r="G99" i="9"/>
  <c r="G101" i="9" s="1"/>
  <c r="G103" i="9" s="1"/>
  <c r="G119" i="9"/>
  <c r="G121" i="9" s="1"/>
  <c r="G122" i="9" s="1"/>
  <c r="G52" i="9"/>
  <c r="G80" i="9"/>
  <c r="G82" i="9" s="1"/>
  <c r="G83" i="9" s="1"/>
  <c r="G74" i="9"/>
  <c r="G76" i="9" s="1"/>
  <c r="G77" i="9" s="1"/>
  <c r="G86" i="9"/>
  <c r="G88" i="9" s="1"/>
  <c r="G89" i="9" s="1"/>
  <c r="G66" i="9"/>
  <c r="G68" i="9" s="1"/>
  <c r="G70" i="9" s="1"/>
  <c r="G51" i="9"/>
  <c r="D92" i="9"/>
  <c r="F104" i="9"/>
  <c r="F125" i="9" s="1"/>
  <c r="F124" i="9"/>
  <c r="G58" i="9"/>
  <c r="C59" i="9" s="1"/>
  <c r="F2" i="8"/>
  <c r="G2" i="8" s="1"/>
  <c r="G13" i="8" s="1"/>
  <c r="BD71" i="7"/>
  <c r="AV104" i="7"/>
  <c r="BD104" i="7"/>
  <c r="BA104" i="7"/>
  <c r="BC71" i="7"/>
  <c r="AX71" i="7"/>
  <c r="AW71" i="7"/>
  <c r="AU104" i="7"/>
  <c r="BC104" i="7"/>
  <c r="AY71" i="7"/>
  <c r="AZ71" i="7"/>
  <c r="AV71" i="7"/>
  <c r="BB71" i="7"/>
  <c r="BA71" i="7"/>
  <c r="AX104" i="7"/>
  <c r="AY104" i="7"/>
  <c r="AU71" i="7"/>
  <c r="AZ104" i="7"/>
  <c r="BB104" i="7"/>
  <c r="AW104" i="7"/>
  <c r="F22" i="8"/>
  <c r="F25" i="8" s="1"/>
  <c r="H20" i="8"/>
  <c r="I20" i="8" s="1"/>
  <c r="BB104" i="8"/>
  <c r="BC3" i="8"/>
  <c r="BD3" i="8" s="1"/>
  <c r="BD104" i="8" s="1"/>
  <c r="F27" i="8"/>
  <c r="F34" i="8" s="1"/>
  <c r="F38" i="8" s="1"/>
  <c r="F40" i="8" s="1"/>
  <c r="G57" i="8"/>
  <c r="G25" i="8"/>
  <c r="G26" i="8"/>
  <c r="G23" i="8"/>
  <c r="H21" i="8"/>
  <c r="AW71" i="8"/>
  <c r="D91" i="8"/>
  <c r="D71" i="8"/>
  <c r="D92" i="8" s="1"/>
  <c r="BB71" i="8"/>
  <c r="AU71" i="8"/>
  <c r="E40" i="8"/>
  <c r="E41" i="8" s="1"/>
  <c r="AX71" i="8"/>
  <c r="D124" i="8"/>
  <c r="D104" i="8"/>
  <c r="D125" i="8" s="1"/>
  <c r="E53" i="8"/>
  <c r="E54" i="8" s="1"/>
  <c r="AY71" i="8"/>
  <c r="E91" i="8"/>
  <c r="E71" i="8"/>
  <c r="AV71" i="8"/>
  <c r="AZ71" i="8"/>
  <c r="BA71" i="8"/>
  <c r="E116" i="8"/>
  <c r="AW104" i="8"/>
  <c r="AU104" i="8"/>
  <c r="AX104" i="8"/>
  <c r="E89" i="8"/>
  <c r="E77" i="8"/>
  <c r="E83" i="8"/>
  <c r="BA104" i="8"/>
  <c r="AZ104" i="8"/>
  <c r="E122" i="8"/>
  <c r="AY104" i="8"/>
  <c r="E110" i="8"/>
  <c r="AV104" i="8"/>
  <c r="E124" i="8"/>
  <c r="E104" i="8"/>
  <c r="E53" i="7"/>
  <c r="D53" i="7"/>
  <c r="D54" i="7" s="1"/>
  <c r="E40" i="7"/>
  <c r="D40" i="7"/>
  <c r="F83" i="10" l="1"/>
  <c r="H91" i="10"/>
  <c r="AK104" i="9"/>
  <c r="AK125" i="9" s="1"/>
  <c r="AK124" i="9"/>
  <c r="BE52" i="7"/>
  <c r="BE107" i="7"/>
  <c r="BE109" i="7" s="1"/>
  <c r="BE113" i="7"/>
  <c r="BE115" i="7" s="1"/>
  <c r="BE116" i="7" s="1"/>
  <c r="BE119" i="7"/>
  <c r="BE121" i="7" s="1"/>
  <c r="BE122" i="7" s="1"/>
  <c r="BE51" i="7"/>
  <c r="BE53" i="7" s="1"/>
  <c r="BE54" i="7" s="1"/>
  <c r="BE86" i="7"/>
  <c r="BE88" i="7" s="1"/>
  <c r="BE89" i="7" s="1"/>
  <c r="BE74" i="7"/>
  <c r="BE76" i="7" s="1"/>
  <c r="BE80" i="7"/>
  <c r="BE82" i="7" s="1"/>
  <c r="BE83" i="7" s="1"/>
  <c r="BE40" i="7"/>
  <c r="BE41" i="7" s="1"/>
  <c r="F26" i="8"/>
  <c r="F107" i="8" s="1"/>
  <c r="F109" i="8" s="1"/>
  <c r="F110" i="8" s="1"/>
  <c r="F57" i="8"/>
  <c r="F116" i="10"/>
  <c r="E125" i="10"/>
  <c r="F77" i="10"/>
  <c r="F110" i="10"/>
  <c r="F40" i="10"/>
  <c r="F41" i="10" s="1"/>
  <c r="H40" i="10"/>
  <c r="F89" i="10"/>
  <c r="G91" i="10"/>
  <c r="G71" i="10"/>
  <c r="F124" i="10"/>
  <c r="F104" i="10"/>
  <c r="F91" i="10"/>
  <c r="F71" i="10"/>
  <c r="F122" i="10"/>
  <c r="G89" i="10"/>
  <c r="J23" i="10"/>
  <c r="J22" i="10"/>
  <c r="K21" i="10"/>
  <c r="L20" i="10"/>
  <c r="G2" i="10"/>
  <c r="G13" i="10" s="1"/>
  <c r="G124" i="10"/>
  <c r="G104" i="10"/>
  <c r="I25" i="10"/>
  <c r="I26" i="10"/>
  <c r="F53" i="10"/>
  <c r="F54" i="10" s="1"/>
  <c r="G116" i="10"/>
  <c r="G53" i="10"/>
  <c r="G54" i="10" s="1"/>
  <c r="I28" i="10"/>
  <c r="I35" i="10" s="1"/>
  <c r="I39" i="10" s="1"/>
  <c r="I27" i="10"/>
  <c r="I34" i="10" s="1"/>
  <c r="I38" i="10" s="1"/>
  <c r="G53" i="9"/>
  <c r="G54" i="9" s="1"/>
  <c r="G104" i="9"/>
  <c r="G125" i="9" s="1"/>
  <c r="G124" i="9"/>
  <c r="F91" i="9"/>
  <c r="F71" i="9"/>
  <c r="F92" i="9" s="1"/>
  <c r="G91" i="9"/>
  <c r="G71" i="9"/>
  <c r="G92" i="9" s="1"/>
  <c r="K2" i="9"/>
  <c r="J20" i="9"/>
  <c r="I21" i="9"/>
  <c r="H23" i="9"/>
  <c r="H22" i="9"/>
  <c r="BD71" i="8"/>
  <c r="BC104" i="8"/>
  <c r="F41" i="8"/>
  <c r="F80" i="8"/>
  <c r="F82" i="8" s="1"/>
  <c r="F83" i="8" s="1"/>
  <c r="F66" i="8"/>
  <c r="F68" i="8" s="1"/>
  <c r="F70" i="8" s="1"/>
  <c r="F74" i="8"/>
  <c r="F76" i="8" s="1"/>
  <c r="F77" i="8" s="1"/>
  <c r="F86" i="8"/>
  <c r="F88" i="8" s="1"/>
  <c r="F89" i="8" s="1"/>
  <c r="F51" i="8"/>
  <c r="G86" i="8"/>
  <c r="G88" i="8" s="1"/>
  <c r="G89" i="8" s="1"/>
  <c r="G80" i="8"/>
  <c r="G82" i="8" s="1"/>
  <c r="G83" i="8" s="1"/>
  <c r="G74" i="8"/>
  <c r="G76" i="8" s="1"/>
  <c r="G77" i="8" s="1"/>
  <c r="G51" i="8"/>
  <c r="G66" i="8"/>
  <c r="G68" i="8" s="1"/>
  <c r="G70" i="8" s="1"/>
  <c r="F113" i="8"/>
  <c r="F115" i="8" s="1"/>
  <c r="F116" i="8" s="1"/>
  <c r="F99" i="8"/>
  <c r="F101" i="8" s="1"/>
  <c r="F103" i="8" s="1"/>
  <c r="F52" i="8"/>
  <c r="E92" i="8"/>
  <c r="J20" i="8"/>
  <c r="I21" i="8"/>
  <c r="E125" i="8"/>
  <c r="H23" i="8"/>
  <c r="H22" i="8"/>
  <c r="H2" i="8"/>
  <c r="H13" i="8" s="1"/>
  <c r="G43" i="8"/>
  <c r="G45" i="8" s="1"/>
  <c r="G46" i="8" s="1"/>
  <c r="G27" i="8"/>
  <c r="G34" i="8" s="1"/>
  <c r="G38" i="8" s="1"/>
  <c r="G28" i="8"/>
  <c r="G35" i="8" s="1"/>
  <c r="G39" i="8" s="1"/>
  <c r="BC71" i="8"/>
  <c r="G119" i="8"/>
  <c r="G121" i="8" s="1"/>
  <c r="G122" i="8" s="1"/>
  <c r="G113" i="8"/>
  <c r="G115" i="8" s="1"/>
  <c r="G116" i="8" s="1"/>
  <c r="G107" i="8"/>
  <c r="G109" i="8" s="1"/>
  <c r="G110" i="8" s="1"/>
  <c r="G99" i="8"/>
  <c r="G101" i="8" s="1"/>
  <c r="G103" i="8" s="1"/>
  <c r="G52" i="8"/>
  <c r="D41" i="7"/>
  <c r="D121" i="7"/>
  <c r="D122" i="7" s="1"/>
  <c r="D103" i="7"/>
  <c r="D115" i="7"/>
  <c r="D116" i="7" s="1"/>
  <c r="D82" i="7"/>
  <c r="D83" i="7" s="1"/>
  <c r="D88" i="7"/>
  <c r="D89" i="7" s="1"/>
  <c r="D76" i="7"/>
  <c r="D77" i="7" s="1"/>
  <c r="E109" i="7"/>
  <c r="E115" i="7"/>
  <c r="E121" i="7"/>
  <c r="E103" i="7"/>
  <c r="E104" i="7" s="1"/>
  <c r="E88" i="7"/>
  <c r="E82" i="7"/>
  <c r="E76" i="7"/>
  <c r="E70" i="7"/>
  <c r="E71" i="7" s="1"/>
  <c r="F92" i="10" l="1"/>
  <c r="BE110" i="7"/>
  <c r="BE125" i="7" s="1"/>
  <c r="BE124" i="7"/>
  <c r="BE77" i="7"/>
  <c r="BE92" i="7" s="1"/>
  <c r="BE91" i="7"/>
  <c r="F119" i="8"/>
  <c r="F121" i="8" s="1"/>
  <c r="F122" i="8" s="1"/>
  <c r="I40" i="10"/>
  <c r="H2" i="10"/>
  <c r="H13" i="10" s="1"/>
  <c r="G41" i="10"/>
  <c r="G46" i="10"/>
  <c r="C47" i="10" s="1"/>
  <c r="I107" i="10"/>
  <c r="I109" i="10" s="1"/>
  <c r="I99" i="10"/>
  <c r="I101" i="10" s="1"/>
  <c r="I103" i="10" s="1"/>
  <c r="I52" i="10"/>
  <c r="I113" i="10"/>
  <c r="I115" i="10" s="1"/>
  <c r="I119" i="10"/>
  <c r="I121" i="10" s="1"/>
  <c r="G110" i="10"/>
  <c r="G83" i="10"/>
  <c r="M20" i="10"/>
  <c r="L21" i="10"/>
  <c r="G122" i="10"/>
  <c r="G77" i="10"/>
  <c r="G92" i="10" s="1"/>
  <c r="K22" i="10"/>
  <c r="K23" i="10"/>
  <c r="I86" i="10"/>
  <c r="I88" i="10" s="1"/>
  <c r="I74" i="10"/>
  <c r="I76" i="10" s="1"/>
  <c r="I66" i="10"/>
  <c r="I68" i="10" s="1"/>
  <c r="I70" i="10" s="1"/>
  <c r="I80" i="10"/>
  <c r="I82" i="10" s="1"/>
  <c r="I51" i="10"/>
  <c r="J25" i="10"/>
  <c r="J26" i="10"/>
  <c r="F125" i="10"/>
  <c r="J27" i="10"/>
  <c r="J34" i="10" s="1"/>
  <c r="J38" i="10" s="1"/>
  <c r="J28" i="10"/>
  <c r="J35" i="10" s="1"/>
  <c r="J39" i="10" s="1"/>
  <c r="I23" i="9"/>
  <c r="I22" i="9"/>
  <c r="H25" i="9"/>
  <c r="H26" i="9"/>
  <c r="K20" i="9"/>
  <c r="J21" i="9"/>
  <c r="F43" i="9"/>
  <c r="F45" i="9" s="1"/>
  <c r="F46" i="9" s="1"/>
  <c r="C47" i="9" s="1"/>
  <c r="H27" i="9"/>
  <c r="H34" i="9" s="1"/>
  <c r="H38" i="9" s="1"/>
  <c r="H28" i="9"/>
  <c r="H35" i="9" s="1"/>
  <c r="H39" i="9" s="1"/>
  <c r="L2" i="9"/>
  <c r="F58" i="8"/>
  <c r="D104" i="7"/>
  <c r="D125" i="7" s="1"/>
  <c r="D124" i="7"/>
  <c r="F53" i="8"/>
  <c r="F54" i="8" s="1"/>
  <c r="G40" i="8"/>
  <c r="G41" i="8" s="1"/>
  <c r="H26" i="8"/>
  <c r="H25" i="8"/>
  <c r="F104" i="8"/>
  <c r="G71" i="8"/>
  <c r="G92" i="8" s="1"/>
  <c r="G91" i="8"/>
  <c r="F91" i="8"/>
  <c r="F71" i="8"/>
  <c r="F92" i="8" s="1"/>
  <c r="G53" i="8"/>
  <c r="G54" i="8" s="1"/>
  <c r="G124" i="8"/>
  <c r="G104" i="8"/>
  <c r="G125" i="8" s="1"/>
  <c r="F43" i="8"/>
  <c r="F45" i="8" s="1"/>
  <c r="F46" i="8" s="1"/>
  <c r="C47" i="8" s="1"/>
  <c r="H28" i="8"/>
  <c r="H35" i="8" s="1"/>
  <c r="H39" i="8" s="1"/>
  <c r="H27" i="8"/>
  <c r="H34" i="8" s="1"/>
  <c r="H38" i="8" s="1"/>
  <c r="I2" i="8"/>
  <c r="I13" i="8" s="1"/>
  <c r="I23" i="8"/>
  <c r="I22" i="8"/>
  <c r="J21" i="8"/>
  <c r="K20" i="8"/>
  <c r="E124" i="7"/>
  <c r="E91" i="7"/>
  <c r="D91" i="7"/>
  <c r="D92" i="7"/>
  <c r="F125" i="8" l="1"/>
  <c r="F124" i="8"/>
  <c r="G125" i="10"/>
  <c r="N20" i="10"/>
  <c r="M21" i="10"/>
  <c r="J40" i="10"/>
  <c r="J113" i="10"/>
  <c r="J115" i="10" s="1"/>
  <c r="J107" i="10"/>
  <c r="J109" i="10" s="1"/>
  <c r="J119" i="10"/>
  <c r="J121" i="10" s="1"/>
  <c r="J99" i="10"/>
  <c r="J101" i="10" s="1"/>
  <c r="J103" i="10" s="1"/>
  <c r="J52" i="10"/>
  <c r="K26" i="10"/>
  <c r="K25" i="10"/>
  <c r="L22" i="10"/>
  <c r="L23" i="10"/>
  <c r="I124" i="10"/>
  <c r="I104" i="10"/>
  <c r="J74" i="10"/>
  <c r="J76" i="10" s="1"/>
  <c r="J86" i="10"/>
  <c r="J88" i="10" s="1"/>
  <c r="J80" i="10"/>
  <c r="J82" i="10" s="1"/>
  <c r="J66" i="10"/>
  <c r="J68" i="10" s="1"/>
  <c r="J70" i="10" s="1"/>
  <c r="J51" i="10"/>
  <c r="I2" i="10"/>
  <c r="H110" i="10"/>
  <c r="H116" i="10"/>
  <c r="H83" i="10"/>
  <c r="F58" i="10"/>
  <c r="H77" i="10"/>
  <c r="H89" i="10"/>
  <c r="H122" i="10"/>
  <c r="H41" i="10"/>
  <c r="H54" i="10"/>
  <c r="I91" i="10"/>
  <c r="I71" i="10"/>
  <c r="K27" i="10"/>
  <c r="K34" i="10" s="1"/>
  <c r="K38" i="10" s="1"/>
  <c r="K28" i="10"/>
  <c r="K35" i="10" s="1"/>
  <c r="K39" i="10" s="1"/>
  <c r="I53" i="10"/>
  <c r="I25" i="9"/>
  <c r="I26" i="9"/>
  <c r="H40" i="9"/>
  <c r="H41" i="9" s="1"/>
  <c r="J23" i="9"/>
  <c r="J22" i="9"/>
  <c r="K21" i="9"/>
  <c r="L20" i="9"/>
  <c r="H80" i="9"/>
  <c r="H82" i="9" s="1"/>
  <c r="H83" i="9" s="1"/>
  <c r="H86" i="9"/>
  <c r="H88" i="9" s="1"/>
  <c r="H89" i="9" s="1"/>
  <c r="H74" i="9"/>
  <c r="H76" i="9" s="1"/>
  <c r="H77" i="9" s="1"/>
  <c r="H51" i="9"/>
  <c r="H53" i="9" s="1"/>
  <c r="H54" i="9" s="1"/>
  <c r="H66" i="9"/>
  <c r="H68" i="9" s="1"/>
  <c r="H70" i="9" s="1"/>
  <c r="I27" i="9"/>
  <c r="I34" i="9" s="1"/>
  <c r="I38" i="9" s="1"/>
  <c r="I28" i="9"/>
  <c r="I35" i="9" s="1"/>
  <c r="I39" i="9" s="1"/>
  <c r="M2" i="9"/>
  <c r="H113" i="9"/>
  <c r="H115" i="9" s="1"/>
  <c r="H116" i="9" s="1"/>
  <c r="H119" i="9"/>
  <c r="H121" i="9" s="1"/>
  <c r="H122" i="9" s="1"/>
  <c r="H99" i="9"/>
  <c r="H101" i="9" s="1"/>
  <c r="H103" i="9" s="1"/>
  <c r="H107" i="9"/>
  <c r="H109" i="9" s="1"/>
  <c r="H110" i="9" s="1"/>
  <c r="H52" i="9"/>
  <c r="H40" i="8"/>
  <c r="H41" i="8" s="1"/>
  <c r="H107" i="8"/>
  <c r="H109" i="8" s="1"/>
  <c r="H110" i="8" s="1"/>
  <c r="H113" i="8"/>
  <c r="H115" i="8" s="1"/>
  <c r="H116" i="8" s="1"/>
  <c r="H99" i="8"/>
  <c r="H101" i="8" s="1"/>
  <c r="H103" i="8" s="1"/>
  <c r="H119" i="8"/>
  <c r="H121" i="8" s="1"/>
  <c r="H122" i="8" s="1"/>
  <c r="H52" i="8"/>
  <c r="K21" i="8"/>
  <c r="L20" i="8"/>
  <c r="H80" i="8"/>
  <c r="H82" i="8" s="1"/>
  <c r="H83" i="8" s="1"/>
  <c r="H86" i="8"/>
  <c r="H88" i="8" s="1"/>
  <c r="H89" i="8" s="1"/>
  <c r="H74" i="8"/>
  <c r="H76" i="8" s="1"/>
  <c r="H77" i="8" s="1"/>
  <c r="H51" i="8"/>
  <c r="H66" i="8"/>
  <c r="H68" i="8" s="1"/>
  <c r="H70" i="8" s="1"/>
  <c r="J23" i="8"/>
  <c r="J22" i="8"/>
  <c r="I25" i="8"/>
  <c r="I26" i="8"/>
  <c r="I27" i="8"/>
  <c r="I34" i="8" s="1"/>
  <c r="I38" i="8" s="1"/>
  <c r="I28" i="8"/>
  <c r="I35" i="8" s="1"/>
  <c r="I39" i="8" s="1"/>
  <c r="J2" i="8"/>
  <c r="J8" i="8" s="1"/>
  <c r="G58" i="8"/>
  <c r="C59" i="8" s="1"/>
  <c r="I54" i="10" l="1"/>
  <c r="I89" i="10"/>
  <c r="I13" i="10"/>
  <c r="H125" i="10"/>
  <c r="I110" i="10"/>
  <c r="J53" i="10"/>
  <c r="I77" i="10"/>
  <c r="I122" i="10"/>
  <c r="I116" i="10"/>
  <c r="I83" i="10"/>
  <c r="C59" i="10"/>
  <c r="L26" i="10"/>
  <c r="L25" i="10"/>
  <c r="J91" i="10"/>
  <c r="J71" i="10"/>
  <c r="K74" i="10"/>
  <c r="K76" i="10" s="1"/>
  <c r="K86" i="10"/>
  <c r="K88" i="10" s="1"/>
  <c r="K80" i="10"/>
  <c r="K82" i="10" s="1"/>
  <c r="K66" i="10"/>
  <c r="K68" i="10" s="1"/>
  <c r="K70" i="10" s="1"/>
  <c r="K51" i="10"/>
  <c r="L27" i="10"/>
  <c r="L34" i="10" s="1"/>
  <c r="L38" i="10" s="1"/>
  <c r="L28" i="10"/>
  <c r="L35" i="10" s="1"/>
  <c r="L39" i="10" s="1"/>
  <c r="K119" i="10"/>
  <c r="K121" i="10" s="1"/>
  <c r="K107" i="10"/>
  <c r="K109" i="10" s="1"/>
  <c r="K113" i="10"/>
  <c r="K115" i="10" s="1"/>
  <c r="K99" i="10"/>
  <c r="K101" i="10" s="1"/>
  <c r="K103" i="10" s="1"/>
  <c r="K52" i="10"/>
  <c r="M23" i="10"/>
  <c r="M22" i="10"/>
  <c r="K40" i="10"/>
  <c r="J2" i="10"/>
  <c r="G58" i="10"/>
  <c r="I41" i="10"/>
  <c r="J124" i="10"/>
  <c r="J104" i="10"/>
  <c r="O20" i="10"/>
  <c r="N21" i="10"/>
  <c r="H92" i="10"/>
  <c r="I40" i="9"/>
  <c r="I41" i="9" s="1"/>
  <c r="N2" i="9"/>
  <c r="J28" i="9"/>
  <c r="J35" i="9" s="1"/>
  <c r="J39" i="9" s="1"/>
  <c r="J27" i="9"/>
  <c r="J34" i="9" s="1"/>
  <c r="J38" i="9" s="1"/>
  <c r="J40" i="9" s="1"/>
  <c r="J41" i="9" s="1"/>
  <c r="L21" i="9"/>
  <c r="M20" i="9"/>
  <c r="K22" i="9"/>
  <c r="K23" i="9"/>
  <c r="I113" i="9"/>
  <c r="I115" i="9" s="1"/>
  <c r="I116" i="9" s="1"/>
  <c r="I119" i="9"/>
  <c r="I121" i="9" s="1"/>
  <c r="I122" i="9" s="1"/>
  <c r="I107" i="9"/>
  <c r="I109" i="9" s="1"/>
  <c r="I110" i="9" s="1"/>
  <c r="I99" i="9"/>
  <c r="I101" i="9" s="1"/>
  <c r="I103" i="9" s="1"/>
  <c r="I52" i="9"/>
  <c r="J26" i="9"/>
  <c r="J25" i="9"/>
  <c r="I86" i="9"/>
  <c r="I88" i="9" s="1"/>
  <c r="I89" i="9" s="1"/>
  <c r="I80" i="9"/>
  <c r="I82" i="9" s="1"/>
  <c r="I83" i="9" s="1"/>
  <c r="I51" i="9"/>
  <c r="I74" i="9"/>
  <c r="I76" i="9" s="1"/>
  <c r="I77" i="9" s="1"/>
  <c r="I66" i="9"/>
  <c r="I68" i="9" s="1"/>
  <c r="I70" i="9" s="1"/>
  <c r="H104" i="9"/>
  <c r="H125" i="9" s="1"/>
  <c r="H124" i="9"/>
  <c r="H91" i="9"/>
  <c r="H71" i="9"/>
  <c r="H92" i="9" s="1"/>
  <c r="H53" i="8"/>
  <c r="H54" i="8" s="1"/>
  <c r="I40" i="8"/>
  <c r="I41" i="8" s="1"/>
  <c r="K2" i="8"/>
  <c r="K13" i="8" s="1"/>
  <c r="H124" i="8"/>
  <c r="H104" i="8"/>
  <c r="H125" i="8" s="1"/>
  <c r="J26" i="8"/>
  <c r="J25" i="8"/>
  <c r="J28" i="8"/>
  <c r="J35" i="8" s="1"/>
  <c r="J39" i="8" s="1"/>
  <c r="J27" i="8"/>
  <c r="J34" i="8" s="1"/>
  <c r="J38" i="8" s="1"/>
  <c r="H91" i="8"/>
  <c r="H71" i="8"/>
  <c r="H92" i="8" s="1"/>
  <c r="M20" i="8"/>
  <c r="L21" i="8"/>
  <c r="I119" i="8"/>
  <c r="I121" i="8" s="1"/>
  <c r="I122" i="8" s="1"/>
  <c r="I113" i="8"/>
  <c r="I115" i="8" s="1"/>
  <c r="I116" i="8" s="1"/>
  <c r="I107" i="8"/>
  <c r="I109" i="8" s="1"/>
  <c r="I110" i="8" s="1"/>
  <c r="I99" i="8"/>
  <c r="I101" i="8" s="1"/>
  <c r="I103" i="8" s="1"/>
  <c r="I52" i="8"/>
  <c r="K22" i="8"/>
  <c r="K23" i="8"/>
  <c r="I86" i="8"/>
  <c r="I88" i="8" s="1"/>
  <c r="I89" i="8" s="1"/>
  <c r="I74" i="8"/>
  <c r="I76" i="8" s="1"/>
  <c r="I77" i="8" s="1"/>
  <c r="I66" i="8"/>
  <c r="I68" i="8" s="1"/>
  <c r="I70" i="8" s="1"/>
  <c r="I51" i="8"/>
  <c r="I80" i="8"/>
  <c r="I82" i="8" s="1"/>
  <c r="I83" i="8" s="1"/>
  <c r="J41" i="10" l="1"/>
  <c r="J8" i="10"/>
  <c r="I92" i="10"/>
  <c r="I125" i="10"/>
  <c r="J116" i="10"/>
  <c r="J122" i="10"/>
  <c r="J89" i="10"/>
  <c r="J83" i="10"/>
  <c r="J77" i="10"/>
  <c r="J110" i="10"/>
  <c r="L40" i="10"/>
  <c r="L80" i="10"/>
  <c r="L82" i="10" s="1"/>
  <c r="L86" i="10"/>
  <c r="L88" i="10" s="1"/>
  <c r="L66" i="10"/>
  <c r="L68" i="10" s="1"/>
  <c r="L70" i="10" s="1"/>
  <c r="L51" i="10"/>
  <c r="L74" i="10"/>
  <c r="L76" i="10" s="1"/>
  <c r="P20" i="10"/>
  <c r="O21" i="10"/>
  <c r="K2" i="10"/>
  <c r="K53" i="10"/>
  <c r="L113" i="10"/>
  <c r="L115" i="10" s="1"/>
  <c r="L99" i="10"/>
  <c r="L101" i="10" s="1"/>
  <c r="L103" i="10" s="1"/>
  <c r="L107" i="10"/>
  <c r="L109" i="10" s="1"/>
  <c r="L119" i="10"/>
  <c r="L121" i="10" s="1"/>
  <c r="L52" i="10"/>
  <c r="N23" i="10"/>
  <c r="N22" i="10"/>
  <c r="K124" i="10"/>
  <c r="K104" i="10"/>
  <c r="K91" i="10"/>
  <c r="K71" i="10"/>
  <c r="J54" i="10"/>
  <c r="M26" i="10"/>
  <c r="M25" i="10"/>
  <c r="M28" i="10"/>
  <c r="M35" i="10" s="1"/>
  <c r="M39" i="10" s="1"/>
  <c r="M27" i="10"/>
  <c r="M34" i="10" s="1"/>
  <c r="M38" i="10" s="1"/>
  <c r="I53" i="9"/>
  <c r="I54" i="9" s="1"/>
  <c r="K28" i="9"/>
  <c r="K35" i="9" s="1"/>
  <c r="K39" i="9" s="1"/>
  <c r="K27" i="9"/>
  <c r="K34" i="9" s="1"/>
  <c r="K38" i="9" s="1"/>
  <c r="K40" i="9" s="1"/>
  <c r="K41" i="9" s="1"/>
  <c r="J86" i="9"/>
  <c r="J88" i="9" s="1"/>
  <c r="J89" i="9" s="1"/>
  <c r="J80" i="9"/>
  <c r="J82" i="9" s="1"/>
  <c r="J83" i="9" s="1"/>
  <c r="J74" i="9"/>
  <c r="J76" i="9" s="1"/>
  <c r="J77" i="9" s="1"/>
  <c r="J51" i="9"/>
  <c r="J66" i="9"/>
  <c r="J68" i="9" s="1"/>
  <c r="J70" i="9" s="1"/>
  <c r="K26" i="9"/>
  <c r="K25" i="9"/>
  <c r="J113" i="9"/>
  <c r="J115" i="9" s="1"/>
  <c r="J116" i="9" s="1"/>
  <c r="J119" i="9"/>
  <c r="J121" i="9" s="1"/>
  <c r="J122" i="9" s="1"/>
  <c r="J107" i="9"/>
  <c r="J109" i="9" s="1"/>
  <c r="J110" i="9" s="1"/>
  <c r="J99" i="9"/>
  <c r="J101" i="9" s="1"/>
  <c r="J103" i="9" s="1"/>
  <c r="J52" i="9"/>
  <c r="N20" i="9"/>
  <c r="M21" i="9"/>
  <c r="O2" i="9"/>
  <c r="I91" i="9"/>
  <c r="I71" i="9"/>
  <c r="I92" i="9" s="1"/>
  <c r="L22" i="9"/>
  <c r="L23" i="9"/>
  <c r="I124" i="9"/>
  <c r="I104" i="9"/>
  <c r="I125" i="9" s="1"/>
  <c r="I53" i="8"/>
  <c r="I54" i="8" s="1"/>
  <c r="J40" i="8"/>
  <c r="J41" i="8" s="1"/>
  <c r="I91" i="8"/>
  <c r="I71" i="8"/>
  <c r="I92" i="8" s="1"/>
  <c r="J80" i="8"/>
  <c r="J82" i="8" s="1"/>
  <c r="J83" i="8" s="1"/>
  <c r="J74" i="8"/>
  <c r="J76" i="8" s="1"/>
  <c r="J77" i="8" s="1"/>
  <c r="J66" i="8"/>
  <c r="J68" i="8" s="1"/>
  <c r="J70" i="8" s="1"/>
  <c r="J86" i="8"/>
  <c r="J88" i="8" s="1"/>
  <c r="J89" i="8" s="1"/>
  <c r="J51" i="8"/>
  <c r="L23" i="8"/>
  <c r="L22" i="8"/>
  <c r="J119" i="8"/>
  <c r="J121" i="8" s="1"/>
  <c r="J122" i="8" s="1"/>
  <c r="J107" i="8"/>
  <c r="J109" i="8" s="1"/>
  <c r="J110" i="8" s="1"/>
  <c r="J99" i="8"/>
  <c r="J101" i="8" s="1"/>
  <c r="J103" i="8" s="1"/>
  <c r="J113" i="8"/>
  <c r="J115" i="8" s="1"/>
  <c r="J116" i="8" s="1"/>
  <c r="J52" i="8"/>
  <c r="K27" i="8"/>
  <c r="K34" i="8" s="1"/>
  <c r="K38" i="8" s="1"/>
  <c r="K28" i="8"/>
  <c r="K35" i="8" s="1"/>
  <c r="K39" i="8" s="1"/>
  <c r="N20" i="8"/>
  <c r="M21" i="8"/>
  <c r="L2" i="8"/>
  <c r="L13" i="8" s="1"/>
  <c r="K26" i="8"/>
  <c r="K25" i="8"/>
  <c r="I104" i="8"/>
  <c r="I125" i="8" s="1"/>
  <c r="I124" i="8"/>
  <c r="K116" i="10" l="1"/>
  <c r="K13" i="10"/>
  <c r="J125" i="10"/>
  <c r="J92" i="10"/>
  <c r="M40" i="10"/>
  <c r="K83" i="10"/>
  <c r="K89" i="10"/>
  <c r="K110" i="10"/>
  <c r="K41" i="10"/>
  <c r="L53" i="10"/>
  <c r="K77" i="10"/>
  <c r="K54" i="10"/>
  <c r="K122" i="10"/>
  <c r="K125" i="10" s="1"/>
  <c r="O22" i="10"/>
  <c r="O23" i="10"/>
  <c r="P21" i="10"/>
  <c r="Q20" i="10"/>
  <c r="L124" i="10"/>
  <c r="L104" i="10"/>
  <c r="M86" i="10"/>
  <c r="M88" i="10" s="1"/>
  <c r="M66" i="10"/>
  <c r="M68" i="10" s="1"/>
  <c r="M70" i="10" s="1"/>
  <c r="M74" i="10"/>
  <c r="M76" i="10" s="1"/>
  <c r="M80" i="10"/>
  <c r="M82" i="10" s="1"/>
  <c r="M51" i="10"/>
  <c r="L91" i="10"/>
  <c r="L71" i="10"/>
  <c r="N28" i="10"/>
  <c r="N35" i="10" s="1"/>
  <c r="N39" i="10" s="1"/>
  <c r="N27" i="10"/>
  <c r="N34" i="10" s="1"/>
  <c r="N38" i="10" s="1"/>
  <c r="L2" i="10"/>
  <c r="M107" i="10"/>
  <c r="M109" i="10" s="1"/>
  <c r="M99" i="10"/>
  <c r="M101" i="10" s="1"/>
  <c r="M103" i="10" s="1"/>
  <c r="M119" i="10"/>
  <c r="M121" i="10" s="1"/>
  <c r="M113" i="10"/>
  <c r="M115" i="10" s="1"/>
  <c r="M52" i="10"/>
  <c r="N26" i="10"/>
  <c r="N25" i="10"/>
  <c r="P2" i="9"/>
  <c r="K80" i="9"/>
  <c r="K82" i="9" s="1"/>
  <c r="K83" i="9" s="1"/>
  <c r="K66" i="9"/>
  <c r="K68" i="9" s="1"/>
  <c r="K70" i="9" s="1"/>
  <c r="K86" i="9"/>
  <c r="K88" i="9" s="1"/>
  <c r="K89" i="9" s="1"/>
  <c r="K51" i="9"/>
  <c r="K74" i="9"/>
  <c r="K76" i="9" s="1"/>
  <c r="K77" i="9" s="1"/>
  <c r="M22" i="9"/>
  <c r="M23" i="9"/>
  <c r="K113" i="9"/>
  <c r="K115" i="9" s="1"/>
  <c r="K116" i="9" s="1"/>
  <c r="K119" i="9"/>
  <c r="K121" i="9" s="1"/>
  <c r="K122" i="9" s="1"/>
  <c r="K107" i="9"/>
  <c r="K109" i="9" s="1"/>
  <c r="K110" i="9" s="1"/>
  <c r="K99" i="9"/>
  <c r="K101" i="9" s="1"/>
  <c r="K103" i="9" s="1"/>
  <c r="K52" i="9"/>
  <c r="L28" i="9"/>
  <c r="L35" i="9" s="1"/>
  <c r="L39" i="9" s="1"/>
  <c r="L27" i="9"/>
  <c r="L34" i="9" s="1"/>
  <c r="L38" i="9" s="1"/>
  <c r="N21" i="9"/>
  <c r="O20" i="9"/>
  <c r="J91" i="9"/>
  <c r="J71" i="9"/>
  <c r="J92" i="9" s="1"/>
  <c r="J53" i="9"/>
  <c r="J54" i="9" s="1"/>
  <c r="L26" i="9"/>
  <c r="L25" i="9"/>
  <c r="J124" i="9"/>
  <c r="J104" i="9"/>
  <c r="J125" i="9" s="1"/>
  <c r="M22" i="8"/>
  <c r="M23" i="8"/>
  <c r="J91" i="8"/>
  <c r="J71" i="8"/>
  <c r="J92" i="8" s="1"/>
  <c r="N21" i="8"/>
  <c r="O20" i="8"/>
  <c r="L26" i="8"/>
  <c r="L25" i="8"/>
  <c r="K80" i="8"/>
  <c r="K82" i="8" s="1"/>
  <c r="K83" i="8" s="1"/>
  <c r="K86" i="8"/>
  <c r="K88" i="8" s="1"/>
  <c r="K89" i="8" s="1"/>
  <c r="K66" i="8"/>
  <c r="K68" i="8" s="1"/>
  <c r="K70" i="8" s="1"/>
  <c r="K51" i="8"/>
  <c r="K74" i="8"/>
  <c r="K76" i="8" s="1"/>
  <c r="K77" i="8" s="1"/>
  <c r="K40" i="8"/>
  <c r="K41" i="8" s="1"/>
  <c r="L27" i="8"/>
  <c r="L34" i="8" s="1"/>
  <c r="L38" i="8" s="1"/>
  <c r="L28" i="8"/>
  <c r="L35" i="8" s="1"/>
  <c r="L39" i="8" s="1"/>
  <c r="K119" i="8"/>
  <c r="K121" i="8" s="1"/>
  <c r="K122" i="8" s="1"/>
  <c r="K107" i="8"/>
  <c r="K109" i="8" s="1"/>
  <c r="K110" i="8" s="1"/>
  <c r="K113" i="8"/>
  <c r="K115" i="8" s="1"/>
  <c r="K116" i="8" s="1"/>
  <c r="K99" i="8"/>
  <c r="K101" i="8" s="1"/>
  <c r="K103" i="8" s="1"/>
  <c r="K52" i="8"/>
  <c r="M2" i="8"/>
  <c r="M13" i="8" s="1"/>
  <c r="J53" i="8"/>
  <c r="J54" i="8" s="1"/>
  <c r="J124" i="8"/>
  <c r="J104" i="8"/>
  <c r="J125" i="8" s="1"/>
  <c r="L77" i="10" l="1"/>
  <c r="L13" i="10"/>
  <c r="K92" i="10"/>
  <c r="N40" i="10"/>
  <c r="L41" i="10"/>
  <c r="L110" i="10"/>
  <c r="L122" i="10"/>
  <c r="L89" i="10"/>
  <c r="L92" i="10" s="1"/>
  <c r="M91" i="10"/>
  <c r="M71" i="10"/>
  <c r="O28" i="10"/>
  <c r="O35" i="10" s="1"/>
  <c r="O39" i="10" s="1"/>
  <c r="O27" i="10"/>
  <c r="O34" i="10" s="1"/>
  <c r="O38" i="10" s="1"/>
  <c r="N86" i="10"/>
  <c r="N88" i="10" s="1"/>
  <c r="N66" i="10"/>
  <c r="N68" i="10" s="1"/>
  <c r="N70" i="10" s="1"/>
  <c r="N80" i="10"/>
  <c r="N82" i="10" s="1"/>
  <c r="N51" i="10"/>
  <c r="N74" i="10"/>
  <c r="N76" i="10" s="1"/>
  <c r="L83" i="10"/>
  <c r="O26" i="10"/>
  <c r="O25" i="10"/>
  <c r="N113" i="10"/>
  <c r="N115" i="10" s="1"/>
  <c r="N119" i="10"/>
  <c r="N121" i="10" s="1"/>
  <c r="N99" i="10"/>
  <c r="N101" i="10" s="1"/>
  <c r="N103" i="10" s="1"/>
  <c r="N107" i="10"/>
  <c r="N109" i="10" s="1"/>
  <c r="N52" i="10"/>
  <c r="M2" i="10"/>
  <c r="M13" i="10" s="1"/>
  <c r="L54" i="10"/>
  <c r="L116" i="10"/>
  <c r="M53" i="10"/>
  <c r="R20" i="10"/>
  <c r="Q21" i="10"/>
  <c r="M124" i="10"/>
  <c r="M104" i="10"/>
  <c r="P22" i="10"/>
  <c r="P23" i="10"/>
  <c r="K53" i="9"/>
  <c r="K54" i="9" s="1"/>
  <c r="K91" i="9"/>
  <c r="K71" i="9"/>
  <c r="K92" i="9" s="1"/>
  <c r="L86" i="9"/>
  <c r="L88" i="9" s="1"/>
  <c r="L89" i="9" s="1"/>
  <c r="L80" i="9"/>
  <c r="L82" i="9" s="1"/>
  <c r="L83" i="9" s="1"/>
  <c r="L74" i="9"/>
  <c r="L76" i="9" s="1"/>
  <c r="L77" i="9" s="1"/>
  <c r="L66" i="9"/>
  <c r="L68" i="9" s="1"/>
  <c r="L70" i="9" s="1"/>
  <c r="L51" i="9"/>
  <c r="L119" i="9"/>
  <c r="L121" i="9" s="1"/>
  <c r="L122" i="9" s="1"/>
  <c r="L107" i="9"/>
  <c r="L109" i="9" s="1"/>
  <c r="L110" i="9" s="1"/>
  <c r="L113" i="9"/>
  <c r="L115" i="9" s="1"/>
  <c r="L116" i="9" s="1"/>
  <c r="L99" i="9"/>
  <c r="L101" i="9" s="1"/>
  <c r="L103" i="9" s="1"/>
  <c r="L52" i="9"/>
  <c r="L40" i="9"/>
  <c r="L41" i="9" s="1"/>
  <c r="M25" i="9"/>
  <c r="M26" i="9"/>
  <c r="K124" i="9"/>
  <c r="K104" i="9"/>
  <c r="K125" i="9" s="1"/>
  <c r="N22" i="9"/>
  <c r="N23" i="9"/>
  <c r="Q2" i="9"/>
  <c r="O21" i="9"/>
  <c r="P20" i="9"/>
  <c r="M28" i="9"/>
  <c r="M35" i="9" s="1"/>
  <c r="M39" i="9" s="1"/>
  <c r="M27" i="9"/>
  <c r="M34" i="9" s="1"/>
  <c r="M38" i="9" s="1"/>
  <c r="M40" i="9" s="1"/>
  <c r="M41" i="9" s="1"/>
  <c r="L40" i="8"/>
  <c r="L41" i="8" s="1"/>
  <c r="L80" i="8"/>
  <c r="L82" i="8" s="1"/>
  <c r="L83" i="8" s="1"/>
  <c r="L86" i="8"/>
  <c r="L88" i="8" s="1"/>
  <c r="L89" i="8" s="1"/>
  <c r="L66" i="8"/>
  <c r="L68" i="8" s="1"/>
  <c r="L70" i="8" s="1"/>
  <c r="L74" i="8"/>
  <c r="L76" i="8" s="1"/>
  <c r="L77" i="8" s="1"/>
  <c r="L51" i="8"/>
  <c r="L119" i="8"/>
  <c r="L121" i="8" s="1"/>
  <c r="L122" i="8" s="1"/>
  <c r="L107" i="8"/>
  <c r="L109" i="8" s="1"/>
  <c r="L110" i="8" s="1"/>
  <c r="L113" i="8"/>
  <c r="L115" i="8" s="1"/>
  <c r="L116" i="8" s="1"/>
  <c r="L99" i="8"/>
  <c r="L101" i="8" s="1"/>
  <c r="L103" i="8" s="1"/>
  <c r="L52" i="8"/>
  <c r="K124" i="8"/>
  <c r="K104" i="8"/>
  <c r="K125" i="8" s="1"/>
  <c r="O21" i="8"/>
  <c r="P20" i="8"/>
  <c r="N23" i="8"/>
  <c r="N22" i="8"/>
  <c r="K53" i="8"/>
  <c r="K54" i="8" s="1"/>
  <c r="N2" i="8"/>
  <c r="N8" i="8" s="1"/>
  <c r="K71" i="8"/>
  <c r="K92" i="8" s="1"/>
  <c r="K91" i="8"/>
  <c r="M28" i="8"/>
  <c r="M35" i="8" s="1"/>
  <c r="M39" i="8" s="1"/>
  <c r="M27" i="8"/>
  <c r="M34" i="8" s="1"/>
  <c r="M38" i="8" s="1"/>
  <c r="M25" i="8"/>
  <c r="M26" i="8"/>
  <c r="L125" i="10" l="1"/>
  <c r="O40" i="10"/>
  <c r="M54" i="10"/>
  <c r="N53" i="10"/>
  <c r="N2" i="10"/>
  <c r="M41" i="10"/>
  <c r="O119" i="10"/>
  <c r="O121" i="10" s="1"/>
  <c r="O99" i="10"/>
  <c r="O101" i="10" s="1"/>
  <c r="O103" i="10" s="1"/>
  <c r="O107" i="10"/>
  <c r="O109" i="10" s="1"/>
  <c r="O113" i="10"/>
  <c r="O115" i="10" s="1"/>
  <c r="O52" i="10"/>
  <c r="N89" i="10"/>
  <c r="M77" i="10"/>
  <c r="P28" i="10"/>
  <c r="P35" i="10" s="1"/>
  <c r="P39" i="10" s="1"/>
  <c r="P27" i="10"/>
  <c r="P34" i="10" s="1"/>
  <c r="P38" i="10" s="1"/>
  <c r="P40" i="10" s="1"/>
  <c r="M89" i="10"/>
  <c r="M110" i="10"/>
  <c r="P26" i="10"/>
  <c r="P25" i="10"/>
  <c r="M122" i="10"/>
  <c r="M83" i="10"/>
  <c r="M116" i="10"/>
  <c r="N124" i="10"/>
  <c r="N104" i="10"/>
  <c r="Q23" i="10"/>
  <c r="Q22" i="10"/>
  <c r="S20" i="10"/>
  <c r="R21" i="10"/>
  <c r="O80" i="10"/>
  <c r="O82" i="10" s="1"/>
  <c r="O66" i="10"/>
  <c r="O68" i="10" s="1"/>
  <c r="O70" i="10" s="1"/>
  <c r="O86" i="10"/>
  <c r="O88" i="10" s="1"/>
  <c r="O74" i="10"/>
  <c r="O76" i="10" s="1"/>
  <c r="O51" i="10"/>
  <c r="N91" i="10"/>
  <c r="N71" i="10"/>
  <c r="M86" i="9"/>
  <c r="M88" i="9" s="1"/>
  <c r="M89" i="9" s="1"/>
  <c r="M80" i="9"/>
  <c r="M82" i="9" s="1"/>
  <c r="M83" i="9" s="1"/>
  <c r="M74" i="9"/>
  <c r="M76" i="9" s="1"/>
  <c r="M77" i="9" s="1"/>
  <c r="M66" i="9"/>
  <c r="M68" i="9" s="1"/>
  <c r="M70" i="9" s="1"/>
  <c r="M51" i="9"/>
  <c r="N28" i="9"/>
  <c r="N35" i="9" s="1"/>
  <c r="N39" i="9" s="1"/>
  <c r="N27" i="9"/>
  <c r="N34" i="9" s="1"/>
  <c r="N38" i="9" s="1"/>
  <c r="L124" i="9"/>
  <c r="L104" i="9"/>
  <c r="L125" i="9" s="1"/>
  <c r="L71" i="9"/>
  <c r="L92" i="9" s="1"/>
  <c r="L91" i="9"/>
  <c r="N25" i="9"/>
  <c r="N26" i="9"/>
  <c r="P21" i="9"/>
  <c r="Q20" i="9"/>
  <c r="O22" i="9"/>
  <c r="O23" i="9"/>
  <c r="R2" i="9"/>
  <c r="M119" i="9"/>
  <c r="M121" i="9" s="1"/>
  <c r="M122" i="9" s="1"/>
  <c r="M107" i="9"/>
  <c r="M109" i="9" s="1"/>
  <c r="M110" i="9" s="1"/>
  <c r="M113" i="9"/>
  <c r="M115" i="9" s="1"/>
  <c r="M116" i="9" s="1"/>
  <c r="M99" i="9"/>
  <c r="M101" i="9" s="1"/>
  <c r="M103" i="9" s="1"/>
  <c r="M52" i="9"/>
  <c r="L53" i="9"/>
  <c r="L54" i="9" s="1"/>
  <c r="M40" i="8"/>
  <c r="M41" i="8" s="1"/>
  <c r="L53" i="8"/>
  <c r="L54" i="8" s="1"/>
  <c r="M86" i="8"/>
  <c r="M88" i="8" s="1"/>
  <c r="M89" i="8" s="1"/>
  <c r="M66" i="8"/>
  <c r="M68" i="8" s="1"/>
  <c r="M70" i="8" s="1"/>
  <c r="M74" i="8"/>
  <c r="M76" i="8" s="1"/>
  <c r="M77" i="8" s="1"/>
  <c r="M51" i="8"/>
  <c r="M80" i="8"/>
  <c r="M82" i="8" s="1"/>
  <c r="M83" i="8" s="1"/>
  <c r="M113" i="8"/>
  <c r="M115" i="8" s="1"/>
  <c r="M116" i="8" s="1"/>
  <c r="M119" i="8"/>
  <c r="M121" i="8" s="1"/>
  <c r="M122" i="8" s="1"/>
  <c r="M107" i="8"/>
  <c r="M109" i="8" s="1"/>
  <c r="M110" i="8" s="1"/>
  <c r="M99" i="8"/>
  <c r="M101" i="8" s="1"/>
  <c r="M103" i="8" s="1"/>
  <c r="M52" i="8"/>
  <c r="P21" i="8"/>
  <c r="Q20" i="8"/>
  <c r="O22" i="8"/>
  <c r="O23" i="8"/>
  <c r="O2" i="8"/>
  <c r="O13" i="8" s="1"/>
  <c r="L91" i="8"/>
  <c r="L71" i="8"/>
  <c r="L92" i="8" s="1"/>
  <c r="L124" i="8"/>
  <c r="L104" i="8"/>
  <c r="L125" i="8" s="1"/>
  <c r="N26" i="8"/>
  <c r="N25" i="8"/>
  <c r="N28" i="8"/>
  <c r="N35" i="8" s="1"/>
  <c r="N39" i="8" s="1"/>
  <c r="N27" i="8"/>
  <c r="N34" i="8" s="1"/>
  <c r="N38" i="8" s="1"/>
  <c r="N77" i="10" l="1"/>
  <c r="N8" i="10"/>
  <c r="M125" i="10"/>
  <c r="M92" i="10"/>
  <c r="R23" i="10"/>
  <c r="R22" i="10"/>
  <c r="S21" i="10"/>
  <c r="T20" i="10"/>
  <c r="P80" i="10"/>
  <c r="P82" i="10" s="1"/>
  <c r="P86" i="10"/>
  <c r="P88" i="10" s="1"/>
  <c r="P74" i="10"/>
  <c r="P76" i="10" s="1"/>
  <c r="P51" i="10"/>
  <c r="P66" i="10"/>
  <c r="P68" i="10" s="1"/>
  <c r="P70" i="10" s="1"/>
  <c r="O2" i="10"/>
  <c r="N41" i="10"/>
  <c r="N83" i="10"/>
  <c r="N92" i="10" s="1"/>
  <c r="P119" i="10"/>
  <c r="P121" i="10" s="1"/>
  <c r="P107" i="10"/>
  <c r="P109" i="10" s="1"/>
  <c r="P113" i="10"/>
  <c r="P115" i="10" s="1"/>
  <c r="P99" i="10"/>
  <c r="P101" i="10" s="1"/>
  <c r="P103" i="10" s="1"/>
  <c r="P52" i="10"/>
  <c r="O53" i="10"/>
  <c r="O54" i="10" s="1"/>
  <c r="N116" i="10"/>
  <c r="Q57" i="10"/>
  <c r="Q26" i="10"/>
  <c r="Q25" i="10"/>
  <c r="O110" i="10"/>
  <c r="O89" i="10"/>
  <c r="Q28" i="10"/>
  <c r="Q35" i="10" s="1"/>
  <c r="Q39" i="10" s="1"/>
  <c r="Q27" i="10"/>
  <c r="Q34" i="10" s="1"/>
  <c r="Q38" i="10" s="1"/>
  <c r="Q43" i="10"/>
  <c r="Q45" i="10" s="1"/>
  <c r="O124" i="10"/>
  <c r="O104" i="10"/>
  <c r="O91" i="10"/>
  <c r="O71" i="10"/>
  <c r="N54" i="10"/>
  <c r="N110" i="10"/>
  <c r="N122" i="10"/>
  <c r="P23" i="9"/>
  <c r="P22" i="9"/>
  <c r="N40" i="9"/>
  <c r="N41" i="9" s="1"/>
  <c r="O27" i="9"/>
  <c r="O34" i="9" s="1"/>
  <c r="O38" i="9" s="1"/>
  <c r="O28" i="9"/>
  <c r="O35" i="9" s="1"/>
  <c r="O39" i="9" s="1"/>
  <c r="O25" i="9"/>
  <c r="O26" i="9"/>
  <c r="N107" i="9"/>
  <c r="N109" i="9" s="1"/>
  <c r="N110" i="9" s="1"/>
  <c r="N113" i="9"/>
  <c r="N115" i="9" s="1"/>
  <c r="N116" i="9" s="1"/>
  <c r="N99" i="9"/>
  <c r="N101" i="9" s="1"/>
  <c r="N103" i="9" s="1"/>
  <c r="N119" i="9"/>
  <c r="N121" i="9" s="1"/>
  <c r="N122" i="9" s="1"/>
  <c r="N52" i="9"/>
  <c r="S2" i="9"/>
  <c r="N74" i="9"/>
  <c r="N76" i="9" s="1"/>
  <c r="N77" i="9" s="1"/>
  <c r="N66" i="9"/>
  <c r="N68" i="9" s="1"/>
  <c r="N70" i="9" s="1"/>
  <c r="N51" i="9"/>
  <c r="N86" i="9"/>
  <c r="N88" i="9" s="1"/>
  <c r="N89" i="9" s="1"/>
  <c r="N80" i="9"/>
  <c r="N82" i="9" s="1"/>
  <c r="N83" i="9" s="1"/>
  <c r="M53" i="9"/>
  <c r="M54" i="9" s="1"/>
  <c r="R20" i="9"/>
  <c r="Q21" i="9"/>
  <c r="M124" i="9"/>
  <c r="M104" i="9"/>
  <c r="M125" i="9" s="1"/>
  <c r="M91" i="9"/>
  <c r="M71" i="9"/>
  <c r="M92" i="9" s="1"/>
  <c r="M53" i="8"/>
  <c r="M54" i="8" s="1"/>
  <c r="N40" i="8"/>
  <c r="N41" i="8" s="1"/>
  <c r="O28" i="8"/>
  <c r="O35" i="8" s="1"/>
  <c r="O39" i="8" s="1"/>
  <c r="O27" i="8"/>
  <c r="O34" i="8" s="1"/>
  <c r="O38" i="8" s="1"/>
  <c r="O25" i="8"/>
  <c r="O26" i="8"/>
  <c r="R20" i="8"/>
  <c r="Q21" i="8"/>
  <c r="N80" i="8"/>
  <c r="N82" i="8" s="1"/>
  <c r="N83" i="8" s="1"/>
  <c r="N66" i="8"/>
  <c r="N68" i="8" s="1"/>
  <c r="N70" i="8" s="1"/>
  <c r="N86" i="8"/>
  <c r="N88" i="8" s="1"/>
  <c r="N89" i="8" s="1"/>
  <c r="N74" i="8"/>
  <c r="N76" i="8" s="1"/>
  <c r="N77" i="8" s="1"/>
  <c r="N51" i="8"/>
  <c r="P23" i="8"/>
  <c r="P22" i="8"/>
  <c r="M91" i="8"/>
  <c r="M71" i="8"/>
  <c r="M92" i="8" s="1"/>
  <c r="N119" i="8"/>
  <c r="N121" i="8" s="1"/>
  <c r="N122" i="8" s="1"/>
  <c r="N107" i="8"/>
  <c r="N109" i="8" s="1"/>
  <c r="N110" i="8" s="1"/>
  <c r="N99" i="8"/>
  <c r="N101" i="8" s="1"/>
  <c r="N103" i="8" s="1"/>
  <c r="N113" i="8"/>
  <c r="N115" i="8" s="1"/>
  <c r="N116" i="8" s="1"/>
  <c r="N52" i="8"/>
  <c r="P2" i="8"/>
  <c r="P13" i="8" s="1"/>
  <c r="M124" i="8"/>
  <c r="M104" i="8"/>
  <c r="M125" i="8" s="1"/>
  <c r="O116" i="10" l="1"/>
  <c r="O13" i="10"/>
  <c r="N125" i="10"/>
  <c r="P53" i="10"/>
  <c r="P54" i="10" s="1"/>
  <c r="O83" i="10"/>
  <c r="O77" i="10"/>
  <c r="O122" i="10"/>
  <c r="O125" i="10" s="1"/>
  <c r="Q40" i="10"/>
  <c r="R57" i="10"/>
  <c r="R25" i="10"/>
  <c r="R26" i="10"/>
  <c r="R43" i="10"/>
  <c r="R45" i="10" s="1"/>
  <c r="R28" i="10"/>
  <c r="R35" i="10" s="1"/>
  <c r="R39" i="10" s="1"/>
  <c r="R27" i="10"/>
  <c r="R34" i="10" s="1"/>
  <c r="R38" i="10" s="1"/>
  <c r="P91" i="10"/>
  <c r="P71" i="10"/>
  <c r="Q86" i="10"/>
  <c r="Q88" i="10" s="1"/>
  <c r="Q74" i="10"/>
  <c r="Q76" i="10" s="1"/>
  <c r="Q66" i="10"/>
  <c r="Q68" i="10" s="1"/>
  <c r="Q70" i="10" s="1"/>
  <c r="Q80" i="10"/>
  <c r="Q82" i="10" s="1"/>
  <c r="Q51" i="10"/>
  <c r="U20" i="10"/>
  <c r="T21" i="10"/>
  <c r="Q107" i="10"/>
  <c r="Q109" i="10" s="1"/>
  <c r="Q99" i="10"/>
  <c r="Q101" i="10" s="1"/>
  <c r="Q103" i="10" s="1"/>
  <c r="Q113" i="10"/>
  <c r="Q115" i="10" s="1"/>
  <c r="Q119" i="10"/>
  <c r="Q121" i="10" s="1"/>
  <c r="Q52" i="10"/>
  <c r="P124" i="10"/>
  <c r="P104" i="10"/>
  <c r="P2" i="10"/>
  <c r="O41" i="10"/>
  <c r="S23" i="10"/>
  <c r="S22" i="10"/>
  <c r="O40" i="9"/>
  <c r="O41" i="9" s="1"/>
  <c r="Q23" i="9"/>
  <c r="Q22" i="9"/>
  <c r="O113" i="9"/>
  <c r="O115" i="9" s="1"/>
  <c r="O116" i="9" s="1"/>
  <c r="O99" i="9"/>
  <c r="O101" i="9" s="1"/>
  <c r="O103" i="9" s="1"/>
  <c r="O119" i="9"/>
  <c r="O121" i="9" s="1"/>
  <c r="O122" i="9" s="1"/>
  <c r="O107" i="9"/>
  <c r="O109" i="9" s="1"/>
  <c r="O110" i="9" s="1"/>
  <c r="O52" i="9"/>
  <c r="S20" i="9"/>
  <c r="R21" i="9"/>
  <c r="O80" i="9"/>
  <c r="O82" i="9" s="1"/>
  <c r="O83" i="9" s="1"/>
  <c r="O74" i="9"/>
  <c r="O76" i="9" s="1"/>
  <c r="O77" i="9" s="1"/>
  <c r="O86" i="9"/>
  <c r="O88" i="9" s="1"/>
  <c r="O89" i="9" s="1"/>
  <c r="O66" i="9"/>
  <c r="O68" i="9" s="1"/>
  <c r="O70" i="9" s="1"/>
  <c r="O51" i="9"/>
  <c r="O53" i="9" s="1"/>
  <c r="O54" i="9" s="1"/>
  <c r="T2" i="9"/>
  <c r="N53" i="9"/>
  <c r="N54" i="9" s="1"/>
  <c r="N124" i="9"/>
  <c r="N104" i="9"/>
  <c r="N125" i="9" s="1"/>
  <c r="P26" i="9"/>
  <c r="P25" i="9"/>
  <c r="N91" i="9"/>
  <c r="N71" i="9"/>
  <c r="N92" i="9" s="1"/>
  <c r="P27" i="9"/>
  <c r="P34" i="9" s="1"/>
  <c r="P38" i="9" s="1"/>
  <c r="P28" i="9"/>
  <c r="P35" i="9" s="1"/>
  <c r="P39" i="9" s="1"/>
  <c r="O40" i="8"/>
  <c r="O41" i="8" s="1"/>
  <c r="P27" i="8"/>
  <c r="P34" i="8" s="1"/>
  <c r="P38" i="8" s="1"/>
  <c r="P28" i="8"/>
  <c r="P35" i="8" s="1"/>
  <c r="P39" i="8" s="1"/>
  <c r="N53" i="8"/>
  <c r="N54" i="8" s="1"/>
  <c r="N124" i="8"/>
  <c r="N104" i="8"/>
  <c r="N125" i="8" s="1"/>
  <c r="O119" i="8"/>
  <c r="O121" i="8" s="1"/>
  <c r="O122" i="8" s="1"/>
  <c r="O113" i="8"/>
  <c r="O115" i="8" s="1"/>
  <c r="O116" i="8" s="1"/>
  <c r="O107" i="8"/>
  <c r="O109" i="8" s="1"/>
  <c r="O110" i="8" s="1"/>
  <c r="O99" i="8"/>
  <c r="O101" i="8" s="1"/>
  <c r="O103" i="8" s="1"/>
  <c r="O52" i="8"/>
  <c r="O86" i="8"/>
  <c r="O88" i="8" s="1"/>
  <c r="O89" i="8" s="1"/>
  <c r="O80" i="8"/>
  <c r="O82" i="8" s="1"/>
  <c r="O83" i="8" s="1"/>
  <c r="O74" i="8"/>
  <c r="O76" i="8" s="1"/>
  <c r="O77" i="8" s="1"/>
  <c r="O51" i="8"/>
  <c r="O66" i="8"/>
  <c r="O68" i="8" s="1"/>
  <c r="O70" i="8" s="1"/>
  <c r="N91" i="8"/>
  <c r="N71" i="8"/>
  <c r="N92" i="8" s="1"/>
  <c r="Q2" i="8"/>
  <c r="Q13" i="8" s="1"/>
  <c r="Q23" i="8"/>
  <c r="Q22" i="8"/>
  <c r="P26" i="8"/>
  <c r="P25" i="8"/>
  <c r="R21" i="8"/>
  <c r="S20" i="8"/>
  <c r="O92" i="10" l="1"/>
  <c r="P89" i="10"/>
  <c r="P13" i="10"/>
  <c r="P116" i="10"/>
  <c r="R40" i="10"/>
  <c r="P122" i="10"/>
  <c r="P83" i="10"/>
  <c r="V20" i="10"/>
  <c r="U21" i="10"/>
  <c r="S57" i="10"/>
  <c r="S26" i="10"/>
  <c r="S25" i="10"/>
  <c r="Q53" i="10"/>
  <c r="R113" i="10"/>
  <c r="R115" i="10" s="1"/>
  <c r="R119" i="10"/>
  <c r="R121" i="10" s="1"/>
  <c r="R107" i="10"/>
  <c r="R109" i="10" s="1"/>
  <c r="R99" i="10"/>
  <c r="R101" i="10" s="1"/>
  <c r="R103" i="10" s="1"/>
  <c r="R52" i="10"/>
  <c r="T22" i="10"/>
  <c r="T23" i="10"/>
  <c r="S43" i="10"/>
  <c r="S45" i="10" s="1"/>
  <c r="S27" i="10"/>
  <c r="S34" i="10" s="1"/>
  <c r="S38" i="10" s="1"/>
  <c r="S28" i="10"/>
  <c r="S35" i="10" s="1"/>
  <c r="S39" i="10" s="1"/>
  <c r="R86" i="10"/>
  <c r="R88" i="10" s="1"/>
  <c r="R80" i="10"/>
  <c r="R82" i="10" s="1"/>
  <c r="R74" i="10"/>
  <c r="R76" i="10" s="1"/>
  <c r="R51" i="10"/>
  <c r="R53" i="10" s="1"/>
  <c r="R66" i="10"/>
  <c r="R68" i="10" s="1"/>
  <c r="R70" i="10" s="1"/>
  <c r="Q91" i="10"/>
  <c r="Q71" i="10"/>
  <c r="Q2" i="10"/>
  <c r="P41" i="10"/>
  <c r="P110" i="10"/>
  <c r="Q104" i="10"/>
  <c r="Q124" i="10"/>
  <c r="P77" i="10"/>
  <c r="P40" i="9"/>
  <c r="P41" i="9" s="1"/>
  <c r="U2" i="9"/>
  <c r="Q43" i="9"/>
  <c r="Q45" i="9" s="1"/>
  <c r="Q46" i="9" s="1"/>
  <c r="Q27" i="9"/>
  <c r="Q34" i="9" s="1"/>
  <c r="Q38" i="9" s="1"/>
  <c r="Q40" i="9" s="1"/>
  <c r="Q41" i="9" s="1"/>
  <c r="Q28" i="9"/>
  <c r="Q35" i="9" s="1"/>
  <c r="Q39" i="9" s="1"/>
  <c r="P80" i="9"/>
  <c r="P82" i="9" s="1"/>
  <c r="P83" i="9" s="1"/>
  <c r="P86" i="9"/>
  <c r="P88" i="9" s="1"/>
  <c r="P89" i="9" s="1"/>
  <c r="P74" i="9"/>
  <c r="P76" i="9" s="1"/>
  <c r="P77" i="9" s="1"/>
  <c r="P66" i="9"/>
  <c r="P68" i="9" s="1"/>
  <c r="P70" i="9" s="1"/>
  <c r="P51" i="9"/>
  <c r="P107" i="9"/>
  <c r="P109" i="9" s="1"/>
  <c r="P110" i="9" s="1"/>
  <c r="P113" i="9"/>
  <c r="P115" i="9" s="1"/>
  <c r="P116" i="9" s="1"/>
  <c r="P119" i="9"/>
  <c r="P121" i="9" s="1"/>
  <c r="P122" i="9" s="1"/>
  <c r="P99" i="9"/>
  <c r="P101" i="9" s="1"/>
  <c r="P103" i="9" s="1"/>
  <c r="P52" i="9"/>
  <c r="O124" i="9"/>
  <c r="O104" i="9"/>
  <c r="O125" i="9" s="1"/>
  <c r="R23" i="9"/>
  <c r="R22" i="9"/>
  <c r="S21" i="9"/>
  <c r="T20" i="9"/>
  <c r="O91" i="9"/>
  <c r="O71" i="9"/>
  <c r="O92" i="9" s="1"/>
  <c r="Q57" i="9"/>
  <c r="Q58" i="9" s="1"/>
  <c r="Q26" i="9"/>
  <c r="Q25" i="9"/>
  <c r="S21" i="8"/>
  <c r="T20" i="8"/>
  <c r="O124" i="8"/>
  <c r="O104" i="8"/>
  <c r="O125" i="8" s="1"/>
  <c r="R23" i="8"/>
  <c r="R22" i="8"/>
  <c r="P80" i="8"/>
  <c r="P82" i="8" s="1"/>
  <c r="P83" i="8" s="1"/>
  <c r="P86" i="8"/>
  <c r="P88" i="8" s="1"/>
  <c r="P89" i="8" s="1"/>
  <c r="P74" i="8"/>
  <c r="P76" i="8" s="1"/>
  <c r="P77" i="8" s="1"/>
  <c r="P51" i="8"/>
  <c r="P66" i="8"/>
  <c r="P68" i="8" s="1"/>
  <c r="P70" i="8" s="1"/>
  <c r="P119" i="8"/>
  <c r="P121" i="8" s="1"/>
  <c r="P122" i="8" s="1"/>
  <c r="P107" i="8"/>
  <c r="P109" i="8" s="1"/>
  <c r="P110" i="8" s="1"/>
  <c r="P113" i="8"/>
  <c r="P115" i="8" s="1"/>
  <c r="P116" i="8" s="1"/>
  <c r="P99" i="8"/>
  <c r="P101" i="8" s="1"/>
  <c r="P103" i="8" s="1"/>
  <c r="P52" i="8"/>
  <c r="O71" i="8"/>
  <c r="O92" i="8" s="1"/>
  <c r="O91" i="8"/>
  <c r="R2" i="8"/>
  <c r="R8" i="8" s="1"/>
  <c r="Q57" i="8"/>
  <c r="Q58" i="8" s="1"/>
  <c r="Q25" i="8"/>
  <c r="Q26" i="8"/>
  <c r="O53" i="8"/>
  <c r="O54" i="8" s="1"/>
  <c r="Q43" i="8"/>
  <c r="Q45" i="8" s="1"/>
  <c r="Q46" i="8" s="1"/>
  <c r="Q28" i="8"/>
  <c r="Q35" i="8" s="1"/>
  <c r="Q39" i="8" s="1"/>
  <c r="Q27" i="8"/>
  <c r="Q34" i="8" s="1"/>
  <c r="Q38" i="8" s="1"/>
  <c r="P40" i="8"/>
  <c r="P41" i="8" s="1"/>
  <c r="Q122" i="10" l="1"/>
  <c r="Q13" i="10"/>
  <c r="P92" i="10"/>
  <c r="P125" i="10"/>
  <c r="S40" i="10"/>
  <c r="Q110" i="10"/>
  <c r="S46" i="10"/>
  <c r="Q54" i="10"/>
  <c r="Q77" i="10"/>
  <c r="T27" i="10"/>
  <c r="T34" i="10" s="1"/>
  <c r="T38" i="10" s="1"/>
  <c r="T43" i="10"/>
  <c r="T45" i="10" s="1"/>
  <c r="T46" i="10" s="1"/>
  <c r="T28" i="10"/>
  <c r="T35" i="10" s="1"/>
  <c r="T39" i="10" s="1"/>
  <c r="S74" i="10"/>
  <c r="S76" i="10" s="1"/>
  <c r="S66" i="10"/>
  <c r="S68" i="10" s="1"/>
  <c r="S70" i="10" s="1"/>
  <c r="S51" i="10"/>
  <c r="S80" i="10"/>
  <c r="S82" i="10" s="1"/>
  <c r="S86" i="10"/>
  <c r="S88" i="10" s="1"/>
  <c r="Q83" i="10"/>
  <c r="R91" i="10"/>
  <c r="R71" i="10"/>
  <c r="S119" i="10"/>
  <c r="S121" i="10" s="1"/>
  <c r="S107" i="10"/>
  <c r="S109" i="10" s="1"/>
  <c r="S113" i="10"/>
  <c r="S115" i="10" s="1"/>
  <c r="S99" i="10"/>
  <c r="S101" i="10" s="1"/>
  <c r="S103" i="10" s="1"/>
  <c r="S52" i="10"/>
  <c r="R46" i="10"/>
  <c r="Q89" i="10"/>
  <c r="R124" i="10"/>
  <c r="R104" i="10"/>
  <c r="U23" i="10"/>
  <c r="U22" i="10"/>
  <c r="R2" i="10"/>
  <c r="Q46" i="10"/>
  <c r="Q58" i="10"/>
  <c r="Q41" i="10"/>
  <c r="T57" i="10"/>
  <c r="T26" i="10"/>
  <c r="T25" i="10"/>
  <c r="Q116" i="10"/>
  <c r="R110" i="10"/>
  <c r="V21" i="10"/>
  <c r="W20" i="10"/>
  <c r="P124" i="9"/>
  <c r="P104" i="9"/>
  <c r="P125" i="9" s="1"/>
  <c r="U20" i="9"/>
  <c r="T21" i="9"/>
  <c r="S22" i="9"/>
  <c r="S23" i="9"/>
  <c r="R57" i="9"/>
  <c r="R58" i="9" s="1"/>
  <c r="R26" i="9"/>
  <c r="R25" i="9"/>
  <c r="Q86" i="9"/>
  <c r="Q88" i="9" s="1"/>
  <c r="Q89" i="9" s="1"/>
  <c r="Q51" i="9"/>
  <c r="Q66" i="9"/>
  <c r="Q68" i="9" s="1"/>
  <c r="Q70" i="9" s="1"/>
  <c r="Q74" i="9"/>
  <c r="Q76" i="9" s="1"/>
  <c r="Q77" i="9" s="1"/>
  <c r="Q80" i="9"/>
  <c r="Q82" i="9" s="1"/>
  <c r="Q83" i="9" s="1"/>
  <c r="R43" i="9"/>
  <c r="R45" i="9" s="1"/>
  <c r="R46" i="9" s="1"/>
  <c r="R28" i="9"/>
  <c r="R35" i="9" s="1"/>
  <c r="R39" i="9" s="1"/>
  <c r="R27" i="9"/>
  <c r="R34" i="9" s="1"/>
  <c r="R38" i="9" s="1"/>
  <c r="R40" i="9" s="1"/>
  <c r="R41" i="9" s="1"/>
  <c r="P53" i="9"/>
  <c r="P54" i="9" s="1"/>
  <c r="Q113" i="9"/>
  <c r="Q115" i="9" s="1"/>
  <c r="Q116" i="9" s="1"/>
  <c r="Q119" i="9"/>
  <c r="Q121" i="9" s="1"/>
  <c r="Q122" i="9" s="1"/>
  <c r="Q107" i="9"/>
  <c r="Q109" i="9" s="1"/>
  <c r="Q110" i="9" s="1"/>
  <c r="Q99" i="9"/>
  <c r="Q101" i="9" s="1"/>
  <c r="Q103" i="9" s="1"/>
  <c r="Q52" i="9"/>
  <c r="P91" i="9"/>
  <c r="P71" i="9"/>
  <c r="P92" i="9" s="1"/>
  <c r="V2" i="9"/>
  <c r="R57" i="8"/>
  <c r="R58" i="8" s="1"/>
  <c r="R26" i="8"/>
  <c r="R25" i="8"/>
  <c r="R28" i="8"/>
  <c r="R35" i="8" s="1"/>
  <c r="R39" i="8" s="1"/>
  <c r="R43" i="8"/>
  <c r="R45" i="8" s="1"/>
  <c r="R46" i="8" s="1"/>
  <c r="R27" i="8"/>
  <c r="R34" i="8" s="1"/>
  <c r="R38" i="8" s="1"/>
  <c r="Q119" i="8"/>
  <c r="Q121" i="8" s="1"/>
  <c r="Q122" i="8" s="1"/>
  <c r="Q113" i="8"/>
  <c r="Q115" i="8" s="1"/>
  <c r="Q116" i="8" s="1"/>
  <c r="Q99" i="8"/>
  <c r="Q101" i="8" s="1"/>
  <c r="Q103" i="8" s="1"/>
  <c r="Q107" i="8"/>
  <c r="Q109" i="8" s="1"/>
  <c r="Q110" i="8" s="1"/>
  <c r="Q52" i="8"/>
  <c r="Q86" i="8"/>
  <c r="Q88" i="8" s="1"/>
  <c r="Q89" i="8" s="1"/>
  <c r="Q74" i="8"/>
  <c r="Q76" i="8" s="1"/>
  <c r="Q77" i="8" s="1"/>
  <c r="Q80" i="8"/>
  <c r="Q82" i="8" s="1"/>
  <c r="Q83" i="8" s="1"/>
  <c r="Q66" i="8"/>
  <c r="Q68" i="8" s="1"/>
  <c r="Q70" i="8" s="1"/>
  <c r="Q51" i="8"/>
  <c r="P91" i="8"/>
  <c r="P71" i="8"/>
  <c r="P92" i="8" s="1"/>
  <c r="P53" i="8"/>
  <c r="P54" i="8" s="1"/>
  <c r="U20" i="8"/>
  <c r="T21" i="8"/>
  <c r="S2" i="8"/>
  <c r="S13" i="8" s="1"/>
  <c r="P124" i="8"/>
  <c r="P104" i="8"/>
  <c r="P125" i="8" s="1"/>
  <c r="S22" i="8"/>
  <c r="S23" i="8"/>
  <c r="Q40" i="8"/>
  <c r="Q41" i="8" s="1"/>
  <c r="R77" i="10" l="1"/>
  <c r="R8" i="10"/>
  <c r="Q92" i="10"/>
  <c r="R40" i="8"/>
  <c r="R41" i="8" s="1"/>
  <c r="Q125" i="10"/>
  <c r="S53" i="10"/>
  <c r="S91" i="10"/>
  <c r="S71" i="10"/>
  <c r="V22" i="10"/>
  <c r="V23" i="10"/>
  <c r="T80" i="10"/>
  <c r="T82" i="10" s="1"/>
  <c r="T66" i="10"/>
  <c r="T68" i="10" s="1"/>
  <c r="T70" i="10" s="1"/>
  <c r="T86" i="10"/>
  <c r="T88" i="10" s="1"/>
  <c r="T74" i="10"/>
  <c r="T76" i="10" s="1"/>
  <c r="T51" i="10"/>
  <c r="S2" i="10"/>
  <c r="R58" i="10"/>
  <c r="R41" i="10"/>
  <c r="R116" i="10"/>
  <c r="T119" i="10"/>
  <c r="T121" i="10" s="1"/>
  <c r="T107" i="10"/>
  <c r="T109" i="10" s="1"/>
  <c r="T113" i="10"/>
  <c r="T115" i="10" s="1"/>
  <c r="T99" i="10"/>
  <c r="T101" i="10" s="1"/>
  <c r="T103" i="10" s="1"/>
  <c r="T52" i="10"/>
  <c r="U57" i="10"/>
  <c r="U26" i="10"/>
  <c r="U25" i="10"/>
  <c r="R122" i="10"/>
  <c r="T40" i="10"/>
  <c r="S124" i="10"/>
  <c r="S104" i="10"/>
  <c r="R89" i="10"/>
  <c r="U43" i="10"/>
  <c r="U45" i="10" s="1"/>
  <c r="U46" i="10" s="1"/>
  <c r="U27" i="10"/>
  <c r="U34" i="10" s="1"/>
  <c r="U38" i="10" s="1"/>
  <c r="U28" i="10"/>
  <c r="U35" i="10" s="1"/>
  <c r="U39" i="10" s="1"/>
  <c r="R83" i="10"/>
  <c r="R54" i="10"/>
  <c r="W21" i="10"/>
  <c r="X20" i="10"/>
  <c r="R86" i="9"/>
  <c r="R88" i="9" s="1"/>
  <c r="R89" i="9" s="1"/>
  <c r="R80" i="9"/>
  <c r="R82" i="9" s="1"/>
  <c r="R83" i="9" s="1"/>
  <c r="R74" i="9"/>
  <c r="R76" i="9" s="1"/>
  <c r="R77" i="9" s="1"/>
  <c r="R51" i="9"/>
  <c r="R66" i="9"/>
  <c r="R68" i="9" s="1"/>
  <c r="R70" i="9" s="1"/>
  <c r="Q124" i="9"/>
  <c r="Q104" i="9"/>
  <c r="Q125" i="9" s="1"/>
  <c r="S43" i="9"/>
  <c r="S45" i="9" s="1"/>
  <c r="S46" i="9" s="1"/>
  <c r="S27" i="9"/>
  <c r="S34" i="9" s="1"/>
  <c r="S38" i="9" s="1"/>
  <c r="S40" i="9" s="1"/>
  <c r="S41" i="9" s="1"/>
  <c r="S28" i="9"/>
  <c r="S35" i="9" s="1"/>
  <c r="S39" i="9" s="1"/>
  <c r="Q91" i="9"/>
  <c r="Q71" i="9"/>
  <c r="Q92" i="9" s="1"/>
  <c r="T22" i="9"/>
  <c r="T23" i="9"/>
  <c r="R107" i="9"/>
  <c r="R109" i="9" s="1"/>
  <c r="R110" i="9" s="1"/>
  <c r="R113" i="9"/>
  <c r="R115" i="9" s="1"/>
  <c r="R116" i="9" s="1"/>
  <c r="R119" i="9"/>
  <c r="R121" i="9" s="1"/>
  <c r="R122" i="9" s="1"/>
  <c r="R99" i="9"/>
  <c r="R101" i="9" s="1"/>
  <c r="R103" i="9" s="1"/>
  <c r="R52" i="9"/>
  <c r="S57" i="9"/>
  <c r="S58" i="9" s="1"/>
  <c r="S26" i="9"/>
  <c r="S25" i="9"/>
  <c r="W2" i="9"/>
  <c r="Q53" i="9"/>
  <c r="Q54" i="9" s="1"/>
  <c r="V20" i="9"/>
  <c r="U21" i="9"/>
  <c r="S43" i="8"/>
  <c r="S45" i="8" s="1"/>
  <c r="S46" i="8" s="1"/>
  <c r="S27" i="8"/>
  <c r="S34" i="8" s="1"/>
  <c r="S38" i="8" s="1"/>
  <c r="S28" i="8"/>
  <c r="S35" i="8" s="1"/>
  <c r="S39" i="8" s="1"/>
  <c r="Q104" i="8"/>
  <c r="Q125" i="8" s="1"/>
  <c r="Q124" i="8"/>
  <c r="Q53" i="8"/>
  <c r="Q54" i="8" s="1"/>
  <c r="S57" i="8"/>
  <c r="S58" i="8" s="1"/>
  <c r="S26" i="8"/>
  <c r="S25" i="8"/>
  <c r="T2" i="8"/>
  <c r="T13" i="8" s="1"/>
  <c r="Q91" i="8"/>
  <c r="Q71" i="8"/>
  <c r="Q92" i="8" s="1"/>
  <c r="R80" i="8"/>
  <c r="R82" i="8" s="1"/>
  <c r="R83" i="8" s="1"/>
  <c r="R74" i="8"/>
  <c r="R76" i="8" s="1"/>
  <c r="R77" i="8" s="1"/>
  <c r="R86" i="8"/>
  <c r="R88" i="8" s="1"/>
  <c r="R89" i="8" s="1"/>
  <c r="R66" i="8"/>
  <c r="R68" i="8" s="1"/>
  <c r="R70" i="8" s="1"/>
  <c r="R51" i="8"/>
  <c r="R99" i="8"/>
  <c r="R101" i="8" s="1"/>
  <c r="R103" i="8" s="1"/>
  <c r="R107" i="8"/>
  <c r="R109" i="8" s="1"/>
  <c r="R110" i="8" s="1"/>
  <c r="R119" i="8"/>
  <c r="R121" i="8" s="1"/>
  <c r="R122" i="8" s="1"/>
  <c r="R113" i="8"/>
  <c r="R115" i="8" s="1"/>
  <c r="R116" i="8" s="1"/>
  <c r="R52" i="8"/>
  <c r="T23" i="8"/>
  <c r="T22" i="8"/>
  <c r="V20" i="8"/>
  <c r="U21" i="8"/>
  <c r="S89" i="10" l="1"/>
  <c r="S13" i="10"/>
  <c r="R125" i="10"/>
  <c r="U40" i="10"/>
  <c r="R92" i="10"/>
  <c r="T124" i="10"/>
  <c r="T104" i="10"/>
  <c r="T2" i="10"/>
  <c r="S58" i="10"/>
  <c r="S41" i="10"/>
  <c r="V43" i="10"/>
  <c r="V45" i="10" s="1"/>
  <c r="V46" i="10" s="1"/>
  <c r="V28" i="10"/>
  <c r="V35" i="10" s="1"/>
  <c r="V39" i="10" s="1"/>
  <c r="V27" i="10"/>
  <c r="V34" i="10" s="1"/>
  <c r="V38" i="10" s="1"/>
  <c r="V40" i="10" s="1"/>
  <c r="S83" i="10"/>
  <c r="S110" i="10"/>
  <c r="T116" i="10"/>
  <c r="V57" i="10"/>
  <c r="V26" i="10"/>
  <c r="V25" i="10"/>
  <c r="S122" i="10"/>
  <c r="S125" i="10" s="1"/>
  <c r="S77" i="10"/>
  <c r="S92" i="10" s="1"/>
  <c r="T122" i="10"/>
  <c r="T53" i="10"/>
  <c r="U86" i="10"/>
  <c r="U88" i="10" s="1"/>
  <c r="U66" i="10"/>
  <c r="U68" i="10" s="1"/>
  <c r="U70" i="10" s="1"/>
  <c r="U74" i="10"/>
  <c r="U76" i="10" s="1"/>
  <c r="U80" i="10"/>
  <c r="U82" i="10" s="1"/>
  <c r="U51" i="10"/>
  <c r="X21" i="10"/>
  <c r="Y20" i="10"/>
  <c r="W22" i="10"/>
  <c r="W23" i="10"/>
  <c r="U107" i="10"/>
  <c r="U109" i="10" s="1"/>
  <c r="U99" i="10"/>
  <c r="U101" i="10" s="1"/>
  <c r="U103" i="10" s="1"/>
  <c r="U52" i="10"/>
  <c r="U113" i="10"/>
  <c r="U115" i="10" s="1"/>
  <c r="U119" i="10"/>
  <c r="U121" i="10" s="1"/>
  <c r="S54" i="10"/>
  <c r="S116" i="10"/>
  <c r="T91" i="10"/>
  <c r="T71" i="10"/>
  <c r="S80" i="9"/>
  <c r="S82" i="9" s="1"/>
  <c r="S83" i="9" s="1"/>
  <c r="S66" i="9"/>
  <c r="S68" i="9" s="1"/>
  <c r="S70" i="9" s="1"/>
  <c r="S86" i="9"/>
  <c r="S88" i="9" s="1"/>
  <c r="S89" i="9" s="1"/>
  <c r="S51" i="9"/>
  <c r="S74" i="9"/>
  <c r="S76" i="9" s="1"/>
  <c r="S77" i="9" s="1"/>
  <c r="T43" i="9"/>
  <c r="T45" i="9" s="1"/>
  <c r="T46" i="9" s="1"/>
  <c r="T28" i="9"/>
  <c r="T35" i="9" s="1"/>
  <c r="T39" i="9" s="1"/>
  <c r="T27" i="9"/>
  <c r="T34" i="9" s="1"/>
  <c r="T38" i="9" s="1"/>
  <c r="X2" i="9"/>
  <c r="S113" i="9"/>
  <c r="S115" i="9" s="1"/>
  <c r="S116" i="9" s="1"/>
  <c r="S119" i="9"/>
  <c r="S121" i="9" s="1"/>
  <c r="S122" i="9" s="1"/>
  <c r="S107" i="9"/>
  <c r="S109" i="9" s="1"/>
  <c r="S110" i="9" s="1"/>
  <c r="S99" i="9"/>
  <c r="S101" i="9" s="1"/>
  <c r="S103" i="9" s="1"/>
  <c r="S52" i="9"/>
  <c r="R53" i="9"/>
  <c r="R54" i="9" s="1"/>
  <c r="R91" i="9"/>
  <c r="R71" i="9"/>
  <c r="R92" i="9" s="1"/>
  <c r="V21" i="9"/>
  <c r="W20" i="9"/>
  <c r="T57" i="9"/>
  <c r="T58" i="9" s="1"/>
  <c r="T26" i="9"/>
  <c r="T25" i="9"/>
  <c r="U22" i="9"/>
  <c r="U23" i="9"/>
  <c r="R124" i="9"/>
  <c r="R104" i="9"/>
  <c r="R125" i="9" s="1"/>
  <c r="R53" i="8"/>
  <c r="R54" i="8" s="1"/>
  <c r="U22" i="8"/>
  <c r="U23" i="8"/>
  <c r="R124" i="8"/>
  <c r="R104" i="8"/>
  <c r="R125" i="8" s="1"/>
  <c r="U2" i="8"/>
  <c r="U13" i="8" s="1"/>
  <c r="V21" i="8"/>
  <c r="W20" i="8"/>
  <c r="T57" i="8"/>
  <c r="T58" i="8" s="1"/>
  <c r="T26" i="8"/>
  <c r="T25" i="8"/>
  <c r="R91" i="8"/>
  <c r="R71" i="8"/>
  <c r="R92" i="8" s="1"/>
  <c r="S80" i="8"/>
  <c r="S82" i="8" s="1"/>
  <c r="S83" i="8" s="1"/>
  <c r="S86" i="8"/>
  <c r="S88" i="8" s="1"/>
  <c r="S89" i="8" s="1"/>
  <c r="S66" i="8"/>
  <c r="S68" i="8" s="1"/>
  <c r="S70" i="8" s="1"/>
  <c r="S51" i="8"/>
  <c r="S74" i="8"/>
  <c r="S76" i="8" s="1"/>
  <c r="S77" i="8" s="1"/>
  <c r="T43" i="8"/>
  <c r="T45" i="8" s="1"/>
  <c r="T46" i="8" s="1"/>
  <c r="T28" i="8"/>
  <c r="T35" i="8" s="1"/>
  <c r="T39" i="8" s="1"/>
  <c r="T27" i="8"/>
  <c r="T34" i="8" s="1"/>
  <c r="T38" i="8" s="1"/>
  <c r="S119" i="8"/>
  <c r="S121" i="8" s="1"/>
  <c r="S122" i="8" s="1"/>
  <c r="S107" i="8"/>
  <c r="S109" i="8" s="1"/>
  <c r="S110" i="8" s="1"/>
  <c r="S113" i="8"/>
  <c r="S115" i="8" s="1"/>
  <c r="S116" i="8" s="1"/>
  <c r="S99" i="8"/>
  <c r="S101" i="8" s="1"/>
  <c r="S103" i="8" s="1"/>
  <c r="S52" i="8"/>
  <c r="S40" i="8"/>
  <c r="S41" i="8" s="1"/>
  <c r="T110" i="10" l="1"/>
  <c r="T13" i="10"/>
  <c r="T77" i="10"/>
  <c r="T54" i="10"/>
  <c r="T41" i="10"/>
  <c r="T89" i="10"/>
  <c r="U124" i="10"/>
  <c r="U104" i="10"/>
  <c r="U53" i="10"/>
  <c r="U2" i="10"/>
  <c r="T58" i="10"/>
  <c r="W28" i="10"/>
  <c r="W35" i="10" s="1"/>
  <c r="W39" i="10" s="1"/>
  <c r="W27" i="10"/>
  <c r="W34" i="10" s="1"/>
  <c r="W38" i="10" s="1"/>
  <c r="W43" i="10"/>
  <c r="W45" i="10" s="1"/>
  <c r="W46" i="10" s="1"/>
  <c r="T125" i="10"/>
  <c r="Z20" i="10"/>
  <c r="Y21" i="10"/>
  <c r="U91" i="10"/>
  <c r="U71" i="10"/>
  <c r="V86" i="10"/>
  <c r="V88" i="10" s="1"/>
  <c r="V66" i="10"/>
  <c r="V68" i="10" s="1"/>
  <c r="V70" i="10" s="1"/>
  <c r="V80" i="10"/>
  <c r="V82" i="10" s="1"/>
  <c r="V51" i="10"/>
  <c r="V74" i="10"/>
  <c r="V76" i="10" s="1"/>
  <c r="W57" i="10"/>
  <c r="W26" i="10"/>
  <c r="W25" i="10"/>
  <c r="X22" i="10"/>
  <c r="X23" i="10"/>
  <c r="U89" i="10"/>
  <c r="V113" i="10"/>
  <c r="V115" i="10" s="1"/>
  <c r="V119" i="10"/>
  <c r="V121" i="10" s="1"/>
  <c r="V107" i="10"/>
  <c r="V109" i="10" s="1"/>
  <c r="V99" i="10"/>
  <c r="V101" i="10" s="1"/>
  <c r="V103" i="10" s="1"/>
  <c r="V52" i="10"/>
  <c r="T83" i="10"/>
  <c r="T92" i="10" s="1"/>
  <c r="T86" i="9"/>
  <c r="T88" i="9" s="1"/>
  <c r="T89" i="9" s="1"/>
  <c r="T80" i="9"/>
  <c r="T82" i="9" s="1"/>
  <c r="T83" i="9" s="1"/>
  <c r="T74" i="9"/>
  <c r="T76" i="9" s="1"/>
  <c r="T77" i="9" s="1"/>
  <c r="T66" i="9"/>
  <c r="T68" i="9" s="1"/>
  <c r="T70" i="9" s="1"/>
  <c r="T51" i="9"/>
  <c r="T53" i="9" s="1"/>
  <c r="T54" i="9" s="1"/>
  <c r="T40" i="9"/>
  <c r="T41" i="9" s="1"/>
  <c r="S124" i="9"/>
  <c r="S104" i="9"/>
  <c r="S125" i="9" s="1"/>
  <c r="W21" i="9"/>
  <c r="X20" i="9"/>
  <c r="V23" i="9"/>
  <c r="V22" i="9"/>
  <c r="S53" i="9"/>
  <c r="S54" i="9" s="1"/>
  <c r="T119" i="9"/>
  <c r="T121" i="9" s="1"/>
  <c r="T122" i="9" s="1"/>
  <c r="T113" i="9"/>
  <c r="T115" i="9" s="1"/>
  <c r="T116" i="9" s="1"/>
  <c r="T107" i="9"/>
  <c r="T109" i="9" s="1"/>
  <c r="T110" i="9" s="1"/>
  <c r="T99" i="9"/>
  <c r="T101" i="9" s="1"/>
  <c r="T103" i="9" s="1"/>
  <c r="T52" i="9"/>
  <c r="U28" i="9"/>
  <c r="U35" i="9" s="1"/>
  <c r="U39" i="9" s="1"/>
  <c r="U43" i="9"/>
  <c r="U45" i="9" s="1"/>
  <c r="U46" i="9" s="1"/>
  <c r="U27" i="9"/>
  <c r="U34" i="9" s="1"/>
  <c r="U38" i="9" s="1"/>
  <c r="U40" i="9" s="1"/>
  <c r="U41" i="9" s="1"/>
  <c r="Y2" i="9"/>
  <c r="S91" i="9"/>
  <c r="S71" i="9"/>
  <c r="S92" i="9" s="1"/>
  <c r="U57" i="9"/>
  <c r="U58" i="9" s="1"/>
  <c r="U25" i="9"/>
  <c r="U26" i="9"/>
  <c r="T40" i="8"/>
  <c r="T41" i="8" s="1"/>
  <c r="T80" i="8"/>
  <c r="T82" i="8" s="1"/>
  <c r="T83" i="8" s="1"/>
  <c r="T86" i="8"/>
  <c r="T88" i="8" s="1"/>
  <c r="T89" i="8" s="1"/>
  <c r="T66" i="8"/>
  <c r="T68" i="8" s="1"/>
  <c r="T70" i="8" s="1"/>
  <c r="T74" i="8"/>
  <c r="T76" i="8" s="1"/>
  <c r="T77" i="8" s="1"/>
  <c r="T51" i="8"/>
  <c r="V2" i="8"/>
  <c r="V8" i="8" s="1"/>
  <c r="S91" i="8"/>
  <c r="S71" i="8"/>
  <c r="S92" i="8" s="1"/>
  <c r="S104" i="8"/>
  <c r="S125" i="8" s="1"/>
  <c r="S124" i="8"/>
  <c r="T119" i="8"/>
  <c r="T121" i="8" s="1"/>
  <c r="T122" i="8" s="1"/>
  <c r="T107" i="8"/>
  <c r="T109" i="8" s="1"/>
  <c r="T110" i="8" s="1"/>
  <c r="T113" i="8"/>
  <c r="T115" i="8" s="1"/>
  <c r="T116" i="8" s="1"/>
  <c r="T99" i="8"/>
  <c r="T101" i="8" s="1"/>
  <c r="T103" i="8" s="1"/>
  <c r="T52" i="8"/>
  <c r="W21" i="8"/>
  <c r="X20" i="8"/>
  <c r="V23" i="8"/>
  <c r="V22" i="8"/>
  <c r="U43" i="8"/>
  <c r="U45" i="8" s="1"/>
  <c r="U46" i="8" s="1"/>
  <c r="U27" i="8"/>
  <c r="U34" i="8" s="1"/>
  <c r="U38" i="8" s="1"/>
  <c r="U28" i="8"/>
  <c r="U35" i="8" s="1"/>
  <c r="U39" i="8" s="1"/>
  <c r="S53" i="8"/>
  <c r="S54" i="8" s="1"/>
  <c r="U57" i="8"/>
  <c r="U58" i="8" s="1"/>
  <c r="U25" i="8"/>
  <c r="U26" i="8"/>
  <c r="U83" i="10" l="1"/>
  <c r="U13" i="10"/>
  <c r="U116" i="10"/>
  <c r="U77" i="10"/>
  <c r="U122" i="10"/>
  <c r="U110" i="10"/>
  <c r="U54" i="10"/>
  <c r="U92" i="10"/>
  <c r="V91" i="10"/>
  <c r="V71" i="10"/>
  <c r="X57" i="10"/>
  <c r="X26" i="10"/>
  <c r="X25" i="10"/>
  <c r="W80" i="10"/>
  <c r="W82" i="10" s="1"/>
  <c r="W66" i="10"/>
  <c r="W68" i="10" s="1"/>
  <c r="W70" i="10" s="1"/>
  <c r="W74" i="10"/>
  <c r="W76" i="10" s="1"/>
  <c r="W86" i="10"/>
  <c r="W88" i="10" s="1"/>
  <c r="W51" i="10"/>
  <c r="W40" i="10"/>
  <c r="W119" i="10"/>
  <c r="W121" i="10" s="1"/>
  <c r="W99" i="10"/>
  <c r="W101" i="10" s="1"/>
  <c r="W103" i="10" s="1"/>
  <c r="W113" i="10"/>
  <c r="W115" i="10" s="1"/>
  <c r="W107" i="10"/>
  <c r="W109" i="10" s="1"/>
  <c r="W52" i="10"/>
  <c r="AA20" i="10"/>
  <c r="Z21" i="10"/>
  <c r="V124" i="10"/>
  <c r="V104" i="10"/>
  <c r="V53" i="10"/>
  <c r="V54" i="10" s="1"/>
  <c r="Y23" i="10"/>
  <c r="Y22" i="10"/>
  <c r="X43" i="10"/>
  <c r="X45" i="10" s="1"/>
  <c r="X46" i="10" s="1"/>
  <c r="X28" i="10"/>
  <c r="X35" i="10" s="1"/>
  <c r="X39" i="10" s="1"/>
  <c r="X27" i="10"/>
  <c r="X34" i="10" s="1"/>
  <c r="X38" i="10" s="1"/>
  <c r="V2" i="10"/>
  <c r="U41" i="10"/>
  <c r="U58" i="10"/>
  <c r="Z2" i="9"/>
  <c r="T91" i="9"/>
  <c r="T71" i="9"/>
  <c r="T92" i="9" s="1"/>
  <c r="V57" i="9"/>
  <c r="V58" i="9" s="1"/>
  <c r="V25" i="9"/>
  <c r="V26" i="9"/>
  <c r="V28" i="9"/>
  <c r="V35" i="9" s="1"/>
  <c r="V39" i="9" s="1"/>
  <c r="V43" i="9"/>
  <c r="V45" i="9" s="1"/>
  <c r="V46" i="9" s="1"/>
  <c r="V27" i="9"/>
  <c r="V34" i="9" s="1"/>
  <c r="V38" i="9" s="1"/>
  <c r="V40" i="9" s="1"/>
  <c r="V41" i="9" s="1"/>
  <c r="U107" i="9"/>
  <c r="U109" i="9" s="1"/>
  <c r="U110" i="9" s="1"/>
  <c r="U113" i="9"/>
  <c r="U115" i="9" s="1"/>
  <c r="U116" i="9" s="1"/>
  <c r="U119" i="9"/>
  <c r="U121" i="9" s="1"/>
  <c r="U122" i="9" s="1"/>
  <c r="U99" i="9"/>
  <c r="U101" i="9" s="1"/>
  <c r="U103" i="9" s="1"/>
  <c r="U52" i="9"/>
  <c r="X21" i="9"/>
  <c r="Y20" i="9"/>
  <c r="U74" i="9"/>
  <c r="U76" i="9" s="1"/>
  <c r="U77" i="9" s="1"/>
  <c r="U66" i="9"/>
  <c r="U68" i="9" s="1"/>
  <c r="U70" i="9" s="1"/>
  <c r="U51" i="9"/>
  <c r="U80" i="9"/>
  <c r="U82" i="9" s="1"/>
  <c r="U83" i="9" s="1"/>
  <c r="U86" i="9"/>
  <c r="U88" i="9" s="1"/>
  <c r="U89" i="9" s="1"/>
  <c r="T124" i="9"/>
  <c r="T104" i="9"/>
  <c r="T125" i="9" s="1"/>
  <c r="W23" i="9"/>
  <c r="W22" i="9"/>
  <c r="W22" i="8"/>
  <c r="W23" i="8"/>
  <c r="T124" i="8"/>
  <c r="T104" i="8"/>
  <c r="T125" i="8" s="1"/>
  <c r="U40" i="8"/>
  <c r="U41" i="8" s="1"/>
  <c r="T53" i="8"/>
  <c r="T54" i="8" s="1"/>
  <c r="U119" i="8"/>
  <c r="U121" i="8" s="1"/>
  <c r="U122" i="8" s="1"/>
  <c r="U113" i="8"/>
  <c r="U115" i="8" s="1"/>
  <c r="U116" i="8" s="1"/>
  <c r="U107" i="8"/>
  <c r="U109" i="8" s="1"/>
  <c r="U110" i="8" s="1"/>
  <c r="U99" i="8"/>
  <c r="U101" i="8" s="1"/>
  <c r="U103" i="8" s="1"/>
  <c r="U52" i="8"/>
  <c r="V57" i="8"/>
  <c r="V58" i="8" s="1"/>
  <c r="V26" i="8"/>
  <c r="V25" i="8"/>
  <c r="T91" i="8"/>
  <c r="T71" i="8"/>
  <c r="T92" i="8" s="1"/>
  <c r="U86" i="8"/>
  <c r="U88" i="8" s="1"/>
  <c r="U89" i="8" s="1"/>
  <c r="U66" i="8"/>
  <c r="U68" i="8" s="1"/>
  <c r="U70" i="8" s="1"/>
  <c r="U80" i="8"/>
  <c r="U82" i="8" s="1"/>
  <c r="U83" i="8" s="1"/>
  <c r="U74" i="8"/>
  <c r="U76" i="8" s="1"/>
  <c r="U77" i="8" s="1"/>
  <c r="U51" i="8"/>
  <c r="V43" i="8"/>
  <c r="V45" i="8" s="1"/>
  <c r="V46" i="8" s="1"/>
  <c r="V28" i="8"/>
  <c r="V35" i="8" s="1"/>
  <c r="V39" i="8" s="1"/>
  <c r="V27" i="8"/>
  <c r="V34" i="8" s="1"/>
  <c r="V38" i="8" s="1"/>
  <c r="W2" i="8"/>
  <c r="W13" i="8" s="1"/>
  <c r="X21" i="8"/>
  <c r="Y20" i="8"/>
  <c r="V77" i="10" l="1"/>
  <c r="V92" i="10" s="1"/>
  <c r="V8" i="10"/>
  <c r="U125" i="10"/>
  <c r="V83" i="10"/>
  <c r="V122" i="10"/>
  <c r="V89" i="10"/>
  <c r="W91" i="10"/>
  <c r="W71" i="10"/>
  <c r="Z23" i="10"/>
  <c r="Z22" i="10"/>
  <c r="Y28" i="10"/>
  <c r="Y35" i="10" s="1"/>
  <c r="Y39" i="10" s="1"/>
  <c r="Y43" i="10"/>
  <c r="Y45" i="10" s="1"/>
  <c r="Y46" i="10" s="1"/>
  <c r="Y27" i="10"/>
  <c r="Y34" i="10" s="1"/>
  <c r="Y38" i="10" s="1"/>
  <c r="AA21" i="10"/>
  <c r="AB20" i="10"/>
  <c r="X80" i="10"/>
  <c r="X82" i="10" s="1"/>
  <c r="X86" i="10"/>
  <c r="X88" i="10" s="1"/>
  <c r="X74" i="10"/>
  <c r="X76" i="10" s="1"/>
  <c r="X66" i="10"/>
  <c r="X68" i="10" s="1"/>
  <c r="X70" i="10" s="1"/>
  <c r="X51" i="10"/>
  <c r="W124" i="10"/>
  <c r="W104" i="10"/>
  <c r="X113" i="10"/>
  <c r="X115" i="10" s="1"/>
  <c r="X119" i="10"/>
  <c r="X121" i="10" s="1"/>
  <c r="X107" i="10"/>
  <c r="X109" i="10" s="1"/>
  <c r="X99" i="10"/>
  <c r="X101" i="10" s="1"/>
  <c r="X103" i="10" s="1"/>
  <c r="X52" i="10"/>
  <c r="Y57" i="10"/>
  <c r="Y25" i="10"/>
  <c r="Y26" i="10"/>
  <c r="W2" i="10"/>
  <c r="V58" i="10"/>
  <c r="V41" i="10"/>
  <c r="V110" i="10"/>
  <c r="V116" i="10"/>
  <c r="W53" i="10"/>
  <c r="X40" i="10"/>
  <c r="U53" i="9"/>
  <c r="U54" i="9" s="1"/>
  <c r="V107" i="9"/>
  <c r="V109" i="9" s="1"/>
  <c r="V110" i="9" s="1"/>
  <c r="V113" i="9"/>
  <c r="V115" i="9" s="1"/>
  <c r="V116" i="9" s="1"/>
  <c r="V119" i="9"/>
  <c r="V121" i="9" s="1"/>
  <c r="V122" i="9" s="1"/>
  <c r="V99" i="9"/>
  <c r="V101" i="9" s="1"/>
  <c r="V103" i="9" s="1"/>
  <c r="V52" i="9"/>
  <c r="U124" i="9"/>
  <c r="U104" i="9"/>
  <c r="U125" i="9" s="1"/>
  <c r="V74" i="9"/>
  <c r="V76" i="9" s="1"/>
  <c r="V77" i="9" s="1"/>
  <c r="V80" i="9"/>
  <c r="V82" i="9" s="1"/>
  <c r="V83" i="9" s="1"/>
  <c r="V66" i="9"/>
  <c r="V68" i="9" s="1"/>
  <c r="V70" i="9" s="1"/>
  <c r="V51" i="9"/>
  <c r="V86" i="9"/>
  <c r="V88" i="9" s="1"/>
  <c r="V89" i="9" s="1"/>
  <c r="W43" i="9"/>
  <c r="W45" i="9" s="1"/>
  <c r="W46" i="9" s="1"/>
  <c r="W27" i="9"/>
  <c r="W34" i="9" s="1"/>
  <c r="W38" i="9" s="1"/>
  <c r="W28" i="9"/>
  <c r="W35" i="9" s="1"/>
  <c r="W39" i="9" s="1"/>
  <c r="Z20" i="9"/>
  <c r="Y21" i="9"/>
  <c r="U71" i="9"/>
  <c r="U92" i="9" s="1"/>
  <c r="U91" i="9"/>
  <c r="W57" i="9"/>
  <c r="W58" i="9" s="1"/>
  <c r="W25" i="9"/>
  <c r="W26" i="9"/>
  <c r="X23" i="9"/>
  <c r="X22" i="9"/>
  <c r="AA2" i="9"/>
  <c r="V40" i="8"/>
  <c r="V41" i="8" s="1"/>
  <c r="X2" i="8"/>
  <c r="X13" i="8" s="1"/>
  <c r="U91" i="8"/>
  <c r="U71" i="8"/>
  <c r="U92" i="8" s="1"/>
  <c r="U124" i="8"/>
  <c r="U104" i="8"/>
  <c r="U125" i="8" s="1"/>
  <c r="Z20" i="8"/>
  <c r="Y21" i="8"/>
  <c r="V80" i="8"/>
  <c r="V82" i="8" s="1"/>
  <c r="V83" i="8" s="1"/>
  <c r="V66" i="8"/>
  <c r="V68" i="8" s="1"/>
  <c r="V70" i="8" s="1"/>
  <c r="V86" i="8"/>
  <c r="V88" i="8" s="1"/>
  <c r="V89" i="8" s="1"/>
  <c r="V74" i="8"/>
  <c r="V76" i="8" s="1"/>
  <c r="V77" i="8" s="1"/>
  <c r="V51" i="8"/>
  <c r="W43" i="8"/>
  <c r="W45" i="8" s="1"/>
  <c r="W46" i="8" s="1"/>
  <c r="W28" i="8"/>
  <c r="W35" i="8" s="1"/>
  <c r="W39" i="8" s="1"/>
  <c r="W27" i="8"/>
  <c r="W34" i="8" s="1"/>
  <c r="W38" i="8" s="1"/>
  <c r="X23" i="8"/>
  <c r="X22" i="8"/>
  <c r="U53" i="8"/>
  <c r="U54" i="8" s="1"/>
  <c r="V119" i="8"/>
  <c r="V121" i="8" s="1"/>
  <c r="V122" i="8" s="1"/>
  <c r="V107" i="8"/>
  <c r="V109" i="8" s="1"/>
  <c r="V110" i="8" s="1"/>
  <c r="V99" i="8"/>
  <c r="V101" i="8" s="1"/>
  <c r="V103" i="8" s="1"/>
  <c r="V113" i="8"/>
  <c r="V115" i="8" s="1"/>
  <c r="V116" i="8" s="1"/>
  <c r="V52" i="8"/>
  <c r="W25" i="8"/>
  <c r="W57" i="8"/>
  <c r="W58" i="8" s="1"/>
  <c r="W26" i="8"/>
  <c r="W83" i="10" l="1"/>
  <c r="W13" i="10"/>
  <c r="W54" i="10"/>
  <c r="Y40" i="10"/>
  <c r="V125" i="10"/>
  <c r="X124" i="10"/>
  <c r="X104" i="10"/>
  <c r="Z57" i="10"/>
  <c r="Z25" i="10"/>
  <c r="Z26" i="10"/>
  <c r="Z43" i="10"/>
  <c r="Z45" i="10" s="1"/>
  <c r="Z46" i="10" s="1"/>
  <c r="Z27" i="10"/>
  <c r="Z34" i="10" s="1"/>
  <c r="Z38" i="10" s="1"/>
  <c r="Z28" i="10"/>
  <c r="Z35" i="10" s="1"/>
  <c r="Z39" i="10" s="1"/>
  <c r="X2" i="10"/>
  <c r="X116" i="10" s="1"/>
  <c r="W58" i="10"/>
  <c r="W41" i="10"/>
  <c r="Y107" i="10"/>
  <c r="Y109" i="10" s="1"/>
  <c r="Y113" i="10"/>
  <c r="Y115" i="10" s="1"/>
  <c r="Y119" i="10"/>
  <c r="Y121" i="10" s="1"/>
  <c r="Y99" i="10"/>
  <c r="Y101" i="10" s="1"/>
  <c r="Y103" i="10" s="1"/>
  <c r="Y52" i="10"/>
  <c r="AC20" i="10"/>
  <c r="AB21" i="10"/>
  <c r="W122" i="10"/>
  <c r="Y86" i="10"/>
  <c r="Y88" i="10" s="1"/>
  <c r="Y74" i="10"/>
  <c r="Y76" i="10" s="1"/>
  <c r="Y66" i="10"/>
  <c r="Y68" i="10" s="1"/>
  <c r="Y70" i="10" s="1"/>
  <c r="Y51" i="10"/>
  <c r="Y80" i="10"/>
  <c r="Y82" i="10" s="1"/>
  <c r="AA23" i="10"/>
  <c r="AA22" i="10"/>
  <c r="W110" i="10"/>
  <c r="W125" i="10" s="1"/>
  <c r="W116" i="10"/>
  <c r="X53" i="10"/>
  <c r="W89" i="10"/>
  <c r="X91" i="10"/>
  <c r="X71" i="10"/>
  <c r="W77" i="10"/>
  <c r="V53" i="9"/>
  <c r="V54" i="9" s="1"/>
  <c r="X57" i="9"/>
  <c r="X58" i="9" s="1"/>
  <c r="X25" i="9"/>
  <c r="X26" i="9"/>
  <c r="AA20" i="9"/>
  <c r="Z21" i="9"/>
  <c r="X43" i="9"/>
  <c r="X45" i="9" s="1"/>
  <c r="X46" i="9" s="1"/>
  <c r="X27" i="9"/>
  <c r="X34" i="9" s="1"/>
  <c r="X38" i="9" s="1"/>
  <c r="X40" i="9" s="1"/>
  <c r="X41" i="9" s="1"/>
  <c r="X28" i="9"/>
  <c r="X35" i="9" s="1"/>
  <c r="X39" i="9" s="1"/>
  <c r="W107" i="9"/>
  <c r="W109" i="9" s="1"/>
  <c r="W110" i="9" s="1"/>
  <c r="W113" i="9"/>
  <c r="W115" i="9" s="1"/>
  <c r="W116" i="9" s="1"/>
  <c r="W119" i="9"/>
  <c r="W121" i="9" s="1"/>
  <c r="W122" i="9" s="1"/>
  <c r="W99" i="9"/>
  <c r="W101" i="9" s="1"/>
  <c r="W103" i="9" s="1"/>
  <c r="W52" i="9"/>
  <c r="W40" i="9"/>
  <c r="W41" i="9" s="1"/>
  <c r="W80" i="9"/>
  <c r="W82" i="9" s="1"/>
  <c r="W83" i="9" s="1"/>
  <c r="W74" i="9"/>
  <c r="W76" i="9" s="1"/>
  <c r="W77" i="9" s="1"/>
  <c r="W86" i="9"/>
  <c r="W88" i="9" s="1"/>
  <c r="W89" i="9" s="1"/>
  <c r="W66" i="9"/>
  <c r="W68" i="9" s="1"/>
  <c r="W70" i="9" s="1"/>
  <c r="W51" i="9"/>
  <c r="V71" i="9"/>
  <c r="V92" i="9" s="1"/>
  <c r="V91" i="9"/>
  <c r="V104" i="9"/>
  <c r="V125" i="9" s="1"/>
  <c r="V124" i="9"/>
  <c r="AB2" i="9"/>
  <c r="Y23" i="9"/>
  <c r="Y22" i="9"/>
  <c r="W40" i="8"/>
  <c r="W41" i="8" s="1"/>
  <c r="V53" i="8"/>
  <c r="V54" i="8" s="1"/>
  <c r="V91" i="8"/>
  <c r="V71" i="8"/>
  <c r="V92" i="8" s="1"/>
  <c r="X28" i="8"/>
  <c r="X35" i="8" s="1"/>
  <c r="X39" i="8" s="1"/>
  <c r="X27" i="8"/>
  <c r="X34" i="8" s="1"/>
  <c r="X38" i="8" s="1"/>
  <c r="X40" i="8" s="1"/>
  <c r="X41" i="8" s="1"/>
  <c r="X43" i="8"/>
  <c r="X45" i="8" s="1"/>
  <c r="X46" i="8" s="1"/>
  <c r="Y23" i="8"/>
  <c r="Y22" i="8"/>
  <c r="Y2" i="8"/>
  <c r="Y13" i="8" s="1"/>
  <c r="X57" i="8"/>
  <c r="X58" i="8" s="1"/>
  <c r="X26" i="8"/>
  <c r="X25" i="8"/>
  <c r="Z21" i="8"/>
  <c r="AA20" i="8"/>
  <c r="W119" i="8"/>
  <c r="W121" i="8" s="1"/>
  <c r="W122" i="8" s="1"/>
  <c r="W113" i="8"/>
  <c r="W115" i="8" s="1"/>
  <c r="W116" i="8" s="1"/>
  <c r="W99" i="8"/>
  <c r="W101" i="8" s="1"/>
  <c r="W103" i="8" s="1"/>
  <c r="W107" i="8"/>
  <c r="W109" i="8" s="1"/>
  <c r="W110" i="8" s="1"/>
  <c r="W52" i="8"/>
  <c r="W86" i="8"/>
  <c r="W88" i="8" s="1"/>
  <c r="W89" i="8" s="1"/>
  <c r="W80" i="8"/>
  <c r="W82" i="8" s="1"/>
  <c r="W83" i="8" s="1"/>
  <c r="W74" i="8"/>
  <c r="W76" i="8" s="1"/>
  <c r="W77" i="8" s="1"/>
  <c r="W66" i="8"/>
  <c r="W68" i="8" s="1"/>
  <c r="W70" i="8" s="1"/>
  <c r="W51" i="8"/>
  <c r="V124" i="8"/>
  <c r="V104" i="8"/>
  <c r="V125" i="8" s="1"/>
  <c r="Y53" i="10" l="1"/>
  <c r="X89" i="10"/>
  <c r="X13" i="10"/>
  <c r="X54" i="10"/>
  <c r="W92" i="10"/>
  <c r="X122" i="10"/>
  <c r="AD20" i="10"/>
  <c r="AC21" i="10"/>
  <c r="Z113" i="10"/>
  <c r="Z115" i="10" s="1"/>
  <c r="Z119" i="10"/>
  <c r="Z121" i="10" s="1"/>
  <c r="Z99" i="10"/>
  <c r="Z101" i="10" s="1"/>
  <c r="Z103" i="10" s="1"/>
  <c r="Z107" i="10"/>
  <c r="Z109" i="10" s="1"/>
  <c r="Z52" i="10"/>
  <c r="Y71" i="10"/>
  <c r="Y91" i="10"/>
  <c r="Y104" i="10"/>
  <c r="Y124" i="10"/>
  <c r="Y2" i="10"/>
  <c r="X58" i="10"/>
  <c r="Z74" i="10"/>
  <c r="Z76" i="10" s="1"/>
  <c r="Z86" i="10"/>
  <c r="Z88" i="10" s="1"/>
  <c r="Z80" i="10"/>
  <c r="Z82" i="10" s="1"/>
  <c r="Z66" i="10"/>
  <c r="Z68" i="10" s="1"/>
  <c r="Z70" i="10" s="1"/>
  <c r="Z51" i="10"/>
  <c r="Z53" i="10" s="1"/>
  <c r="X41" i="10"/>
  <c r="X110" i="10"/>
  <c r="X125" i="10" s="1"/>
  <c r="X83" i="10"/>
  <c r="X77" i="10"/>
  <c r="AA57" i="10"/>
  <c r="AA26" i="10"/>
  <c r="AA25" i="10"/>
  <c r="AA43" i="10"/>
  <c r="AA45" i="10" s="1"/>
  <c r="AA46" i="10" s="1"/>
  <c r="AA27" i="10"/>
  <c r="AA34" i="10" s="1"/>
  <c r="AA38" i="10" s="1"/>
  <c r="AA28" i="10"/>
  <c r="AA35" i="10" s="1"/>
  <c r="AA39" i="10" s="1"/>
  <c r="AB23" i="10"/>
  <c r="AB22" i="10"/>
  <c r="Z40" i="10"/>
  <c r="W53" i="9"/>
  <c r="W54" i="9" s="1"/>
  <c r="AC2" i="9"/>
  <c r="Z23" i="9"/>
  <c r="Z22" i="9"/>
  <c r="X107" i="9"/>
  <c r="X109" i="9" s="1"/>
  <c r="X110" i="9" s="1"/>
  <c r="X113" i="9"/>
  <c r="X115" i="9" s="1"/>
  <c r="X116" i="9" s="1"/>
  <c r="X119" i="9"/>
  <c r="X121" i="9" s="1"/>
  <c r="X122" i="9" s="1"/>
  <c r="X99" i="9"/>
  <c r="X101" i="9" s="1"/>
  <c r="X103" i="9" s="1"/>
  <c r="X52" i="9"/>
  <c r="W91" i="9"/>
  <c r="W71" i="9"/>
  <c r="W92" i="9" s="1"/>
  <c r="X80" i="9"/>
  <c r="X82" i="9" s="1"/>
  <c r="X83" i="9" s="1"/>
  <c r="X86" i="9"/>
  <c r="X88" i="9" s="1"/>
  <c r="X89" i="9" s="1"/>
  <c r="X66" i="9"/>
  <c r="X68" i="9" s="1"/>
  <c r="X70" i="9" s="1"/>
  <c r="X74" i="9"/>
  <c r="X76" i="9" s="1"/>
  <c r="X77" i="9" s="1"/>
  <c r="X51" i="9"/>
  <c r="Y57" i="9"/>
  <c r="Y58" i="9" s="1"/>
  <c r="Y26" i="9"/>
  <c r="Y25" i="9"/>
  <c r="W124" i="9"/>
  <c r="W104" i="9"/>
  <c r="W125" i="9" s="1"/>
  <c r="AA21" i="9"/>
  <c r="AB20" i="9"/>
  <c r="Y27" i="9"/>
  <c r="Y34" i="9" s="1"/>
  <c r="Y38" i="9" s="1"/>
  <c r="Y43" i="9"/>
  <c r="Y45" i="9" s="1"/>
  <c r="Y46" i="9" s="1"/>
  <c r="Y28" i="9"/>
  <c r="Y35" i="9" s="1"/>
  <c r="Y39" i="9" s="1"/>
  <c r="X99" i="8"/>
  <c r="X101" i="8" s="1"/>
  <c r="X103" i="8" s="1"/>
  <c r="X107" i="8"/>
  <c r="X109" i="8" s="1"/>
  <c r="X110" i="8" s="1"/>
  <c r="X119" i="8"/>
  <c r="X121" i="8" s="1"/>
  <c r="X122" i="8" s="1"/>
  <c r="X113" i="8"/>
  <c r="X115" i="8" s="1"/>
  <c r="X116" i="8" s="1"/>
  <c r="X52" i="8"/>
  <c r="Z2" i="8"/>
  <c r="Z8" i="8" s="1"/>
  <c r="W124" i="8"/>
  <c r="W104" i="8"/>
  <c r="W125" i="8" s="1"/>
  <c r="W71" i="8"/>
  <c r="W92" i="8" s="1"/>
  <c r="W91" i="8"/>
  <c r="AA21" i="8"/>
  <c r="AB20" i="8"/>
  <c r="Y57" i="8"/>
  <c r="Y58" i="8" s="1"/>
  <c r="Y25" i="8"/>
  <c r="Y26" i="8"/>
  <c r="Z23" i="8"/>
  <c r="Z22" i="8"/>
  <c r="Y43" i="8"/>
  <c r="Y45" i="8" s="1"/>
  <c r="Y46" i="8" s="1"/>
  <c r="Y27" i="8"/>
  <c r="Y34" i="8" s="1"/>
  <c r="Y38" i="8" s="1"/>
  <c r="Y28" i="8"/>
  <c r="Y35" i="8" s="1"/>
  <c r="Y39" i="8" s="1"/>
  <c r="W53" i="8"/>
  <c r="W54" i="8" s="1"/>
  <c r="X80" i="8"/>
  <c r="X82" i="8" s="1"/>
  <c r="X83" i="8" s="1"/>
  <c r="X86" i="8"/>
  <c r="X88" i="8" s="1"/>
  <c r="X89" i="8" s="1"/>
  <c r="X74" i="8"/>
  <c r="X76" i="8" s="1"/>
  <c r="X77" i="8" s="1"/>
  <c r="X66" i="8"/>
  <c r="X68" i="8" s="1"/>
  <c r="X70" i="8" s="1"/>
  <c r="X51" i="8"/>
  <c r="Y116" i="10" l="1"/>
  <c r="Y13" i="10"/>
  <c r="X92" i="10"/>
  <c r="Y122" i="10"/>
  <c r="AA40" i="10"/>
  <c r="Z2" i="10"/>
  <c r="Z122" i="10" s="1"/>
  <c r="Y58" i="10"/>
  <c r="Y41" i="10"/>
  <c r="Z110" i="10"/>
  <c r="Z124" i="10"/>
  <c r="Z104" i="10"/>
  <c r="Z91" i="10"/>
  <c r="Z71" i="10"/>
  <c r="Z116" i="10"/>
  <c r="Y89" i="10"/>
  <c r="Z41" i="10"/>
  <c r="AA74" i="10"/>
  <c r="AA76" i="10" s="1"/>
  <c r="AA86" i="10"/>
  <c r="AA88" i="10" s="1"/>
  <c r="AA80" i="10"/>
  <c r="AA82" i="10" s="1"/>
  <c r="AA66" i="10"/>
  <c r="AA68" i="10" s="1"/>
  <c r="AA70" i="10" s="1"/>
  <c r="AA51" i="10"/>
  <c r="Z89" i="10"/>
  <c r="Y54" i="10"/>
  <c r="Y110" i="10"/>
  <c r="Y125" i="10" s="1"/>
  <c r="AB57" i="10"/>
  <c r="AB26" i="10"/>
  <c r="AB25" i="10"/>
  <c r="AA119" i="10"/>
  <c r="AA121" i="10" s="1"/>
  <c r="AA107" i="10"/>
  <c r="AA109" i="10" s="1"/>
  <c r="AA99" i="10"/>
  <c r="AA101" i="10" s="1"/>
  <c r="AA103" i="10" s="1"/>
  <c r="AA113" i="10"/>
  <c r="AA115" i="10" s="1"/>
  <c r="AA52" i="10"/>
  <c r="Y77" i="10"/>
  <c r="AC23" i="10"/>
  <c r="AC22" i="10"/>
  <c r="Z54" i="10"/>
  <c r="AB43" i="10"/>
  <c r="AB45" i="10" s="1"/>
  <c r="AB46" i="10" s="1"/>
  <c r="AB27" i="10"/>
  <c r="AB34" i="10" s="1"/>
  <c r="AB38" i="10" s="1"/>
  <c r="AB28" i="10"/>
  <c r="AB35" i="10" s="1"/>
  <c r="AB39" i="10" s="1"/>
  <c r="Y83" i="10"/>
  <c r="AD21" i="10"/>
  <c r="AE20" i="10"/>
  <c r="X53" i="9"/>
  <c r="X54" i="9" s="1"/>
  <c r="X91" i="9"/>
  <c r="X71" i="9"/>
  <c r="X92" i="9" s="1"/>
  <c r="Z26" i="9"/>
  <c r="Z25" i="9"/>
  <c r="Z57" i="9"/>
  <c r="Z58" i="9" s="1"/>
  <c r="AB21" i="9"/>
  <c r="AC20" i="9"/>
  <c r="Y113" i="9"/>
  <c r="Y115" i="9" s="1"/>
  <c r="Y116" i="9" s="1"/>
  <c r="Y119" i="9"/>
  <c r="Y121" i="9" s="1"/>
  <c r="Y122" i="9" s="1"/>
  <c r="Y107" i="9"/>
  <c r="Y109" i="9" s="1"/>
  <c r="Y110" i="9" s="1"/>
  <c r="Y99" i="9"/>
  <c r="Y101" i="9" s="1"/>
  <c r="Y103" i="9" s="1"/>
  <c r="Y52" i="9"/>
  <c r="AA22" i="9"/>
  <c r="AA23" i="9"/>
  <c r="Y86" i="9"/>
  <c r="Y88" i="9" s="1"/>
  <c r="Y89" i="9" s="1"/>
  <c r="Y80" i="9"/>
  <c r="Y82" i="9" s="1"/>
  <c r="Y83" i="9" s="1"/>
  <c r="Y51" i="9"/>
  <c r="Y66" i="9"/>
  <c r="Y68" i="9" s="1"/>
  <c r="Y70" i="9" s="1"/>
  <c r="Y74" i="9"/>
  <c r="Y76" i="9" s="1"/>
  <c r="Y77" i="9" s="1"/>
  <c r="Z43" i="9"/>
  <c r="Z45" i="9" s="1"/>
  <c r="Z46" i="9" s="1"/>
  <c r="Z28" i="9"/>
  <c r="Z35" i="9" s="1"/>
  <c r="Z39" i="9" s="1"/>
  <c r="Z27" i="9"/>
  <c r="Z34" i="9" s="1"/>
  <c r="Z38" i="9" s="1"/>
  <c r="Z40" i="9" s="1"/>
  <c r="Z41" i="9" s="1"/>
  <c r="Y40" i="9"/>
  <c r="Y41" i="9" s="1"/>
  <c r="X104" i="9"/>
  <c r="X125" i="9" s="1"/>
  <c r="X124" i="9"/>
  <c r="AD2" i="9"/>
  <c r="X53" i="8"/>
  <c r="X54" i="8" s="1"/>
  <c r="Y40" i="8"/>
  <c r="Y41" i="8" s="1"/>
  <c r="AC20" i="8"/>
  <c r="AB21" i="8"/>
  <c r="AA2" i="8"/>
  <c r="AA13" i="8" s="1"/>
  <c r="X91" i="8"/>
  <c r="X71" i="8"/>
  <c r="X92" i="8" s="1"/>
  <c r="Z57" i="8"/>
  <c r="Z58" i="8" s="1"/>
  <c r="Z26" i="8"/>
  <c r="Z25" i="8"/>
  <c r="AA22" i="8"/>
  <c r="AA23" i="8"/>
  <c r="Z28" i="8"/>
  <c r="Z35" i="8" s="1"/>
  <c r="Z39" i="8" s="1"/>
  <c r="Z43" i="8"/>
  <c r="Z45" i="8" s="1"/>
  <c r="Z46" i="8" s="1"/>
  <c r="Z27" i="8"/>
  <c r="Z34" i="8" s="1"/>
  <c r="Z38" i="8" s="1"/>
  <c r="Y119" i="8"/>
  <c r="Y121" i="8" s="1"/>
  <c r="Y122" i="8" s="1"/>
  <c r="Y113" i="8"/>
  <c r="Y115" i="8" s="1"/>
  <c r="Y116" i="8" s="1"/>
  <c r="Y107" i="8"/>
  <c r="Y109" i="8" s="1"/>
  <c r="Y110" i="8" s="1"/>
  <c r="Y99" i="8"/>
  <c r="Y101" i="8" s="1"/>
  <c r="Y103" i="8" s="1"/>
  <c r="Y52" i="8"/>
  <c r="Y86" i="8"/>
  <c r="Y88" i="8" s="1"/>
  <c r="Y89" i="8" s="1"/>
  <c r="Y74" i="8"/>
  <c r="Y76" i="8" s="1"/>
  <c r="Y77" i="8" s="1"/>
  <c r="Y80" i="8"/>
  <c r="Y82" i="8" s="1"/>
  <c r="Y83" i="8" s="1"/>
  <c r="Y66" i="8"/>
  <c r="Y68" i="8" s="1"/>
  <c r="Y70" i="8" s="1"/>
  <c r="Y51" i="8"/>
  <c r="X124" i="8"/>
  <c r="X104" i="8"/>
  <c r="X125" i="8" s="1"/>
  <c r="Z83" i="10" l="1"/>
  <c r="Z92" i="10" s="1"/>
  <c r="Z77" i="10"/>
  <c r="Z8" i="10"/>
  <c r="Z125" i="10"/>
  <c r="Y92" i="10"/>
  <c r="AA124" i="10"/>
  <c r="AA104" i="10"/>
  <c r="AD22" i="10"/>
  <c r="AD23" i="10"/>
  <c r="AC57" i="10"/>
  <c r="AC26" i="10"/>
  <c r="AC25" i="10"/>
  <c r="AA53" i="10"/>
  <c r="AA91" i="10"/>
  <c r="AA71" i="10"/>
  <c r="AB80" i="10"/>
  <c r="AB82" i="10" s="1"/>
  <c r="AB86" i="10"/>
  <c r="AB88" i="10" s="1"/>
  <c r="AB66" i="10"/>
  <c r="AB68" i="10" s="1"/>
  <c r="AB70" i="10" s="1"/>
  <c r="AB74" i="10"/>
  <c r="AB76" i="10" s="1"/>
  <c r="AB51" i="10"/>
  <c r="AB119" i="10"/>
  <c r="AB121" i="10" s="1"/>
  <c r="AB107" i="10"/>
  <c r="AB109" i="10" s="1"/>
  <c r="AB99" i="10"/>
  <c r="AB101" i="10" s="1"/>
  <c r="AB103" i="10" s="1"/>
  <c r="AB113" i="10"/>
  <c r="AB115" i="10" s="1"/>
  <c r="AB52" i="10"/>
  <c r="AF20" i="10"/>
  <c r="AE21" i="10"/>
  <c r="AC43" i="10"/>
  <c r="AC45" i="10" s="1"/>
  <c r="AC46" i="10" s="1"/>
  <c r="AC28" i="10"/>
  <c r="AC35" i="10" s="1"/>
  <c r="AC39" i="10" s="1"/>
  <c r="AC27" i="10"/>
  <c r="AC34" i="10" s="1"/>
  <c r="AC38" i="10" s="1"/>
  <c r="AB40" i="10"/>
  <c r="AA2" i="10"/>
  <c r="AA13" i="10" s="1"/>
  <c r="Z58" i="10"/>
  <c r="AD20" i="9"/>
  <c r="AC21" i="9"/>
  <c r="AA43" i="9"/>
  <c r="AA45" i="9" s="1"/>
  <c r="AA46" i="9" s="1"/>
  <c r="AA28" i="9"/>
  <c r="AA35" i="9" s="1"/>
  <c r="AA39" i="9" s="1"/>
  <c r="AA27" i="9"/>
  <c r="AA34" i="9" s="1"/>
  <c r="AA38" i="9" s="1"/>
  <c r="AB22" i="9"/>
  <c r="AB23" i="9"/>
  <c r="AA26" i="9"/>
  <c r="AA57" i="9"/>
  <c r="AA58" i="9" s="1"/>
  <c r="AA25" i="9"/>
  <c r="Z107" i="9"/>
  <c r="Z109" i="9" s="1"/>
  <c r="Z110" i="9" s="1"/>
  <c r="Z113" i="9"/>
  <c r="Z115" i="9" s="1"/>
  <c r="Z116" i="9" s="1"/>
  <c r="Z119" i="9"/>
  <c r="Z121" i="9" s="1"/>
  <c r="Z122" i="9" s="1"/>
  <c r="Z99" i="9"/>
  <c r="Z101" i="9" s="1"/>
  <c r="Z103" i="9" s="1"/>
  <c r="Z52" i="9"/>
  <c r="Y91" i="9"/>
  <c r="Y71" i="9"/>
  <c r="Y92" i="9" s="1"/>
  <c r="Z86" i="9"/>
  <c r="Z88" i="9" s="1"/>
  <c r="Z89" i="9" s="1"/>
  <c r="Z80" i="9"/>
  <c r="Z82" i="9" s="1"/>
  <c r="Z83" i="9" s="1"/>
  <c r="Z74" i="9"/>
  <c r="Z76" i="9" s="1"/>
  <c r="Z77" i="9" s="1"/>
  <c r="Z51" i="9"/>
  <c r="Z66" i="9"/>
  <c r="Z68" i="9" s="1"/>
  <c r="Z70" i="9" s="1"/>
  <c r="AE2" i="9"/>
  <c r="Y124" i="9"/>
  <c r="Y104" i="9"/>
  <c r="Y125" i="9" s="1"/>
  <c r="Y53" i="9"/>
  <c r="Y54" i="9" s="1"/>
  <c r="Z40" i="8"/>
  <c r="Z41" i="8" s="1"/>
  <c r="Y104" i="8"/>
  <c r="Y125" i="8" s="1"/>
  <c r="Y124" i="8"/>
  <c r="Y53" i="8"/>
  <c r="Y54" i="8" s="1"/>
  <c r="AB2" i="8"/>
  <c r="AB13" i="8" s="1"/>
  <c r="Y91" i="8"/>
  <c r="Y71" i="8"/>
  <c r="Y92" i="8" s="1"/>
  <c r="AA43" i="8"/>
  <c r="AA45" i="8" s="1"/>
  <c r="AA46" i="8" s="1"/>
  <c r="AA28" i="8"/>
  <c r="AA35" i="8" s="1"/>
  <c r="AA39" i="8" s="1"/>
  <c r="AA27" i="8"/>
  <c r="AA34" i="8" s="1"/>
  <c r="AA38" i="8" s="1"/>
  <c r="AA57" i="8"/>
  <c r="AA58" i="8" s="1"/>
  <c r="AA26" i="8"/>
  <c r="AA25" i="8"/>
  <c r="Z80" i="8"/>
  <c r="Z82" i="8" s="1"/>
  <c r="Z83" i="8" s="1"/>
  <c r="Z74" i="8"/>
  <c r="Z76" i="8" s="1"/>
  <c r="Z77" i="8" s="1"/>
  <c r="Z86" i="8"/>
  <c r="Z88" i="8" s="1"/>
  <c r="Z89" i="8" s="1"/>
  <c r="Z66" i="8"/>
  <c r="Z68" i="8" s="1"/>
  <c r="Z70" i="8" s="1"/>
  <c r="Z51" i="8"/>
  <c r="AB23" i="8"/>
  <c r="AB22" i="8"/>
  <c r="Z99" i="8"/>
  <c r="Z101" i="8" s="1"/>
  <c r="Z103" i="8" s="1"/>
  <c r="Z107" i="8"/>
  <c r="Z109" i="8" s="1"/>
  <c r="Z110" i="8" s="1"/>
  <c r="Z119" i="8"/>
  <c r="Z121" i="8" s="1"/>
  <c r="Z122" i="8" s="1"/>
  <c r="Z52" i="8"/>
  <c r="Z113" i="8"/>
  <c r="Z115" i="8" s="1"/>
  <c r="Z116" i="8" s="1"/>
  <c r="AD20" i="8"/>
  <c r="AC21" i="8"/>
  <c r="AC40" i="10" l="1"/>
  <c r="AC86" i="10"/>
  <c r="AC88" i="10" s="1"/>
  <c r="AC66" i="10"/>
  <c r="AC68" i="10" s="1"/>
  <c r="AC70" i="10" s="1"/>
  <c r="AC74" i="10"/>
  <c r="AC76" i="10" s="1"/>
  <c r="AC51" i="10"/>
  <c r="AC80" i="10"/>
  <c r="AC82" i="10" s="1"/>
  <c r="AC107" i="10"/>
  <c r="AC109" i="10" s="1"/>
  <c r="AC113" i="10"/>
  <c r="AC115" i="10" s="1"/>
  <c r="AC119" i="10"/>
  <c r="AC121" i="10" s="1"/>
  <c r="AC99" i="10"/>
  <c r="AC101" i="10" s="1"/>
  <c r="AC103" i="10" s="1"/>
  <c r="AC52" i="10"/>
  <c r="AB110" i="10"/>
  <c r="AB83" i="10"/>
  <c r="AD28" i="10"/>
  <c r="AD35" i="10" s="1"/>
  <c r="AD39" i="10" s="1"/>
  <c r="AD27" i="10"/>
  <c r="AD34" i="10" s="1"/>
  <c r="AD38" i="10" s="1"/>
  <c r="AD43" i="10"/>
  <c r="AD45" i="10" s="1"/>
  <c r="AD46" i="10" s="1"/>
  <c r="AB2" i="10"/>
  <c r="AB13" i="10" s="1"/>
  <c r="AA58" i="10"/>
  <c r="AA41" i="10"/>
  <c r="AD57" i="10"/>
  <c r="AD26" i="10"/>
  <c r="AD25" i="10"/>
  <c r="AB91" i="10"/>
  <c r="AB71" i="10"/>
  <c r="AB122" i="10"/>
  <c r="AF21" i="10"/>
  <c r="AG20" i="10"/>
  <c r="AA122" i="10"/>
  <c r="AA116" i="10"/>
  <c r="AA83" i="10"/>
  <c r="AA54" i="10"/>
  <c r="AB41" i="10"/>
  <c r="AB124" i="10"/>
  <c r="AB104" i="10"/>
  <c r="AE22" i="10"/>
  <c r="AE23" i="10"/>
  <c r="AA77" i="10"/>
  <c r="AA89" i="10"/>
  <c r="AB53" i="10"/>
  <c r="AB54" i="10" s="1"/>
  <c r="AA110" i="10"/>
  <c r="Z53" i="9"/>
  <c r="Z54" i="9" s="1"/>
  <c r="AF2" i="9"/>
  <c r="AA113" i="9"/>
  <c r="AA115" i="9" s="1"/>
  <c r="AA116" i="9" s="1"/>
  <c r="AA119" i="9"/>
  <c r="AA121" i="9" s="1"/>
  <c r="AA122" i="9" s="1"/>
  <c r="AA107" i="9"/>
  <c r="AA109" i="9" s="1"/>
  <c r="AA110" i="9" s="1"/>
  <c r="AA52" i="9"/>
  <c r="AA99" i="9"/>
  <c r="AA101" i="9" s="1"/>
  <c r="AA103" i="9" s="1"/>
  <c r="AB43" i="9"/>
  <c r="AB45" i="9" s="1"/>
  <c r="AB46" i="9" s="1"/>
  <c r="AB28" i="9"/>
  <c r="AB35" i="9" s="1"/>
  <c r="AB39" i="9" s="1"/>
  <c r="AB27" i="9"/>
  <c r="AB34" i="9" s="1"/>
  <c r="AB38" i="9" s="1"/>
  <c r="Z91" i="9"/>
  <c r="Z71" i="9"/>
  <c r="Z92" i="9" s="1"/>
  <c r="Z124" i="9"/>
  <c r="Z104" i="9"/>
  <c r="Z125" i="9" s="1"/>
  <c r="AB57" i="9"/>
  <c r="AB58" i="9" s="1"/>
  <c r="AB26" i="9"/>
  <c r="AB25" i="9"/>
  <c r="AA40" i="9"/>
  <c r="AA41" i="9" s="1"/>
  <c r="AA80" i="9"/>
  <c r="AA82" i="9" s="1"/>
  <c r="AA83" i="9" s="1"/>
  <c r="AA66" i="9"/>
  <c r="AA68" i="9" s="1"/>
  <c r="AA70" i="9" s="1"/>
  <c r="AA86" i="9"/>
  <c r="AA88" i="9" s="1"/>
  <c r="AA89" i="9" s="1"/>
  <c r="AA51" i="9"/>
  <c r="AA53" i="9" s="1"/>
  <c r="AA54" i="9" s="1"/>
  <c r="AA74" i="9"/>
  <c r="AA76" i="9" s="1"/>
  <c r="AA77" i="9" s="1"/>
  <c r="AC22" i="9"/>
  <c r="AC23" i="9"/>
  <c r="AD21" i="9"/>
  <c r="AE20" i="9"/>
  <c r="AA40" i="8"/>
  <c r="AA41" i="8" s="1"/>
  <c r="AB43" i="8"/>
  <c r="AB45" i="8" s="1"/>
  <c r="AB46" i="8" s="1"/>
  <c r="AB28" i="8"/>
  <c r="AB35" i="8" s="1"/>
  <c r="AB39" i="8" s="1"/>
  <c r="AB27" i="8"/>
  <c r="AB34" i="8" s="1"/>
  <c r="AB38" i="8" s="1"/>
  <c r="AD21" i="8"/>
  <c r="AE20" i="8"/>
  <c r="AA119" i="8"/>
  <c r="AA121" i="8" s="1"/>
  <c r="AA122" i="8" s="1"/>
  <c r="AA107" i="8"/>
  <c r="AA109" i="8" s="1"/>
  <c r="AA110" i="8" s="1"/>
  <c r="AA113" i="8"/>
  <c r="AA115" i="8" s="1"/>
  <c r="AA116" i="8" s="1"/>
  <c r="AA99" i="8"/>
  <c r="AA101" i="8" s="1"/>
  <c r="AA103" i="8" s="1"/>
  <c r="AA52" i="8"/>
  <c r="Z53" i="8"/>
  <c r="Z54" i="8" s="1"/>
  <c r="Z91" i="8"/>
  <c r="Z71" i="8"/>
  <c r="Z92" i="8" s="1"/>
  <c r="Z124" i="8"/>
  <c r="Z104" i="8"/>
  <c r="Z125" i="8" s="1"/>
  <c r="AB57" i="8"/>
  <c r="AB58" i="8" s="1"/>
  <c r="AB26" i="8"/>
  <c r="AB25" i="8"/>
  <c r="AC22" i="8"/>
  <c r="AC23" i="8"/>
  <c r="AA80" i="8"/>
  <c r="AA82" i="8" s="1"/>
  <c r="AA83" i="8" s="1"/>
  <c r="AA86" i="8"/>
  <c r="AA88" i="8" s="1"/>
  <c r="AA89" i="8" s="1"/>
  <c r="AA66" i="8"/>
  <c r="AA68" i="8" s="1"/>
  <c r="AA70" i="8" s="1"/>
  <c r="AA51" i="8"/>
  <c r="AA74" i="8"/>
  <c r="AA76" i="8" s="1"/>
  <c r="AA77" i="8" s="1"/>
  <c r="AC2" i="8"/>
  <c r="AC13" i="8" s="1"/>
  <c r="AC53" i="10" l="1"/>
  <c r="AA92" i="10"/>
  <c r="AA125" i="10"/>
  <c r="AC2" i="10"/>
  <c r="AC13" i="10" s="1"/>
  <c r="AB58" i="10"/>
  <c r="AE43" i="10"/>
  <c r="AE45" i="10" s="1"/>
  <c r="AE46" i="10" s="1"/>
  <c r="AE27" i="10"/>
  <c r="AE34" i="10" s="1"/>
  <c r="AE38" i="10" s="1"/>
  <c r="AE28" i="10"/>
  <c r="AE35" i="10" s="1"/>
  <c r="AE39" i="10" s="1"/>
  <c r="AD86" i="10"/>
  <c r="AD88" i="10" s="1"/>
  <c r="AD66" i="10"/>
  <c r="AD68" i="10" s="1"/>
  <c r="AD70" i="10" s="1"/>
  <c r="AD80" i="10"/>
  <c r="AD82" i="10" s="1"/>
  <c r="AD74" i="10"/>
  <c r="AD76" i="10" s="1"/>
  <c r="AD51" i="10"/>
  <c r="AB89" i="10"/>
  <c r="AE57" i="10"/>
  <c r="AE26" i="10"/>
  <c r="AE25" i="10"/>
  <c r="AD113" i="10"/>
  <c r="AD115" i="10" s="1"/>
  <c r="AD119" i="10"/>
  <c r="AD121" i="10" s="1"/>
  <c r="AD99" i="10"/>
  <c r="AD101" i="10" s="1"/>
  <c r="AD103" i="10" s="1"/>
  <c r="AD107" i="10"/>
  <c r="AD109" i="10" s="1"/>
  <c r="AD52" i="10"/>
  <c r="AB116" i="10"/>
  <c r="AB125" i="10" s="1"/>
  <c r="AC91" i="10"/>
  <c r="AC71" i="10"/>
  <c r="AF22" i="10"/>
  <c r="AF23" i="10"/>
  <c r="AC124" i="10"/>
  <c r="AC104" i="10"/>
  <c r="AC89" i="10"/>
  <c r="AH20" i="10"/>
  <c r="AG21" i="10"/>
  <c r="AD40" i="10"/>
  <c r="AB77" i="10"/>
  <c r="AB40" i="9"/>
  <c r="AB41" i="9" s="1"/>
  <c r="AA124" i="9"/>
  <c r="AA104" i="9"/>
  <c r="AA125" i="9" s="1"/>
  <c r="AA91" i="9"/>
  <c r="AA71" i="9"/>
  <c r="AA92" i="9" s="1"/>
  <c r="AD22" i="9"/>
  <c r="AD23" i="9"/>
  <c r="AC28" i="9"/>
  <c r="AC35" i="9" s="1"/>
  <c r="AC39" i="9" s="1"/>
  <c r="AC27" i="9"/>
  <c r="AC34" i="9" s="1"/>
  <c r="AC38" i="9" s="1"/>
  <c r="AC43" i="9"/>
  <c r="AC45" i="9" s="1"/>
  <c r="AC46" i="9" s="1"/>
  <c r="AB86" i="9"/>
  <c r="AB88" i="9" s="1"/>
  <c r="AB89" i="9" s="1"/>
  <c r="AB74" i="9"/>
  <c r="AB76" i="9" s="1"/>
  <c r="AB77" i="9" s="1"/>
  <c r="AB66" i="9"/>
  <c r="AB68" i="9" s="1"/>
  <c r="AB70" i="9" s="1"/>
  <c r="AB80" i="9"/>
  <c r="AB82" i="9" s="1"/>
  <c r="AB83" i="9" s="1"/>
  <c r="AB51" i="9"/>
  <c r="AG2" i="9"/>
  <c r="AE21" i="9"/>
  <c r="AF20" i="9"/>
  <c r="AC25" i="9"/>
  <c r="AC57" i="9"/>
  <c r="AC58" i="9" s="1"/>
  <c r="AC26" i="9"/>
  <c r="AB119" i="9"/>
  <c r="AB121" i="9" s="1"/>
  <c r="AB122" i="9" s="1"/>
  <c r="AB107" i="9"/>
  <c r="AB109" i="9" s="1"/>
  <c r="AB110" i="9" s="1"/>
  <c r="AB99" i="9"/>
  <c r="AB101" i="9" s="1"/>
  <c r="AB103" i="9" s="1"/>
  <c r="AB113" i="9"/>
  <c r="AB115" i="9" s="1"/>
  <c r="AB116" i="9" s="1"/>
  <c r="AB52" i="9"/>
  <c r="AA53" i="8"/>
  <c r="AA54" i="8" s="1"/>
  <c r="AB40" i="8"/>
  <c r="AB41" i="8" s="1"/>
  <c r="AC43" i="8"/>
  <c r="AC45" i="8" s="1"/>
  <c r="AC46" i="8" s="1"/>
  <c r="AC28" i="8"/>
  <c r="AC35" i="8" s="1"/>
  <c r="AC39" i="8" s="1"/>
  <c r="AC27" i="8"/>
  <c r="AC34" i="8" s="1"/>
  <c r="AC38" i="8" s="1"/>
  <c r="AD2" i="8"/>
  <c r="AD8" i="8" s="1"/>
  <c r="AE21" i="8"/>
  <c r="AF20" i="8"/>
  <c r="AB80" i="8"/>
  <c r="AB82" i="8" s="1"/>
  <c r="AB83" i="8" s="1"/>
  <c r="AB86" i="8"/>
  <c r="AB88" i="8" s="1"/>
  <c r="AB89" i="8" s="1"/>
  <c r="AB66" i="8"/>
  <c r="AB68" i="8" s="1"/>
  <c r="AB70" i="8" s="1"/>
  <c r="AB74" i="8"/>
  <c r="AB76" i="8" s="1"/>
  <c r="AB77" i="8" s="1"/>
  <c r="AB51" i="8"/>
  <c r="AD23" i="8"/>
  <c r="AD22" i="8"/>
  <c r="AA91" i="8"/>
  <c r="AA71" i="8"/>
  <c r="AA92" i="8" s="1"/>
  <c r="AB119" i="8"/>
  <c r="AB121" i="8" s="1"/>
  <c r="AB122" i="8" s="1"/>
  <c r="AB107" i="8"/>
  <c r="AB109" i="8" s="1"/>
  <c r="AB110" i="8" s="1"/>
  <c r="AB113" i="8"/>
  <c r="AB115" i="8" s="1"/>
  <c r="AB116" i="8" s="1"/>
  <c r="AB99" i="8"/>
  <c r="AB101" i="8" s="1"/>
  <c r="AB103" i="8" s="1"/>
  <c r="AB52" i="8"/>
  <c r="AC57" i="8"/>
  <c r="AC58" i="8" s="1"/>
  <c r="AC25" i="8"/>
  <c r="AC26" i="8"/>
  <c r="AA104" i="8"/>
  <c r="AA125" i="8" s="1"/>
  <c r="AA124" i="8"/>
  <c r="AC122" i="10" l="1"/>
  <c r="AB92" i="10"/>
  <c r="AI20" i="10"/>
  <c r="AH21" i="10"/>
  <c r="AE80" i="10"/>
  <c r="AE82" i="10" s="1"/>
  <c r="AE66" i="10"/>
  <c r="AE68" i="10" s="1"/>
  <c r="AE70" i="10" s="1"/>
  <c r="AE86" i="10"/>
  <c r="AE88" i="10" s="1"/>
  <c r="AE74" i="10"/>
  <c r="AE76" i="10" s="1"/>
  <c r="AE51" i="10"/>
  <c r="AD91" i="10"/>
  <c r="AD71" i="10"/>
  <c r="AD2" i="10"/>
  <c r="AC41" i="10"/>
  <c r="AC58" i="10"/>
  <c r="AF43" i="10"/>
  <c r="AF45" i="10" s="1"/>
  <c r="AF46" i="10" s="1"/>
  <c r="AF28" i="10"/>
  <c r="AF35" i="10" s="1"/>
  <c r="AF39" i="10" s="1"/>
  <c r="AF27" i="10"/>
  <c r="AF34" i="10" s="1"/>
  <c r="AF38" i="10" s="1"/>
  <c r="AE119" i="10"/>
  <c r="AE121" i="10" s="1"/>
  <c r="AE99" i="10"/>
  <c r="AE101" i="10" s="1"/>
  <c r="AE103" i="10" s="1"/>
  <c r="AE107" i="10"/>
  <c r="AE109" i="10" s="1"/>
  <c r="AE113" i="10"/>
  <c r="AE115" i="10" s="1"/>
  <c r="AE52" i="10"/>
  <c r="AC83" i="10"/>
  <c r="AC77" i="10"/>
  <c r="AE40" i="10"/>
  <c r="AG22" i="10"/>
  <c r="AG23" i="10"/>
  <c r="AC110" i="10"/>
  <c r="AF57" i="10"/>
  <c r="AF25" i="10"/>
  <c r="AF26" i="10"/>
  <c r="AD124" i="10"/>
  <c r="AD104" i="10"/>
  <c r="AD53" i="10"/>
  <c r="AC54" i="10"/>
  <c r="AC116" i="10"/>
  <c r="AC40" i="9"/>
  <c r="AC41" i="9" s="1"/>
  <c r="AH2" i="9"/>
  <c r="AC119" i="9"/>
  <c r="AC121" i="9" s="1"/>
  <c r="AC122" i="9" s="1"/>
  <c r="AC113" i="9"/>
  <c r="AC115" i="9" s="1"/>
  <c r="AC116" i="9" s="1"/>
  <c r="AC107" i="9"/>
  <c r="AC109" i="9" s="1"/>
  <c r="AC110" i="9" s="1"/>
  <c r="AC52" i="9"/>
  <c r="AC99" i="9"/>
  <c r="AC101" i="9" s="1"/>
  <c r="AC103" i="9" s="1"/>
  <c r="AB53" i="9"/>
  <c r="AB54" i="9" s="1"/>
  <c r="AD28" i="9"/>
  <c r="AD35" i="9" s="1"/>
  <c r="AD39" i="9" s="1"/>
  <c r="AD43" i="9"/>
  <c r="AD45" i="9" s="1"/>
  <c r="AD46" i="9" s="1"/>
  <c r="AD27" i="9"/>
  <c r="AD34" i="9" s="1"/>
  <c r="AD38" i="9" s="1"/>
  <c r="AD40" i="9" s="1"/>
  <c r="AD41" i="9" s="1"/>
  <c r="AD57" i="9"/>
  <c r="AD58" i="9" s="1"/>
  <c r="AD25" i="9"/>
  <c r="AD26" i="9"/>
  <c r="AB71" i="9"/>
  <c r="AB92" i="9" s="1"/>
  <c r="AB91" i="9"/>
  <c r="AE23" i="9"/>
  <c r="AE22" i="9"/>
  <c r="AC86" i="9"/>
  <c r="AC88" i="9" s="1"/>
  <c r="AC89" i="9" s="1"/>
  <c r="AC74" i="9"/>
  <c r="AC76" i="9" s="1"/>
  <c r="AC77" i="9" s="1"/>
  <c r="AC80" i="9"/>
  <c r="AC82" i="9" s="1"/>
  <c r="AC83" i="9" s="1"/>
  <c r="AC51" i="9"/>
  <c r="AC53" i="9" s="1"/>
  <c r="AC54" i="9" s="1"/>
  <c r="AC66" i="9"/>
  <c r="AC68" i="9" s="1"/>
  <c r="AC70" i="9" s="1"/>
  <c r="AF21" i="9"/>
  <c r="AG20" i="9"/>
  <c r="AB124" i="9"/>
  <c r="AB104" i="9"/>
  <c r="AB125" i="9" s="1"/>
  <c r="AC40" i="8"/>
  <c r="AC41" i="8" s="1"/>
  <c r="AB91" i="8"/>
  <c r="AB71" i="8"/>
  <c r="AB92" i="8" s="1"/>
  <c r="AC113" i="8"/>
  <c r="AC115" i="8" s="1"/>
  <c r="AC116" i="8" s="1"/>
  <c r="AC119" i="8"/>
  <c r="AC121" i="8" s="1"/>
  <c r="AC122" i="8" s="1"/>
  <c r="AC99" i="8"/>
  <c r="AC101" i="8" s="1"/>
  <c r="AC103" i="8" s="1"/>
  <c r="AC107" i="8"/>
  <c r="AC109" i="8" s="1"/>
  <c r="AC110" i="8" s="1"/>
  <c r="AC52" i="8"/>
  <c r="AC86" i="8"/>
  <c r="AC88" i="8" s="1"/>
  <c r="AC89" i="8" s="1"/>
  <c r="AC66" i="8"/>
  <c r="AC68" i="8" s="1"/>
  <c r="AC70" i="8" s="1"/>
  <c r="AC80" i="8"/>
  <c r="AC82" i="8" s="1"/>
  <c r="AC83" i="8" s="1"/>
  <c r="AC74" i="8"/>
  <c r="AC76" i="8" s="1"/>
  <c r="AC77" i="8" s="1"/>
  <c r="AC51" i="8"/>
  <c r="AF21" i="8"/>
  <c r="AG20" i="8"/>
  <c r="AD57" i="8"/>
  <c r="AD58" i="8" s="1"/>
  <c r="AD26" i="8"/>
  <c r="AD25" i="8"/>
  <c r="AE22" i="8"/>
  <c r="AE23" i="8"/>
  <c r="AD43" i="8"/>
  <c r="AD45" i="8" s="1"/>
  <c r="AD46" i="8" s="1"/>
  <c r="AD28" i="8"/>
  <c r="AD35" i="8" s="1"/>
  <c r="AD39" i="8" s="1"/>
  <c r="AD27" i="8"/>
  <c r="AD34" i="8" s="1"/>
  <c r="AD38" i="8" s="1"/>
  <c r="AE2" i="8"/>
  <c r="AE13" i="8" s="1"/>
  <c r="AB124" i="8"/>
  <c r="AB104" i="8"/>
  <c r="AB125" i="8" s="1"/>
  <c r="AB53" i="8"/>
  <c r="AB54" i="8" s="1"/>
  <c r="AC125" i="10" l="1"/>
  <c r="AD116" i="10"/>
  <c r="AD8" i="10"/>
  <c r="AC92" i="10"/>
  <c r="AF40" i="10"/>
  <c r="AE124" i="10"/>
  <c r="AE104" i="10"/>
  <c r="AE91" i="10"/>
  <c r="AE71" i="10"/>
  <c r="AE83" i="10"/>
  <c r="AH23" i="10"/>
  <c r="AH22" i="10"/>
  <c r="AE2" i="10"/>
  <c r="AE13" i="10" s="1"/>
  <c r="AD58" i="10"/>
  <c r="AI21" i="10"/>
  <c r="AJ20" i="10"/>
  <c r="AD54" i="10"/>
  <c r="AD41" i="10"/>
  <c r="AG57" i="10"/>
  <c r="AG25" i="10"/>
  <c r="AG26" i="10"/>
  <c r="AE53" i="10"/>
  <c r="AD83" i="10"/>
  <c r="AF80" i="10"/>
  <c r="AF82" i="10" s="1"/>
  <c r="AF86" i="10"/>
  <c r="AF88" i="10" s="1"/>
  <c r="AF74" i="10"/>
  <c r="AF76" i="10" s="1"/>
  <c r="AF51" i="10"/>
  <c r="AF66" i="10"/>
  <c r="AF68" i="10" s="1"/>
  <c r="AF70" i="10" s="1"/>
  <c r="AD110" i="10"/>
  <c r="AG28" i="10"/>
  <c r="AG35" i="10" s="1"/>
  <c r="AG39" i="10" s="1"/>
  <c r="AG27" i="10"/>
  <c r="AG34" i="10" s="1"/>
  <c r="AG38" i="10" s="1"/>
  <c r="AG43" i="10"/>
  <c r="AG45" i="10" s="1"/>
  <c r="AG46" i="10" s="1"/>
  <c r="AE41" i="10"/>
  <c r="AD77" i="10"/>
  <c r="AE122" i="10"/>
  <c r="AD89" i="10"/>
  <c r="AF107" i="10"/>
  <c r="AF109" i="10" s="1"/>
  <c r="AF119" i="10"/>
  <c r="AF121" i="10" s="1"/>
  <c r="AF113" i="10"/>
  <c r="AF115" i="10" s="1"/>
  <c r="AF99" i="10"/>
  <c r="AF101" i="10" s="1"/>
  <c r="AF103" i="10" s="1"/>
  <c r="AF52" i="10"/>
  <c r="AE110" i="10"/>
  <c r="AE89" i="10"/>
  <c r="AD122" i="10"/>
  <c r="AC124" i="9"/>
  <c r="AC104" i="9"/>
  <c r="AC125" i="9" s="1"/>
  <c r="AD107" i="9"/>
  <c r="AD109" i="9" s="1"/>
  <c r="AD110" i="9" s="1"/>
  <c r="AD119" i="9"/>
  <c r="AD121" i="9" s="1"/>
  <c r="AD122" i="9" s="1"/>
  <c r="AD99" i="9"/>
  <c r="AD101" i="9" s="1"/>
  <c r="AD103" i="9" s="1"/>
  <c r="AD52" i="9"/>
  <c r="AD113" i="9"/>
  <c r="AD115" i="9" s="1"/>
  <c r="AD116" i="9" s="1"/>
  <c r="AD74" i="9"/>
  <c r="AD76" i="9" s="1"/>
  <c r="AD77" i="9" s="1"/>
  <c r="AD80" i="9"/>
  <c r="AD82" i="9" s="1"/>
  <c r="AD83" i="9" s="1"/>
  <c r="AD66" i="9"/>
  <c r="AD68" i="9" s="1"/>
  <c r="AD70" i="9" s="1"/>
  <c r="AD86" i="9"/>
  <c r="AD88" i="9" s="1"/>
  <c r="AD89" i="9" s="1"/>
  <c r="AD51" i="9"/>
  <c r="AD53" i="9" s="1"/>
  <c r="AD54" i="9" s="1"/>
  <c r="AC91" i="9"/>
  <c r="AC71" i="9"/>
  <c r="AC92" i="9" s="1"/>
  <c r="AE57" i="9"/>
  <c r="AE58" i="9" s="1"/>
  <c r="AE25" i="9"/>
  <c r="AE26" i="9"/>
  <c r="AH20" i="9"/>
  <c r="AG21" i="9"/>
  <c r="AE27" i="9"/>
  <c r="AE34" i="9" s="1"/>
  <c r="AE38" i="9" s="1"/>
  <c r="AE43" i="9"/>
  <c r="AE45" i="9" s="1"/>
  <c r="AE46" i="9" s="1"/>
  <c r="AE28" i="9"/>
  <c r="AE35" i="9" s="1"/>
  <c r="AE39" i="9" s="1"/>
  <c r="AF23" i="9"/>
  <c r="AF22" i="9"/>
  <c r="AI2" i="9"/>
  <c r="AD40" i="8"/>
  <c r="AD41" i="8" s="1"/>
  <c r="AH20" i="8"/>
  <c r="AG21" i="8"/>
  <c r="AF2" i="8"/>
  <c r="AF13" i="8" s="1"/>
  <c r="AE43" i="8"/>
  <c r="AE45" i="8" s="1"/>
  <c r="AE46" i="8" s="1"/>
  <c r="AE28" i="8"/>
  <c r="AE35" i="8" s="1"/>
  <c r="AE39" i="8" s="1"/>
  <c r="AE27" i="8"/>
  <c r="AE34" i="8" s="1"/>
  <c r="AE38" i="8" s="1"/>
  <c r="AF23" i="8"/>
  <c r="AF22" i="8"/>
  <c r="AC124" i="8"/>
  <c r="AC104" i="8"/>
  <c r="AC125" i="8" s="1"/>
  <c r="AE57" i="8"/>
  <c r="AE58" i="8" s="1"/>
  <c r="AE25" i="8"/>
  <c r="AE26" i="8"/>
  <c r="AC53" i="8"/>
  <c r="AC54" i="8" s="1"/>
  <c r="AD80" i="8"/>
  <c r="AD82" i="8" s="1"/>
  <c r="AD83" i="8" s="1"/>
  <c r="AD86" i="8"/>
  <c r="AD88" i="8" s="1"/>
  <c r="AD89" i="8" s="1"/>
  <c r="AD66" i="8"/>
  <c r="AD68" i="8" s="1"/>
  <c r="AD70" i="8" s="1"/>
  <c r="AD74" i="8"/>
  <c r="AD76" i="8" s="1"/>
  <c r="AD77" i="8" s="1"/>
  <c r="AD51" i="8"/>
  <c r="AD119" i="8"/>
  <c r="AD121" i="8" s="1"/>
  <c r="AD122" i="8" s="1"/>
  <c r="AD107" i="8"/>
  <c r="AD109" i="8" s="1"/>
  <c r="AD110" i="8" s="1"/>
  <c r="AD99" i="8"/>
  <c r="AD101" i="8" s="1"/>
  <c r="AD103" i="8" s="1"/>
  <c r="AD113" i="8"/>
  <c r="AD115" i="8" s="1"/>
  <c r="AD116" i="8" s="1"/>
  <c r="AD52" i="8"/>
  <c r="AC91" i="8"/>
  <c r="AC71" i="8"/>
  <c r="AC92" i="8" s="1"/>
  <c r="AE54" i="10" l="1"/>
  <c r="AE77" i="10"/>
  <c r="AE116" i="10"/>
  <c r="AE125" i="10" s="1"/>
  <c r="AD125" i="10"/>
  <c r="AD92" i="10"/>
  <c r="AG40" i="10"/>
  <c r="AJ21" i="10"/>
  <c r="AH57" i="10"/>
  <c r="AH25" i="10"/>
  <c r="AH26" i="10"/>
  <c r="AI23" i="10"/>
  <c r="AI22" i="10"/>
  <c r="AH43" i="10"/>
  <c r="AH45" i="10" s="1"/>
  <c r="AH46" i="10" s="1"/>
  <c r="AH28" i="10"/>
  <c r="AH35" i="10" s="1"/>
  <c r="AH39" i="10" s="1"/>
  <c r="AH27" i="10"/>
  <c r="AH34" i="10" s="1"/>
  <c r="AH38" i="10" s="1"/>
  <c r="AG107" i="10"/>
  <c r="AG109" i="10" s="1"/>
  <c r="AG119" i="10"/>
  <c r="AG121" i="10" s="1"/>
  <c r="AG113" i="10"/>
  <c r="AG115" i="10" s="1"/>
  <c r="AG99" i="10"/>
  <c r="AG101" i="10" s="1"/>
  <c r="AG103" i="10" s="1"/>
  <c r="AG52" i="10"/>
  <c r="AF91" i="10"/>
  <c r="AF71" i="10"/>
  <c r="AG86" i="10"/>
  <c r="AG88" i="10" s="1"/>
  <c r="AG74" i="10"/>
  <c r="AG76" i="10" s="1"/>
  <c r="AG66" i="10"/>
  <c r="AG68" i="10" s="1"/>
  <c r="AG70" i="10" s="1"/>
  <c r="AG80" i="10"/>
  <c r="AG82" i="10" s="1"/>
  <c r="AG51" i="10"/>
  <c r="AF53" i="10"/>
  <c r="AE92" i="10"/>
  <c r="AF124" i="10"/>
  <c r="AF104" i="10"/>
  <c r="AF110" i="10"/>
  <c r="AF116" i="10"/>
  <c r="AF89" i="10"/>
  <c r="AF2" i="10"/>
  <c r="AF13" i="10" s="1"/>
  <c r="AE58" i="10"/>
  <c r="AF122" i="10"/>
  <c r="AF83" i="10"/>
  <c r="AE40" i="9"/>
  <c r="AE41" i="9" s="1"/>
  <c r="AF57" i="9"/>
  <c r="AF58" i="9" s="1"/>
  <c r="AF26" i="9"/>
  <c r="AF25" i="9"/>
  <c r="AE80" i="9"/>
  <c r="AE82" i="9" s="1"/>
  <c r="AE83" i="9" s="1"/>
  <c r="AE74" i="9"/>
  <c r="AE76" i="9" s="1"/>
  <c r="AE77" i="9" s="1"/>
  <c r="AE86" i="9"/>
  <c r="AE88" i="9" s="1"/>
  <c r="AE89" i="9" s="1"/>
  <c r="AE51" i="9"/>
  <c r="AE53" i="9" s="1"/>
  <c r="AE54" i="9" s="1"/>
  <c r="AE66" i="9"/>
  <c r="AE68" i="9" s="1"/>
  <c r="AE70" i="9" s="1"/>
  <c r="AF43" i="9"/>
  <c r="AF45" i="9" s="1"/>
  <c r="AF46" i="9" s="1"/>
  <c r="AF27" i="9"/>
  <c r="AF34" i="9" s="1"/>
  <c r="AF38" i="9" s="1"/>
  <c r="AF28" i="9"/>
  <c r="AF35" i="9" s="1"/>
  <c r="AF39" i="9" s="1"/>
  <c r="AD124" i="9"/>
  <c r="AD104" i="9"/>
  <c r="AD125" i="9" s="1"/>
  <c r="AG23" i="9"/>
  <c r="AG22" i="9"/>
  <c r="AI20" i="9"/>
  <c r="AH21" i="9"/>
  <c r="AD71" i="9"/>
  <c r="AD92" i="9" s="1"/>
  <c r="AD91" i="9"/>
  <c r="AJ2" i="9"/>
  <c r="AE107" i="9"/>
  <c r="AE109" i="9" s="1"/>
  <c r="AE110" i="9" s="1"/>
  <c r="AE113" i="9"/>
  <c r="AE115" i="9" s="1"/>
  <c r="AE116" i="9" s="1"/>
  <c r="AE119" i="9"/>
  <c r="AE121" i="9" s="1"/>
  <c r="AE122" i="9" s="1"/>
  <c r="AE99" i="9"/>
  <c r="AE101" i="9" s="1"/>
  <c r="AE103" i="9" s="1"/>
  <c r="AE52" i="9"/>
  <c r="AE40" i="8"/>
  <c r="AE41" i="8" s="1"/>
  <c r="AD91" i="8"/>
  <c r="AD71" i="8"/>
  <c r="AD92" i="8" s="1"/>
  <c r="AF57" i="8"/>
  <c r="AF58" i="8" s="1"/>
  <c r="AF26" i="8"/>
  <c r="AF25" i="8"/>
  <c r="AG23" i="8"/>
  <c r="AG22" i="8"/>
  <c r="AF28" i="8"/>
  <c r="AF35" i="8" s="1"/>
  <c r="AF39" i="8" s="1"/>
  <c r="AF27" i="8"/>
  <c r="AF34" i="8" s="1"/>
  <c r="AF38" i="8" s="1"/>
  <c r="AF43" i="8"/>
  <c r="AF45" i="8" s="1"/>
  <c r="AF46" i="8" s="1"/>
  <c r="AH21" i="8"/>
  <c r="AI20" i="8"/>
  <c r="AD124" i="8"/>
  <c r="AD104" i="8"/>
  <c r="AD125" i="8" s="1"/>
  <c r="AE119" i="8"/>
  <c r="AE121" i="8" s="1"/>
  <c r="AE122" i="8" s="1"/>
  <c r="AE113" i="8"/>
  <c r="AE115" i="8" s="1"/>
  <c r="AE116" i="8" s="1"/>
  <c r="AE99" i="8"/>
  <c r="AE101" i="8" s="1"/>
  <c r="AE103" i="8" s="1"/>
  <c r="AE107" i="8"/>
  <c r="AE109" i="8" s="1"/>
  <c r="AE110" i="8" s="1"/>
  <c r="AE52" i="8"/>
  <c r="AE86" i="8"/>
  <c r="AE88" i="8" s="1"/>
  <c r="AE89" i="8" s="1"/>
  <c r="AE80" i="8"/>
  <c r="AE82" i="8" s="1"/>
  <c r="AE83" i="8" s="1"/>
  <c r="AE74" i="8"/>
  <c r="AE76" i="8" s="1"/>
  <c r="AE77" i="8" s="1"/>
  <c r="AE51" i="8"/>
  <c r="AE66" i="8"/>
  <c r="AE68" i="8" s="1"/>
  <c r="AE70" i="8" s="1"/>
  <c r="AD53" i="8"/>
  <c r="AD54" i="8" s="1"/>
  <c r="AG2" i="8"/>
  <c r="AG13" i="8" s="1"/>
  <c r="AF77" i="10" l="1"/>
  <c r="AH40" i="10"/>
  <c r="AF54" i="10"/>
  <c r="AG53" i="10"/>
  <c r="AG104" i="10"/>
  <c r="AG124" i="10"/>
  <c r="AI43" i="10"/>
  <c r="AI45" i="10" s="1"/>
  <c r="AI46" i="10" s="1"/>
  <c r="AI27" i="10"/>
  <c r="AI34" i="10" s="1"/>
  <c r="AI38" i="10" s="1"/>
  <c r="AI28" i="10"/>
  <c r="AI35" i="10" s="1"/>
  <c r="AI39" i="10" s="1"/>
  <c r="AI57" i="10"/>
  <c r="AI26" i="10"/>
  <c r="AI25" i="10"/>
  <c r="AH113" i="10"/>
  <c r="AH115" i="10" s="1"/>
  <c r="AH119" i="10"/>
  <c r="AH121" i="10" s="1"/>
  <c r="AH107" i="10"/>
  <c r="AH109" i="10" s="1"/>
  <c r="AH99" i="10"/>
  <c r="AH101" i="10" s="1"/>
  <c r="AH103" i="10" s="1"/>
  <c r="AH52" i="10"/>
  <c r="AH86" i="10"/>
  <c r="AH88" i="10" s="1"/>
  <c r="AH80" i="10"/>
  <c r="AH82" i="10" s="1"/>
  <c r="AH74" i="10"/>
  <c r="AH76" i="10" s="1"/>
  <c r="AH66" i="10"/>
  <c r="AH68" i="10" s="1"/>
  <c r="AH70" i="10" s="1"/>
  <c r="AH51" i="10"/>
  <c r="AF125" i="10"/>
  <c r="AG77" i="10"/>
  <c r="AJ22" i="10"/>
  <c r="AJ23" i="10"/>
  <c r="AG2" i="10"/>
  <c r="AF58" i="10"/>
  <c r="AF41" i="10"/>
  <c r="AF92" i="10"/>
  <c r="AG71" i="10"/>
  <c r="AG91" i="10"/>
  <c r="AI21" i="9"/>
  <c r="AJ20" i="9"/>
  <c r="AE71" i="9"/>
  <c r="AE92" i="9" s="1"/>
  <c r="AE91" i="9"/>
  <c r="AG57" i="9"/>
  <c r="AG58" i="9" s="1"/>
  <c r="AG26" i="9"/>
  <c r="AG25" i="9"/>
  <c r="AG27" i="9"/>
  <c r="AG34" i="9" s="1"/>
  <c r="AG38" i="9" s="1"/>
  <c r="AG40" i="9" s="1"/>
  <c r="AG41" i="9" s="1"/>
  <c r="AG28" i="9"/>
  <c r="AG35" i="9" s="1"/>
  <c r="AG39" i="9" s="1"/>
  <c r="AG43" i="9"/>
  <c r="AG45" i="9" s="1"/>
  <c r="AG46" i="9" s="1"/>
  <c r="AE124" i="9"/>
  <c r="AE104" i="9"/>
  <c r="AE125" i="9" s="1"/>
  <c r="AF40" i="9"/>
  <c r="AF41" i="9" s="1"/>
  <c r="AF107" i="9"/>
  <c r="AF109" i="9" s="1"/>
  <c r="AF110" i="9" s="1"/>
  <c r="AF113" i="9"/>
  <c r="AF115" i="9" s="1"/>
  <c r="AF116" i="9" s="1"/>
  <c r="AF119" i="9"/>
  <c r="AF121" i="9" s="1"/>
  <c r="AF122" i="9" s="1"/>
  <c r="AF99" i="9"/>
  <c r="AF101" i="9" s="1"/>
  <c r="AF103" i="9" s="1"/>
  <c r="AF52" i="9"/>
  <c r="I5" i="11"/>
  <c r="AF80" i="9"/>
  <c r="AF82" i="9" s="1"/>
  <c r="AF83" i="9" s="1"/>
  <c r="AF86" i="9"/>
  <c r="AF88" i="9" s="1"/>
  <c r="AF89" i="9" s="1"/>
  <c r="AF74" i="9"/>
  <c r="AF76" i="9" s="1"/>
  <c r="AF77" i="9" s="1"/>
  <c r="AF66" i="9"/>
  <c r="AF68" i="9" s="1"/>
  <c r="AF70" i="9" s="1"/>
  <c r="AF51" i="9"/>
  <c r="AH23" i="9"/>
  <c r="AH22" i="9"/>
  <c r="AF80" i="8"/>
  <c r="AF82" i="8" s="1"/>
  <c r="AF83" i="8" s="1"/>
  <c r="AF86" i="8"/>
  <c r="AF88" i="8" s="1"/>
  <c r="AF89" i="8" s="1"/>
  <c r="AF74" i="8"/>
  <c r="AF76" i="8" s="1"/>
  <c r="AF77" i="8" s="1"/>
  <c r="AF66" i="8"/>
  <c r="AF68" i="8" s="1"/>
  <c r="AF70" i="8" s="1"/>
  <c r="AF51" i="8"/>
  <c r="AE91" i="8"/>
  <c r="AE71" i="8"/>
  <c r="AE92" i="8" s="1"/>
  <c r="AI21" i="8"/>
  <c r="AJ20" i="8"/>
  <c r="AF99" i="8"/>
  <c r="AF101" i="8" s="1"/>
  <c r="AF103" i="8" s="1"/>
  <c r="AF119" i="8"/>
  <c r="AF121" i="8" s="1"/>
  <c r="AF122" i="8" s="1"/>
  <c r="AF107" i="8"/>
  <c r="AF109" i="8" s="1"/>
  <c r="AF110" i="8" s="1"/>
  <c r="AF113" i="8"/>
  <c r="AF115" i="8" s="1"/>
  <c r="AF116" i="8" s="1"/>
  <c r="AF52" i="8"/>
  <c r="AH2" i="8"/>
  <c r="AH8" i="8" s="1"/>
  <c r="AG57" i="8"/>
  <c r="AG58" i="8" s="1"/>
  <c r="AG25" i="8"/>
  <c r="AG26" i="8"/>
  <c r="AE53" i="8"/>
  <c r="AE54" i="8" s="1"/>
  <c r="AE124" i="8"/>
  <c r="AE104" i="8"/>
  <c r="AE125" i="8" s="1"/>
  <c r="AH23" i="8"/>
  <c r="AH22" i="8"/>
  <c r="AG43" i="8"/>
  <c r="AG45" i="8" s="1"/>
  <c r="AG46" i="8" s="1"/>
  <c r="AG28" i="8"/>
  <c r="AG35" i="8" s="1"/>
  <c r="AG39" i="8" s="1"/>
  <c r="AG27" i="8"/>
  <c r="AG34" i="8" s="1"/>
  <c r="AG38" i="8" s="1"/>
  <c r="AG40" i="8" s="1"/>
  <c r="AG41" i="8" s="1"/>
  <c r="AF40" i="8"/>
  <c r="AF41" i="8" s="1"/>
  <c r="AG83" i="10" l="1"/>
  <c r="AG13" i="10"/>
  <c r="AG89" i="10"/>
  <c r="AG41" i="10"/>
  <c r="AG116" i="10"/>
  <c r="AG92" i="10"/>
  <c r="AH124" i="10"/>
  <c r="AH104" i="10"/>
  <c r="AH91" i="10"/>
  <c r="AH71" i="10"/>
  <c r="AI40" i="10"/>
  <c r="AJ27" i="10"/>
  <c r="AJ34" i="10" s="1"/>
  <c r="AJ38" i="10" s="1"/>
  <c r="AJ43" i="10"/>
  <c r="AJ45" i="10" s="1"/>
  <c r="AJ46" i="10" s="1"/>
  <c r="AJ28" i="10"/>
  <c r="AJ35" i="10" s="1"/>
  <c r="AJ39" i="10" s="1"/>
  <c r="AH53" i="10"/>
  <c r="AJ57" i="10"/>
  <c r="AJ26" i="10"/>
  <c r="AJ25" i="10"/>
  <c r="AI119" i="10"/>
  <c r="AI121" i="10" s="1"/>
  <c r="AI113" i="10"/>
  <c r="AI115" i="10" s="1"/>
  <c r="AI99" i="10"/>
  <c r="AI101" i="10" s="1"/>
  <c r="AI103" i="10" s="1"/>
  <c r="AI107" i="10"/>
  <c r="AI109" i="10" s="1"/>
  <c r="AI52" i="10"/>
  <c r="AH2" i="10"/>
  <c r="AG58" i="10"/>
  <c r="AG110" i="10"/>
  <c r="AG125" i="10" s="1"/>
  <c r="AG122" i="10"/>
  <c r="AI74" i="10"/>
  <c r="AI76" i="10" s="1"/>
  <c r="AI66" i="10"/>
  <c r="AI68" i="10" s="1"/>
  <c r="AI70" i="10" s="1"/>
  <c r="AI51" i="10"/>
  <c r="AI53" i="10" s="1"/>
  <c r="AI80" i="10"/>
  <c r="AI82" i="10" s="1"/>
  <c r="AI86" i="10"/>
  <c r="AI88" i="10" s="1"/>
  <c r="AG54" i="10"/>
  <c r="AF53" i="9"/>
  <c r="AF54" i="9" s="1"/>
  <c r="AG107" i="9"/>
  <c r="AG109" i="9" s="1"/>
  <c r="AG110" i="9" s="1"/>
  <c r="AG113" i="9"/>
  <c r="AG115" i="9" s="1"/>
  <c r="AG116" i="9" s="1"/>
  <c r="AG119" i="9"/>
  <c r="AG121" i="9" s="1"/>
  <c r="AG122" i="9" s="1"/>
  <c r="AG99" i="9"/>
  <c r="AG101" i="9" s="1"/>
  <c r="AG103" i="9" s="1"/>
  <c r="AG52" i="9"/>
  <c r="AG86" i="9"/>
  <c r="AG88" i="9" s="1"/>
  <c r="AG89" i="9" s="1"/>
  <c r="AG80" i="9"/>
  <c r="AG82" i="9" s="1"/>
  <c r="AG83" i="9" s="1"/>
  <c r="AG66" i="9"/>
  <c r="AG68" i="9" s="1"/>
  <c r="AG70" i="9" s="1"/>
  <c r="AG51" i="9"/>
  <c r="AG74" i="9"/>
  <c r="AG76" i="9" s="1"/>
  <c r="AG77" i="9" s="1"/>
  <c r="AH43" i="9"/>
  <c r="AH45" i="9" s="1"/>
  <c r="AH46" i="9" s="1"/>
  <c r="AH27" i="9"/>
  <c r="AH34" i="9" s="1"/>
  <c r="AH38" i="9" s="1"/>
  <c r="AH40" i="9" s="1"/>
  <c r="AH41" i="9" s="1"/>
  <c r="AH28" i="9"/>
  <c r="AH35" i="9" s="1"/>
  <c r="AH39" i="9" s="1"/>
  <c r="AJ21" i="9"/>
  <c r="AH57" i="9"/>
  <c r="AH58" i="9" s="1"/>
  <c r="AH26" i="9"/>
  <c r="AH25" i="9"/>
  <c r="AF91" i="9"/>
  <c r="AF71" i="9"/>
  <c r="AF92" i="9" s="1"/>
  <c r="AF124" i="9"/>
  <c r="AF104" i="9"/>
  <c r="AF125" i="9" s="1"/>
  <c r="AI22" i="9"/>
  <c r="AI23" i="9"/>
  <c r="AF91" i="8"/>
  <c r="AF71" i="8"/>
  <c r="AF92" i="8" s="1"/>
  <c r="AG119" i="8"/>
  <c r="AG121" i="8" s="1"/>
  <c r="AG122" i="8" s="1"/>
  <c r="AG113" i="8"/>
  <c r="AG115" i="8" s="1"/>
  <c r="AG116" i="8" s="1"/>
  <c r="AG99" i="8"/>
  <c r="AG101" i="8" s="1"/>
  <c r="AG103" i="8" s="1"/>
  <c r="AG107" i="8"/>
  <c r="AG109" i="8" s="1"/>
  <c r="AG110" i="8" s="1"/>
  <c r="AG52" i="8"/>
  <c r="AF53" i="8"/>
  <c r="AF54" i="8" s="1"/>
  <c r="AG86" i="8"/>
  <c r="AG88" i="8" s="1"/>
  <c r="AG89" i="8" s="1"/>
  <c r="AG80" i="8"/>
  <c r="AG82" i="8" s="1"/>
  <c r="AG83" i="8" s="1"/>
  <c r="AG74" i="8"/>
  <c r="AG76" i="8" s="1"/>
  <c r="AG77" i="8" s="1"/>
  <c r="AG66" i="8"/>
  <c r="AG68" i="8" s="1"/>
  <c r="AG70" i="8" s="1"/>
  <c r="AG51" i="8"/>
  <c r="AF124" i="8"/>
  <c r="AF104" i="8"/>
  <c r="AF125" i="8" s="1"/>
  <c r="AH28" i="8"/>
  <c r="AH35" i="8" s="1"/>
  <c r="AH39" i="8" s="1"/>
  <c r="AH43" i="8"/>
  <c r="AH45" i="8" s="1"/>
  <c r="AH46" i="8" s="1"/>
  <c r="AH27" i="8"/>
  <c r="AH34" i="8" s="1"/>
  <c r="AH38" i="8" s="1"/>
  <c r="AK20" i="8"/>
  <c r="AJ21" i="8"/>
  <c r="AH57" i="8"/>
  <c r="AH58" i="8" s="1"/>
  <c r="AH26" i="8"/>
  <c r="AH25" i="8"/>
  <c r="AI2" i="8"/>
  <c r="AI13" i="8" s="1"/>
  <c r="AI22" i="8"/>
  <c r="AI23" i="8"/>
  <c r="AH116" i="10" l="1"/>
  <c r="AH8" i="10"/>
  <c r="AJ40" i="10"/>
  <c r="AH83" i="10"/>
  <c r="AH122" i="10"/>
  <c r="AH110" i="10"/>
  <c r="AJ80" i="10"/>
  <c r="AJ82" i="10" s="1"/>
  <c r="AJ66" i="10"/>
  <c r="AJ68" i="10" s="1"/>
  <c r="AJ70" i="10" s="1"/>
  <c r="AJ86" i="10"/>
  <c r="AJ88" i="10" s="1"/>
  <c r="AJ74" i="10"/>
  <c r="AJ76" i="10" s="1"/>
  <c r="AJ51" i="10"/>
  <c r="AH89" i="10"/>
  <c r="AJ113" i="10"/>
  <c r="AJ115" i="10" s="1"/>
  <c r="AJ99" i="10"/>
  <c r="AJ101" i="10" s="1"/>
  <c r="AJ103" i="10" s="1"/>
  <c r="AJ119" i="10"/>
  <c r="AJ121" i="10" s="1"/>
  <c r="AJ107" i="10"/>
  <c r="AJ109" i="10" s="1"/>
  <c r="AJ52" i="10"/>
  <c r="AI91" i="10"/>
  <c r="AI71" i="10"/>
  <c r="AI2" i="10"/>
  <c r="AH58" i="10"/>
  <c r="AH41" i="10"/>
  <c r="AH77" i="10"/>
  <c r="AH92" i="10" s="1"/>
  <c r="AI104" i="10"/>
  <c r="AI124" i="10"/>
  <c r="AH54" i="10"/>
  <c r="AH86" i="9"/>
  <c r="AH88" i="9" s="1"/>
  <c r="AH89" i="9" s="1"/>
  <c r="AH74" i="9"/>
  <c r="AH76" i="9" s="1"/>
  <c r="AH77" i="9" s="1"/>
  <c r="AH80" i="9"/>
  <c r="AH82" i="9" s="1"/>
  <c r="AH83" i="9" s="1"/>
  <c r="AH66" i="9"/>
  <c r="AH68" i="9" s="1"/>
  <c r="AH70" i="9" s="1"/>
  <c r="AH51" i="9"/>
  <c r="AG124" i="9"/>
  <c r="AG104" i="9"/>
  <c r="AG125" i="9" s="1"/>
  <c r="AH107" i="9"/>
  <c r="AH109" i="9" s="1"/>
  <c r="AH110" i="9" s="1"/>
  <c r="AH113" i="9"/>
  <c r="AH115" i="9" s="1"/>
  <c r="AH116" i="9" s="1"/>
  <c r="AH119" i="9"/>
  <c r="AH121" i="9" s="1"/>
  <c r="AH122" i="9" s="1"/>
  <c r="AH99" i="9"/>
  <c r="AH101" i="9" s="1"/>
  <c r="AH103" i="9" s="1"/>
  <c r="AH52" i="9"/>
  <c r="AI43" i="9"/>
  <c r="AI45" i="9" s="1"/>
  <c r="AI46" i="9" s="1"/>
  <c r="AI28" i="9"/>
  <c r="AI35" i="9" s="1"/>
  <c r="AI39" i="9" s="1"/>
  <c r="AI27" i="9"/>
  <c r="AI34" i="9" s="1"/>
  <c r="AI38" i="9" s="1"/>
  <c r="AI40" i="9" s="1"/>
  <c r="AI41" i="9" s="1"/>
  <c r="AI57" i="9"/>
  <c r="AI58" i="9" s="1"/>
  <c r="AI26" i="9"/>
  <c r="AI25" i="9"/>
  <c r="AJ22" i="9"/>
  <c r="AJ23" i="9"/>
  <c r="AG91" i="9"/>
  <c r="AG71" i="9"/>
  <c r="AG92" i="9" s="1"/>
  <c r="AG53" i="9"/>
  <c r="AG54" i="9" s="1"/>
  <c r="AI57" i="8"/>
  <c r="AI58" i="8" s="1"/>
  <c r="AI26" i="8"/>
  <c r="AI25" i="8"/>
  <c r="AJ23" i="8"/>
  <c r="AJ22" i="8"/>
  <c r="AL20" i="8"/>
  <c r="AK21" i="8"/>
  <c r="AG53" i="8"/>
  <c r="AG54" i="8" s="1"/>
  <c r="AG124" i="8"/>
  <c r="AG104" i="8"/>
  <c r="AG125" i="8" s="1"/>
  <c r="AJ2" i="8"/>
  <c r="AJ13" i="8" s="1"/>
  <c r="AG91" i="8"/>
  <c r="AG71" i="8"/>
  <c r="AG92" i="8" s="1"/>
  <c r="AH40" i="8"/>
  <c r="AH41" i="8" s="1"/>
  <c r="AH80" i="8"/>
  <c r="AH82" i="8" s="1"/>
  <c r="AH83" i="8" s="1"/>
  <c r="AH74" i="8"/>
  <c r="AH76" i="8" s="1"/>
  <c r="AH77" i="8" s="1"/>
  <c r="AH66" i="8"/>
  <c r="AH68" i="8" s="1"/>
  <c r="AH70" i="8" s="1"/>
  <c r="AH86" i="8"/>
  <c r="AH88" i="8" s="1"/>
  <c r="AH89" i="8" s="1"/>
  <c r="AH51" i="8"/>
  <c r="AH99" i="8"/>
  <c r="AH101" i="8" s="1"/>
  <c r="AH103" i="8" s="1"/>
  <c r="AH119" i="8"/>
  <c r="AH121" i="8" s="1"/>
  <c r="AH122" i="8" s="1"/>
  <c r="AH107" i="8"/>
  <c r="AH109" i="8" s="1"/>
  <c r="AH110" i="8" s="1"/>
  <c r="AH113" i="8"/>
  <c r="AH115" i="8" s="1"/>
  <c r="AH116" i="8" s="1"/>
  <c r="AH52" i="8"/>
  <c r="AI43" i="8"/>
  <c r="AI45" i="8" s="1"/>
  <c r="AI46" i="8" s="1"/>
  <c r="AI27" i="8"/>
  <c r="AI34" i="8" s="1"/>
  <c r="AI38" i="8" s="1"/>
  <c r="AI28" i="8"/>
  <c r="AI35" i="8" s="1"/>
  <c r="AI39" i="8" s="1"/>
  <c r="AH125" i="10" l="1"/>
  <c r="AI122" i="10"/>
  <c r="AI13" i="10"/>
  <c r="AI89" i="10"/>
  <c r="AI77" i="10"/>
  <c r="AI92" i="10" s="1"/>
  <c r="AI83" i="10"/>
  <c r="AI41" i="10"/>
  <c r="AJ53" i="10"/>
  <c r="AJ124" i="10"/>
  <c r="AJ104" i="10"/>
  <c r="AI110" i="10"/>
  <c r="AJ91" i="10"/>
  <c r="AJ71" i="10"/>
  <c r="AJ2" i="10"/>
  <c r="AI58" i="10"/>
  <c r="AI54" i="10"/>
  <c r="AI116" i="10"/>
  <c r="AH53" i="9"/>
  <c r="AH54" i="9" s="1"/>
  <c r="AJ57" i="9"/>
  <c r="AJ58" i="9" s="1"/>
  <c r="AJ26" i="9"/>
  <c r="AJ25" i="9"/>
  <c r="AH91" i="9"/>
  <c r="AH71" i="9"/>
  <c r="AH92" i="9" s="1"/>
  <c r="AI80" i="9"/>
  <c r="AI82" i="9" s="1"/>
  <c r="AI83" i="9" s="1"/>
  <c r="AI86" i="9"/>
  <c r="AI88" i="9" s="1"/>
  <c r="AI89" i="9" s="1"/>
  <c r="AI66" i="9"/>
  <c r="AI68" i="9" s="1"/>
  <c r="AI70" i="9" s="1"/>
  <c r="AI51" i="9"/>
  <c r="AI74" i="9"/>
  <c r="AI76" i="9" s="1"/>
  <c r="AI77" i="9" s="1"/>
  <c r="AI113" i="9"/>
  <c r="AI115" i="9" s="1"/>
  <c r="AI116" i="9" s="1"/>
  <c r="AI119" i="9"/>
  <c r="AI121" i="9" s="1"/>
  <c r="AI122" i="9" s="1"/>
  <c r="AI107" i="9"/>
  <c r="AI109" i="9" s="1"/>
  <c r="AI110" i="9" s="1"/>
  <c r="AI99" i="9"/>
  <c r="AI101" i="9" s="1"/>
  <c r="AI103" i="9" s="1"/>
  <c r="AI52" i="9"/>
  <c r="AH124" i="9"/>
  <c r="AH104" i="9"/>
  <c r="AH125" i="9" s="1"/>
  <c r="AJ43" i="9"/>
  <c r="AJ45" i="9" s="1"/>
  <c r="AJ46" i="9" s="1"/>
  <c r="AJ28" i="9"/>
  <c r="AJ35" i="9" s="1"/>
  <c r="AJ39" i="9" s="1"/>
  <c r="AJ27" i="9"/>
  <c r="AJ34" i="9" s="1"/>
  <c r="AJ38" i="9" s="1"/>
  <c r="AH53" i="8"/>
  <c r="AH54" i="8" s="1"/>
  <c r="AI40" i="8"/>
  <c r="AI41" i="8" s="1"/>
  <c r="AH91" i="8"/>
  <c r="AH71" i="8"/>
  <c r="AH92" i="8" s="1"/>
  <c r="AK22" i="8"/>
  <c r="AK23" i="8"/>
  <c r="AI119" i="8"/>
  <c r="AI121" i="8" s="1"/>
  <c r="AI122" i="8" s="1"/>
  <c r="AI107" i="8"/>
  <c r="AI109" i="8" s="1"/>
  <c r="AI110" i="8" s="1"/>
  <c r="AI113" i="8"/>
  <c r="AI115" i="8" s="1"/>
  <c r="AI116" i="8" s="1"/>
  <c r="AI99" i="8"/>
  <c r="AI101" i="8" s="1"/>
  <c r="AI103" i="8" s="1"/>
  <c r="AI52" i="8"/>
  <c r="AL21" i="8"/>
  <c r="AM20" i="8"/>
  <c r="AJ28" i="8"/>
  <c r="AJ35" i="8" s="1"/>
  <c r="AJ39" i="8" s="1"/>
  <c r="AJ43" i="8"/>
  <c r="AJ45" i="8" s="1"/>
  <c r="AJ46" i="8" s="1"/>
  <c r="AJ27" i="8"/>
  <c r="AJ34" i="8" s="1"/>
  <c r="AJ38" i="8" s="1"/>
  <c r="AK2" i="8"/>
  <c r="AK13" i="8" s="1"/>
  <c r="AJ57" i="8"/>
  <c r="AJ58" i="8" s="1"/>
  <c r="AJ26" i="8"/>
  <c r="AJ25" i="8"/>
  <c r="AH124" i="8"/>
  <c r="AH104" i="8"/>
  <c r="AH125" i="8" s="1"/>
  <c r="AI80" i="8"/>
  <c r="AI82" i="8" s="1"/>
  <c r="AI83" i="8" s="1"/>
  <c r="AI86" i="8"/>
  <c r="AI88" i="8" s="1"/>
  <c r="AI89" i="8" s="1"/>
  <c r="AI66" i="8"/>
  <c r="AI68" i="8" s="1"/>
  <c r="AI70" i="8" s="1"/>
  <c r="AI51" i="8"/>
  <c r="AI74" i="8"/>
  <c r="AI76" i="8" s="1"/>
  <c r="AI77" i="8" s="1"/>
  <c r="AJ122" i="10" l="1"/>
  <c r="AK2" i="10"/>
  <c r="AK13" i="10" s="1"/>
  <c r="AJ13" i="10"/>
  <c r="AJ116" i="10"/>
  <c r="AJ110" i="10"/>
  <c r="AI125" i="10"/>
  <c r="AJ83" i="10"/>
  <c r="AJ125" i="10"/>
  <c r="AJ54" i="10"/>
  <c r="AJ58" i="10"/>
  <c r="AJ41" i="10"/>
  <c r="AJ89" i="10"/>
  <c r="AJ77" i="10"/>
  <c r="AJ86" i="9"/>
  <c r="AJ88" i="9" s="1"/>
  <c r="AJ89" i="9" s="1"/>
  <c r="AJ80" i="9"/>
  <c r="AJ82" i="9" s="1"/>
  <c r="AJ83" i="9" s="1"/>
  <c r="AJ74" i="9"/>
  <c r="AJ76" i="9" s="1"/>
  <c r="AJ77" i="9" s="1"/>
  <c r="AJ51" i="9"/>
  <c r="AJ66" i="9"/>
  <c r="AJ68" i="9" s="1"/>
  <c r="AJ70" i="9" s="1"/>
  <c r="AJ119" i="9"/>
  <c r="AJ121" i="9" s="1"/>
  <c r="AJ122" i="9" s="1"/>
  <c r="AJ113" i="9"/>
  <c r="AJ115" i="9" s="1"/>
  <c r="AJ116" i="9" s="1"/>
  <c r="AJ99" i="9"/>
  <c r="AJ101" i="9" s="1"/>
  <c r="AJ103" i="9" s="1"/>
  <c r="AJ52" i="9"/>
  <c r="AJ107" i="9"/>
  <c r="AJ109" i="9" s="1"/>
  <c r="AJ110" i="9" s="1"/>
  <c r="AI124" i="9"/>
  <c r="AI104" i="9"/>
  <c r="AI125" i="9" s="1"/>
  <c r="AI53" i="9"/>
  <c r="AI54" i="9" s="1"/>
  <c r="AJ40" i="9"/>
  <c r="AJ41" i="9" s="1"/>
  <c r="AI91" i="9"/>
  <c r="AI71" i="9"/>
  <c r="AI92" i="9" s="1"/>
  <c r="AK57" i="8"/>
  <c r="AK58" i="8" s="1"/>
  <c r="AK25" i="8"/>
  <c r="AK26" i="8"/>
  <c r="AI53" i="8"/>
  <c r="AI54" i="8" s="1"/>
  <c r="AL23" i="8"/>
  <c r="AL22" i="8"/>
  <c r="AK43" i="8"/>
  <c r="AK45" i="8" s="1"/>
  <c r="AK46" i="8" s="1"/>
  <c r="AK27" i="8"/>
  <c r="AK34" i="8" s="1"/>
  <c r="AK38" i="8" s="1"/>
  <c r="AK28" i="8"/>
  <c r="AK35" i="8" s="1"/>
  <c r="AK39" i="8" s="1"/>
  <c r="AJ80" i="8"/>
  <c r="AJ82" i="8" s="1"/>
  <c r="AJ83" i="8" s="1"/>
  <c r="AJ86" i="8"/>
  <c r="AJ88" i="8" s="1"/>
  <c r="AJ89" i="8" s="1"/>
  <c r="AJ66" i="8"/>
  <c r="AJ68" i="8" s="1"/>
  <c r="AJ70" i="8" s="1"/>
  <c r="AJ74" i="8"/>
  <c r="AJ76" i="8" s="1"/>
  <c r="AJ77" i="8" s="1"/>
  <c r="AJ51" i="8"/>
  <c r="AI71" i="8"/>
  <c r="AI92" i="8" s="1"/>
  <c r="AI91" i="8"/>
  <c r="AL2" i="8"/>
  <c r="AL8" i="8" s="1"/>
  <c r="AI104" i="8"/>
  <c r="AI125" i="8" s="1"/>
  <c r="AI124" i="8"/>
  <c r="AM21" i="8"/>
  <c r="AN20" i="8"/>
  <c r="AJ40" i="8"/>
  <c r="AJ41" i="8" s="1"/>
  <c r="AJ119" i="8"/>
  <c r="AJ121" i="8" s="1"/>
  <c r="AJ122" i="8" s="1"/>
  <c r="AJ107" i="8"/>
  <c r="AJ109" i="8" s="1"/>
  <c r="AJ110" i="8" s="1"/>
  <c r="AJ113" i="8"/>
  <c r="AJ115" i="8" s="1"/>
  <c r="AJ116" i="8" s="1"/>
  <c r="AJ99" i="8"/>
  <c r="AJ101" i="8" s="1"/>
  <c r="AJ103" i="8" s="1"/>
  <c r="AJ52" i="8"/>
  <c r="AJ92" i="10" l="1"/>
  <c r="AJ91" i="9"/>
  <c r="AJ71" i="9"/>
  <c r="AJ92" i="9" s="1"/>
  <c r="AJ53" i="9"/>
  <c r="AJ54" i="9" s="1"/>
  <c r="AJ124" i="9"/>
  <c r="AJ104" i="9"/>
  <c r="AJ125" i="9" s="1"/>
  <c r="AK119" i="8"/>
  <c r="AK121" i="8" s="1"/>
  <c r="AK122" i="8" s="1"/>
  <c r="AK113" i="8"/>
  <c r="AK115" i="8" s="1"/>
  <c r="AK116" i="8" s="1"/>
  <c r="AK99" i="8"/>
  <c r="AK101" i="8" s="1"/>
  <c r="AK103" i="8" s="1"/>
  <c r="AK107" i="8"/>
  <c r="AK109" i="8" s="1"/>
  <c r="AK110" i="8" s="1"/>
  <c r="AK52" i="8"/>
  <c r="AJ53" i="8"/>
  <c r="AJ54" i="8" s="1"/>
  <c r="AM2" i="8"/>
  <c r="AM13" i="8" s="1"/>
  <c r="AJ91" i="8"/>
  <c r="AJ71" i="8"/>
  <c r="AJ92" i="8" s="1"/>
  <c r="AL43" i="8"/>
  <c r="AL45" i="8" s="1"/>
  <c r="AL46" i="8" s="1"/>
  <c r="AL28" i="8"/>
  <c r="AL35" i="8" s="1"/>
  <c r="AL39" i="8" s="1"/>
  <c r="AL27" i="8"/>
  <c r="AL34" i="8" s="1"/>
  <c r="AL38" i="8" s="1"/>
  <c r="AL40" i="8" s="1"/>
  <c r="AL41" i="8" s="1"/>
  <c r="AJ124" i="8"/>
  <c r="AJ104" i="8"/>
  <c r="AJ125" i="8" s="1"/>
  <c r="AL57" i="8"/>
  <c r="AL58" i="8" s="1"/>
  <c r="AL26" i="8"/>
  <c r="AL25" i="8"/>
  <c r="AN21" i="8"/>
  <c r="AO20" i="8"/>
  <c r="AM22" i="8"/>
  <c r="AM23" i="8"/>
  <c r="AK40" i="8"/>
  <c r="AK41" i="8" s="1"/>
  <c r="AK86" i="8"/>
  <c r="AK88" i="8" s="1"/>
  <c r="AK89" i="8" s="1"/>
  <c r="AK80" i="8"/>
  <c r="AK82" i="8" s="1"/>
  <c r="AK83" i="8" s="1"/>
  <c r="AK66" i="8"/>
  <c r="AK68" i="8" s="1"/>
  <c r="AK70" i="8" s="1"/>
  <c r="AK74" i="8"/>
  <c r="AK76" i="8" s="1"/>
  <c r="AK77" i="8" s="1"/>
  <c r="AK51" i="8"/>
  <c r="AK53" i="8" l="1"/>
  <c r="AK54" i="8" s="1"/>
  <c r="AP20" i="8"/>
  <c r="AO21" i="8"/>
  <c r="AN23" i="8"/>
  <c r="AN22" i="8"/>
  <c r="AK91" i="8"/>
  <c r="AK71" i="8"/>
  <c r="AK92" i="8" s="1"/>
  <c r="AL80" i="8"/>
  <c r="AL82" i="8" s="1"/>
  <c r="AL83" i="8" s="1"/>
  <c r="AL66" i="8"/>
  <c r="AL68" i="8" s="1"/>
  <c r="AL70" i="8" s="1"/>
  <c r="AL74" i="8"/>
  <c r="AL76" i="8" s="1"/>
  <c r="AL77" i="8" s="1"/>
  <c r="AL86" i="8"/>
  <c r="AL88" i="8" s="1"/>
  <c r="AL89" i="8" s="1"/>
  <c r="AL51" i="8"/>
  <c r="AM25" i="8"/>
  <c r="AM57" i="8"/>
  <c r="AM58" i="8" s="1"/>
  <c r="AM26" i="8"/>
  <c r="AL119" i="8"/>
  <c r="AL121" i="8" s="1"/>
  <c r="AL122" i="8" s="1"/>
  <c r="AL107" i="8"/>
  <c r="AL109" i="8" s="1"/>
  <c r="AL110" i="8" s="1"/>
  <c r="AL99" i="8"/>
  <c r="AL101" i="8" s="1"/>
  <c r="AL103" i="8" s="1"/>
  <c r="AL113" i="8"/>
  <c r="AL115" i="8" s="1"/>
  <c r="AL116" i="8" s="1"/>
  <c r="AL52" i="8"/>
  <c r="AM43" i="8"/>
  <c r="AM45" i="8" s="1"/>
  <c r="AM46" i="8" s="1"/>
  <c r="AM27" i="8"/>
  <c r="AM34" i="8" s="1"/>
  <c r="AM38" i="8" s="1"/>
  <c r="AM28" i="8"/>
  <c r="AM35" i="8" s="1"/>
  <c r="AM39" i="8" s="1"/>
  <c r="AN2" i="8"/>
  <c r="AN13" i="8" s="1"/>
  <c r="AK124" i="8"/>
  <c r="AK104" i="8"/>
  <c r="AK125" i="8" s="1"/>
  <c r="AO2" i="8" l="1"/>
  <c r="AO13" i="8" s="1"/>
  <c r="AL53" i="8"/>
  <c r="AL54" i="8" s="1"/>
  <c r="AM86" i="8"/>
  <c r="AM88" i="8" s="1"/>
  <c r="AM89" i="8" s="1"/>
  <c r="AM80" i="8"/>
  <c r="AM82" i="8" s="1"/>
  <c r="AM83" i="8" s="1"/>
  <c r="AM74" i="8"/>
  <c r="AM76" i="8" s="1"/>
  <c r="AM77" i="8" s="1"/>
  <c r="AM51" i="8"/>
  <c r="AM66" i="8"/>
  <c r="AM68" i="8" s="1"/>
  <c r="AM70" i="8" s="1"/>
  <c r="AL124" i="8"/>
  <c r="AL104" i="8"/>
  <c r="AL125" i="8" s="1"/>
  <c r="AN57" i="8"/>
  <c r="AN58" i="8" s="1"/>
  <c r="AN26" i="8"/>
  <c r="AN25" i="8"/>
  <c r="AN27" i="8"/>
  <c r="AN34" i="8" s="1"/>
  <c r="AN38" i="8" s="1"/>
  <c r="AN28" i="8"/>
  <c r="AN35" i="8" s="1"/>
  <c r="AN39" i="8" s="1"/>
  <c r="AN43" i="8"/>
  <c r="AN45" i="8" s="1"/>
  <c r="AN46" i="8" s="1"/>
  <c r="AM119" i="8"/>
  <c r="AM121" i="8" s="1"/>
  <c r="AM122" i="8" s="1"/>
  <c r="AM113" i="8"/>
  <c r="AM115" i="8" s="1"/>
  <c r="AM116" i="8" s="1"/>
  <c r="AM99" i="8"/>
  <c r="AM101" i="8" s="1"/>
  <c r="AM103" i="8" s="1"/>
  <c r="AM107" i="8"/>
  <c r="AM109" i="8" s="1"/>
  <c r="AM110" i="8" s="1"/>
  <c r="AM52" i="8"/>
  <c r="AL91" i="8"/>
  <c r="AL71" i="8"/>
  <c r="AL92" i="8" s="1"/>
  <c r="AO23" i="8"/>
  <c r="AO22" i="8"/>
  <c r="AM40" i="8"/>
  <c r="AM41" i="8" s="1"/>
  <c r="AP21" i="8"/>
  <c r="AQ20" i="8"/>
  <c r="AN40" i="8" l="1"/>
  <c r="AN41" i="8" s="1"/>
  <c r="AM71" i="8"/>
  <c r="AM92" i="8" s="1"/>
  <c r="AM91" i="8"/>
  <c r="AP23" i="8"/>
  <c r="AP22" i="8"/>
  <c r="AN80" i="8"/>
  <c r="AN82" i="8" s="1"/>
  <c r="AN83" i="8" s="1"/>
  <c r="AN86" i="8"/>
  <c r="AN88" i="8" s="1"/>
  <c r="AN89" i="8" s="1"/>
  <c r="AN74" i="8"/>
  <c r="AN76" i="8" s="1"/>
  <c r="AN77" i="8" s="1"/>
  <c r="AN51" i="8"/>
  <c r="AN66" i="8"/>
  <c r="AN68" i="8" s="1"/>
  <c r="AN70" i="8" s="1"/>
  <c r="AN99" i="8"/>
  <c r="AN101" i="8" s="1"/>
  <c r="AN103" i="8" s="1"/>
  <c r="AN107" i="8"/>
  <c r="AN109" i="8" s="1"/>
  <c r="AN110" i="8" s="1"/>
  <c r="AN113" i="8"/>
  <c r="AN115" i="8" s="1"/>
  <c r="AN116" i="8" s="1"/>
  <c r="AN119" i="8"/>
  <c r="AN121" i="8" s="1"/>
  <c r="AN122" i="8" s="1"/>
  <c r="AN52" i="8"/>
  <c r="AQ21" i="8"/>
  <c r="AR20" i="8"/>
  <c r="AM124" i="8"/>
  <c r="AM104" i="8"/>
  <c r="AM125" i="8" s="1"/>
  <c r="AO57" i="8"/>
  <c r="AO58" i="8" s="1"/>
  <c r="AO25" i="8"/>
  <c r="AO26" i="8"/>
  <c r="AO43" i="8"/>
  <c r="AO45" i="8" s="1"/>
  <c r="AO46" i="8" s="1"/>
  <c r="AO27" i="8"/>
  <c r="AO34" i="8" s="1"/>
  <c r="AO38" i="8" s="1"/>
  <c r="AO28" i="8"/>
  <c r="AO35" i="8" s="1"/>
  <c r="AO39" i="8" s="1"/>
  <c r="AM53" i="8"/>
  <c r="AM54" i="8" s="1"/>
  <c r="AP2" i="8"/>
  <c r="AP8" i="8" s="1"/>
  <c r="AN53" i="8" l="1"/>
  <c r="AN54" i="8" s="1"/>
  <c r="AO40" i="8"/>
  <c r="AO41" i="8" s="1"/>
  <c r="AN91" i="8"/>
  <c r="AN71" i="8"/>
  <c r="AN92" i="8" s="1"/>
  <c r="AQ2" i="8"/>
  <c r="AQ13" i="8" s="1"/>
  <c r="AO119" i="8"/>
  <c r="AO121" i="8" s="1"/>
  <c r="AO122" i="8" s="1"/>
  <c r="AO113" i="8"/>
  <c r="AO115" i="8" s="1"/>
  <c r="AO116" i="8" s="1"/>
  <c r="AO107" i="8"/>
  <c r="AO109" i="8" s="1"/>
  <c r="AO110" i="8" s="1"/>
  <c r="AO52" i="8"/>
  <c r="AO99" i="8"/>
  <c r="AO101" i="8" s="1"/>
  <c r="AO103" i="8" s="1"/>
  <c r="AQ22" i="8"/>
  <c r="AQ23" i="8"/>
  <c r="AS20" i="8"/>
  <c r="AR21" i="8"/>
  <c r="AP57" i="8"/>
  <c r="AP58" i="8" s="1"/>
  <c r="AP26" i="8"/>
  <c r="AP25" i="8"/>
  <c r="AP28" i="8"/>
  <c r="AP35" i="8" s="1"/>
  <c r="AP39" i="8" s="1"/>
  <c r="AP43" i="8"/>
  <c r="AP45" i="8" s="1"/>
  <c r="AP46" i="8" s="1"/>
  <c r="AP27" i="8"/>
  <c r="AP34" i="8" s="1"/>
  <c r="AP38" i="8" s="1"/>
  <c r="AO86" i="8"/>
  <c r="AO88" i="8" s="1"/>
  <c r="AO89" i="8" s="1"/>
  <c r="AO74" i="8"/>
  <c r="AO76" i="8" s="1"/>
  <c r="AO77" i="8" s="1"/>
  <c r="AO66" i="8"/>
  <c r="AO68" i="8" s="1"/>
  <c r="AO70" i="8" s="1"/>
  <c r="AO51" i="8"/>
  <c r="AO80" i="8"/>
  <c r="AO82" i="8" s="1"/>
  <c r="AO83" i="8" s="1"/>
  <c r="AN124" i="8"/>
  <c r="AN104" i="8"/>
  <c r="AN125" i="8" s="1"/>
  <c r="AO53" i="8" l="1"/>
  <c r="AO54" i="8" s="1"/>
  <c r="AP40" i="8"/>
  <c r="AP41" i="8" s="1"/>
  <c r="AR23" i="8"/>
  <c r="AR22" i="8"/>
  <c r="AP80" i="8"/>
  <c r="AP82" i="8" s="1"/>
  <c r="AP83" i="8" s="1"/>
  <c r="AP74" i="8"/>
  <c r="AP76" i="8" s="1"/>
  <c r="AP77" i="8" s="1"/>
  <c r="AP66" i="8"/>
  <c r="AP68" i="8" s="1"/>
  <c r="AP70" i="8" s="1"/>
  <c r="AP86" i="8"/>
  <c r="AP88" i="8" s="1"/>
  <c r="AP89" i="8" s="1"/>
  <c r="AP51" i="8"/>
  <c r="AT20" i="8"/>
  <c r="AS21" i="8"/>
  <c r="AR2" i="8"/>
  <c r="AR13" i="8" s="1"/>
  <c r="AQ43" i="8"/>
  <c r="AQ45" i="8" s="1"/>
  <c r="AQ46" i="8" s="1"/>
  <c r="AQ27" i="8"/>
  <c r="AQ34" i="8" s="1"/>
  <c r="AQ38" i="8" s="1"/>
  <c r="AQ28" i="8"/>
  <c r="AQ35" i="8" s="1"/>
  <c r="AQ39" i="8" s="1"/>
  <c r="AO91" i="8"/>
  <c r="AO71" i="8"/>
  <c r="AO92" i="8" s="1"/>
  <c r="AP119" i="8"/>
  <c r="AP121" i="8" s="1"/>
  <c r="AP122" i="8" s="1"/>
  <c r="AP99" i="8"/>
  <c r="AP101" i="8" s="1"/>
  <c r="AP103" i="8" s="1"/>
  <c r="AP107" i="8"/>
  <c r="AP109" i="8" s="1"/>
  <c r="AP110" i="8" s="1"/>
  <c r="AP52" i="8"/>
  <c r="AP113" i="8"/>
  <c r="AP115" i="8" s="1"/>
  <c r="AP116" i="8" s="1"/>
  <c r="AQ57" i="8"/>
  <c r="AQ58" i="8" s="1"/>
  <c r="AQ26" i="8"/>
  <c r="AQ25" i="8"/>
  <c r="AO104" i="8"/>
  <c r="AO125" i="8" s="1"/>
  <c r="AO124" i="8"/>
  <c r="AQ40" i="8" l="1"/>
  <c r="AQ41" i="8" s="1"/>
  <c r="AT21" i="8"/>
  <c r="AU20" i="8"/>
  <c r="AP124" i="8"/>
  <c r="AP104" i="8"/>
  <c r="AP125" i="8" s="1"/>
  <c r="AP53" i="8"/>
  <c r="AP54" i="8" s="1"/>
  <c r="AQ80" i="8"/>
  <c r="AQ82" i="8" s="1"/>
  <c r="AQ83" i="8" s="1"/>
  <c r="AQ86" i="8"/>
  <c r="AQ88" i="8" s="1"/>
  <c r="AQ89" i="8" s="1"/>
  <c r="AQ66" i="8"/>
  <c r="AQ68" i="8" s="1"/>
  <c r="AQ70" i="8" s="1"/>
  <c r="AQ51" i="8"/>
  <c r="AQ74" i="8"/>
  <c r="AQ76" i="8" s="1"/>
  <c r="AQ77" i="8" s="1"/>
  <c r="AP91" i="8"/>
  <c r="AP71" i="8"/>
  <c r="AP92" i="8" s="1"/>
  <c r="AS2" i="8"/>
  <c r="AS13" i="8" s="1"/>
  <c r="AQ119" i="8"/>
  <c r="AQ121" i="8" s="1"/>
  <c r="AQ122" i="8" s="1"/>
  <c r="AQ107" i="8"/>
  <c r="AQ109" i="8" s="1"/>
  <c r="AQ110" i="8" s="1"/>
  <c r="AQ113" i="8"/>
  <c r="AQ115" i="8" s="1"/>
  <c r="AQ116" i="8" s="1"/>
  <c r="AQ99" i="8"/>
  <c r="AQ101" i="8" s="1"/>
  <c r="AQ103" i="8" s="1"/>
  <c r="AQ52" i="8"/>
  <c r="AS22" i="8"/>
  <c r="AS23" i="8"/>
  <c r="AR57" i="8"/>
  <c r="AR58" i="8" s="1"/>
  <c r="AR26" i="8"/>
  <c r="AR25" i="8"/>
  <c r="AR43" i="8"/>
  <c r="AR45" i="8" s="1"/>
  <c r="AR46" i="8" s="1"/>
  <c r="AR27" i="8"/>
  <c r="AR34" i="8" s="1"/>
  <c r="AR38" i="8" s="1"/>
  <c r="AR28" i="8"/>
  <c r="AR35" i="8" s="1"/>
  <c r="AR39" i="8" s="1"/>
  <c r="AQ53" i="8" l="1"/>
  <c r="AQ54" i="8" s="1"/>
  <c r="AR119" i="8"/>
  <c r="AR121" i="8" s="1"/>
  <c r="AR122" i="8" s="1"/>
  <c r="AR107" i="8"/>
  <c r="AR109" i="8" s="1"/>
  <c r="AR110" i="8" s="1"/>
  <c r="AR113" i="8"/>
  <c r="AR115" i="8" s="1"/>
  <c r="AR116" i="8" s="1"/>
  <c r="AR99" i="8"/>
  <c r="AR101" i="8" s="1"/>
  <c r="AR103" i="8" s="1"/>
  <c r="AR52" i="8"/>
  <c r="AU21" i="8"/>
  <c r="AV20" i="8"/>
  <c r="AT23" i="8"/>
  <c r="AT22" i="8"/>
  <c r="AS43" i="8"/>
  <c r="AS45" i="8" s="1"/>
  <c r="AS46" i="8" s="1"/>
  <c r="AS28" i="8"/>
  <c r="AS35" i="8" s="1"/>
  <c r="AS39" i="8" s="1"/>
  <c r="AS27" i="8"/>
  <c r="AS34" i="8" s="1"/>
  <c r="AS38" i="8" s="1"/>
  <c r="AS40" i="8" s="1"/>
  <c r="AS41" i="8" s="1"/>
  <c r="AR40" i="8"/>
  <c r="AR41" i="8" s="1"/>
  <c r="AS57" i="8"/>
  <c r="AS58" i="8" s="1"/>
  <c r="AS25" i="8"/>
  <c r="AS26" i="8"/>
  <c r="AR80" i="8"/>
  <c r="AR82" i="8" s="1"/>
  <c r="AR83" i="8" s="1"/>
  <c r="AR86" i="8"/>
  <c r="AR88" i="8" s="1"/>
  <c r="AR89" i="8" s="1"/>
  <c r="AR66" i="8"/>
  <c r="AR68" i="8" s="1"/>
  <c r="AR70" i="8" s="1"/>
  <c r="AR74" i="8"/>
  <c r="AR76" i="8" s="1"/>
  <c r="AR77" i="8" s="1"/>
  <c r="AR51" i="8"/>
  <c r="AR53" i="8" s="1"/>
  <c r="AR54" i="8" s="1"/>
  <c r="AQ71" i="8"/>
  <c r="AQ92" i="8" s="1"/>
  <c r="AQ91" i="8"/>
  <c r="AT2" i="8"/>
  <c r="AT8" i="8" s="1"/>
  <c r="AQ104" i="8"/>
  <c r="AQ125" i="8" s="1"/>
  <c r="AQ124" i="8"/>
  <c r="AS113" i="8" l="1"/>
  <c r="AS115" i="8" s="1"/>
  <c r="AS116" i="8" s="1"/>
  <c r="AS119" i="8"/>
  <c r="AS121" i="8" s="1"/>
  <c r="AS122" i="8" s="1"/>
  <c r="AS99" i="8"/>
  <c r="AS101" i="8" s="1"/>
  <c r="AS103" i="8" s="1"/>
  <c r="AS107" i="8"/>
  <c r="AS109" i="8" s="1"/>
  <c r="AS110" i="8" s="1"/>
  <c r="AS52" i="8"/>
  <c r="AU22" i="8"/>
  <c r="AU23" i="8"/>
  <c r="AS86" i="8"/>
  <c r="AS88" i="8" s="1"/>
  <c r="AS89" i="8" s="1"/>
  <c r="AS66" i="8"/>
  <c r="AS68" i="8" s="1"/>
  <c r="AS70" i="8" s="1"/>
  <c r="AS74" i="8"/>
  <c r="AS76" i="8" s="1"/>
  <c r="AS77" i="8" s="1"/>
  <c r="AS80" i="8"/>
  <c r="AS82" i="8" s="1"/>
  <c r="AS83" i="8" s="1"/>
  <c r="AS51" i="8"/>
  <c r="AU2" i="8"/>
  <c r="AU13" i="8" s="1"/>
  <c r="AT43" i="8"/>
  <c r="AT45" i="8" s="1"/>
  <c r="AT46" i="8" s="1"/>
  <c r="AT28" i="8"/>
  <c r="AT35" i="8" s="1"/>
  <c r="AT39" i="8" s="1"/>
  <c r="AT27" i="8"/>
  <c r="AT34" i="8" s="1"/>
  <c r="AT38" i="8" s="1"/>
  <c r="AV21" i="8"/>
  <c r="AW20" i="8"/>
  <c r="AR124" i="8"/>
  <c r="AR104" i="8"/>
  <c r="AR125" i="8" s="1"/>
  <c r="AR91" i="8"/>
  <c r="AR71" i="8"/>
  <c r="AR92" i="8" s="1"/>
  <c r="AT57" i="8"/>
  <c r="AT58" i="8" s="1"/>
  <c r="AT26" i="8"/>
  <c r="AT25" i="8"/>
  <c r="AT40" i="8" l="1"/>
  <c r="AT41" i="8" s="1"/>
  <c r="AS53" i="8"/>
  <c r="AS54" i="8" s="1"/>
  <c r="AV2" i="8"/>
  <c r="AV13" i="8" s="1"/>
  <c r="AX20" i="8"/>
  <c r="AW21" i="8"/>
  <c r="AT80" i="8"/>
  <c r="AT82" i="8" s="1"/>
  <c r="AT83" i="8" s="1"/>
  <c r="AT66" i="8"/>
  <c r="AT68" i="8" s="1"/>
  <c r="AT70" i="8" s="1"/>
  <c r="AT86" i="8"/>
  <c r="AT88" i="8" s="1"/>
  <c r="AT89" i="8" s="1"/>
  <c r="AT74" i="8"/>
  <c r="AT76" i="8" s="1"/>
  <c r="AT77" i="8" s="1"/>
  <c r="AT51" i="8"/>
  <c r="AV23" i="8"/>
  <c r="AV22" i="8"/>
  <c r="AU43" i="8"/>
  <c r="AU45" i="8" s="1"/>
  <c r="AU46" i="8" s="1"/>
  <c r="AU27" i="8"/>
  <c r="AU34" i="8" s="1"/>
  <c r="AU38" i="8" s="1"/>
  <c r="AU28" i="8"/>
  <c r="AU35" i="8" s="1"/>
  <c r="AU39" i="8" s="1"/>
  <c r="AT119" i="8"/>
  <c r="AT121" i="8" s="1"/>
  <c r="AT122" i="8" s="1"/>
  <c r="AT107" i="8"/>
  <c r="AT109" i="8" s="1"/>
  <c r="AT110" i="8" s="1"/>
  <c r="AT99" i="8"/>
  <c r="AT101" i="8" s="1"/>
  <c r="AT103" i="8" s="1"/>
  <c r="AT113" i="8"/>
  <c r="AT115" i="8" s="1"/>
  <c r="AT116" i="8" s="1"/>
  <c r="AT52" i="8"/>
  <c r="AU57" i="8"/>
  <c r="AU58" i="8" s="1"/>
  <c r="AU25" i="8"/>
  <c r="AU26" i="8"/>
  <c r="AS91" i="8"/>
  <c r="AS71" i="8"/>
  <c r="AS92" i="8" s="1"/>
  <c r="AS124" i="8"/>
  <c r="AS104" i="8"/>
  <c r="AS125" i="8" s="1"/>
  <c r="AU40" i="8" l="1"/>
  <c r="AU41" i="8" s="1"/>
  <c r="AV57" i="8"/>
  <c r="AV58" i="8" s="1"/>
  <c r="AV26" i="8"/>
  <c r="AV25" i="8"/>
  <c r="AV43" i="8"/>
  <c r="AV45" i="8" s="1"/>
  <c r="AV46" i="8" s="1"/>
  <c r="AV27" i="8"/>
  <c r="AV34" i="8" s="1"/>
  <c r="AV38" i="8" s="1"/>
  <c r="AV28" i="8"/>
  <c r="AV35" i="8" s="1"/>
  <c r="AV39" i="8" s="1"/>
  <c r="AT53" i="8"/>
  <c r="AT54" i="8" s="1"/>
  <c r="AX21" i="8"/>
  <c r="AY20" i="8"/>
  <c r="AW23" i="8"/>
  <c r="AW22" i="8"/>
  <c r="AT124" i="8"/>
  <c r="AT104" i="8"/>
  <c r="AT125" i="8" s="1"/>
  <c r="AU119" i="8"/>
  <c r="AU121" i="8" s="1"/>
  <c r="AU122" i="8" s="1"/>
  <c r="AU113" i="8"/>
  <c r="AU115" i="8" s="1"/>
  <c r="AU116" i="8" s="1"/>
  <c r="AU107" i="8"/>
  <c r="AU109" i="8" s="1"/>
  <c r="AU52" i="8"/>
  <c r="AT91" i="8"/>
  <c r="AT71" i="8"/>
  <c r="AT92" i="8" s="1"/>
  <c r="AW2" i="8"/>
  <c r="AW13" i="8" s="1"/>
  <c r="AU86" i="8"/>
  <c r="AU88" i="8" s="1"/>
  <c r="AU89" i="8" s="1"/>
  <c r="AU80" i="8"/>
  <c r="AU82" i="8" s="1"/>
  <c r="AU83" i="8" s="1"/>
  <c r="AU74" i="8"/>
  <c r="AU76" i="8" s="1"/>
  <c r="AU51" i="8"/>
  <c r="AU53" i="8" l="1"/>
  <c r="AU54" i="8" s="1"/>
  <c r="AX2" i="8"/>
  <c r="AX8" i="8" s="1"/>
  <c r="AV40" i="8"/>
  <c r="AV41" i="8" s="1"/>
  <c r="AW57" i="8"/>
  <c r="AW58" i="8" s="1"/>
  <c r="AW25" i="8"/>
  <c r="AW26" i="8"/>
  <c r="AV119" i="8"/>
  <c r="AV121" i="8" s="1"/>
  <c r="AV122" i="8" s="1"/>
  <c r="AV107" i="8"/>
  <c r="AV109" i="8" s="1"/>
  <c r="AV113" i="8"/>
  <c r="AV115" i="8" s="1"/>
  <c r="AV116" i="8" s="1"/>
  <c r="AV52" i="8"/>
  <c r="AV80" i="8"/>
  <c r="AV82" i="8" s="1"/>
  <c r="AV83" i="8" s="1"/>
  <c r="AV86" i="8"/>
  <c r="AV88" i="8" s="1"/>
  <c r="AV89" i="8" s="1"/>
  <c r="AV74" i="8"/>
  <c r="AV76" i="8" s="1"/>
  <c r="AV51" i="8"/>
  <c r="AV53" i="8" s="1"/>
  <c r="AV54" i="8" s="1"/>
  <c r="AW43" i="8"/>
  <c r="AW45" i="8" s="1"/>
  <c r="AW46" i="8" s="1"/>
  <c r="AW27" i="8"/>
  <c r="AW34" i="8" s="1"/>
  <c r="AW38" i="8" s="1"/>
  <c r="AW28" i="8"/>
  <c r="AW35" i="8" s="1"/>
  <c r="AW39" i="8" s="1"/>
  <c r="AU77" i="8"/>
  <c r="AU92" i="8" s="1"/>
  <c r="AU91" i="8"/>
  <c r="AY21" i="8"/>
  <c r="AZ20" i="8"/>
  <c r="AU110" i="8"/>
  <c r="AU125" i="8" s="1"/>
  <c r="AU124" i="8"/>
  <c r="AX23" i="8"/>
  <c r="AX22" i="8"/>
  <c r="AW40" i="8" l="1"/>
  <c r="AW41" i="8" s="1"/>
  <c r="AW119" i="8"/>
  <c r="AW121" i="8" s="1"/>
  <c r="AW122" i="8" s="1"/>
  <c r="AW113" i="8"/>
  <c r="AW115" i="8" s="1"/>
  <c r="AW116" i="8" s="1"/>
  <c r="AW107" i="8"/>
  <c r="AW109" i="8" s="1"/>
  <c r="AW52" i="8"/>
  <c r="AX28" i="8"/>
  <c r="AX35" i="8" s="1"/>
  <c r="AX39" i="8" s="1"/>
  <c r="AX43" i="8"/>
  <c r="AX45" i="8" s="1"/>
  <c r="AX46" i="8" s="1"/>
  <c r="AX27" i="8"/>
  <c r="AX34" i="8" s="1"/>
  <c r="AX38" i="8" s="1"/>
  <c r="AY2" i="8"/>
  <c r="AY13" i="8" s="1"/>
  <c r="AX57" i="8"/>
  <c r="AX58" i="8" s="1"/>
  <c r="AX26" i="8"/>
  <c r="AX25" i="8"/>
  <c r="AW86" i="8"/>
  <c r="AW88" i="8" s="1"/>
  <c r="AW89" i="8" s="1"/>
  <c r="AW74" i="8"/>
  <c r="AW76" i="8" s="1"/>
  <c r="AW80" i="8"/>
  <c r="AW82" i="8" s="1"/>
  <c r="AW83" i="8" s="1"/>
  <c r="AW51" i="8"/>
  <c r="BA20" i="8"/>
  <c r="AZ21" i="8"/>
  <c r="AV77" i="8"/>
  <c r="AV92" i="8" s="1"/>
  <c r="AV91" i="8"/>
  <c r="AY22" i="8"/>
  <c r="AY23" i="8"/>
  <c r="AV110" i="8"/>
  <c r="AV125" i="8" s="1"/>
  <c r="AV124" i="8"/>
  <c r="AX40" i="8" l="1"/>
  <c r="AX41" i="8" s="1"/>
  <c r="AX107" i="8"/>
  <c r="AX109" i="8" s="1"/>
  <c r="AX113" i="8"/>
  <c r="AX115" i="8" s="1"/>
  <c r="AX116" i="8" s="1"/>
  <c r="AX52" i="8"/>
  <c r="AX119" i="8"/>
  <c r="AX121" i="8" s="1"/>
  <c r="AX122" i="8" s="1"/>
  <c r="AZ23" i="8"/>
  <c r="AZ22" i="8"/>
  <c r="AW53" i="8"/>
  <c r="AW54" i="8" s="1"/>
  <c r="AY43" i="8"/>
  <c r="AY45" i="8" s="1"/>
  <c r="AY46" i="8" s="1"/>
  <c r="AY27" i="8"/>
  <c r="AY34" i="8" s="1"/>
  <c r="AY38" i="8" s="1"/>
  <c r="AY28" i="8"/>
  <c r="AY35" i="8" s="1"/>
  <c r="AY39" i="8" s="1"/>
  <c r="AW77" i="8"/>
  <c r="AW92" i="8" s="1"/>
  <c r="AW91" i="8"/>
  <c r="AZ2" i="8"/>
  <c r="AZ13" i="8" s="1"/>
  <c r="AY57" i="8"/>
  <c r="AY58" i="8" s="1"/>
  <c r="AY26" i="8"/>
  <c r="AY25" i="8"/>
  <c r="BB20" i="8"/>
  <c r="BA21" i="8"/>
  <c r="AW110" i="8"/>
  <c r="AW125" i="8" s="1"/>
  <c r="AW124" i="8"/>
  <c r="AX80" i="8"/>
  <c r="AX82" i="8" s="1"/>
  <c r="AX83" i="8" s="1"/>
  <c r="AX74" i="8"/>
  <c r="AX76" i="8" s="1"/>
  <c r="AX86" i="8"/>
  <c r="AX88" i="8" s="1"/>
  <c r="AX89" i="8" s="1"/>
  <c r="AX51" i="8"/>
  <c r="AX53" i="8" l="1"/>
  <c r="AX54" i="8" s="1"/>
  <c r="BA2" i="8"/>
  <c r="BA13" i="8" s="1"/>
  <c r="BA22" i="8"/>
  <c r="BA23" i="8"/>
  <c r="AZ57" i="8"/>
  <c r="AZ58" i="8" s="1"/>
  <c r="AZ26" i="8"/>
  <c r="AZ25" i="8"/>
  <c r="BB21" i="8"/>
  <c r="BC20" i="8"/>
  <c r="AZ43" i="8"/>
  <c r="AZ45" i="8" s="1"/>
  <c r="AZ46" i="8" s="1"/>
  <c r="AZ28" i="8"/>
  <c r="AZ35" i="8" s="1"/>
  <c r="AZ39" i="8" s="1"/>
  <c r="AZ27" i="8"/>
  <c r="AZ34" i="8" s="1"/>
  <c r="AZ38" i="8" s="1"/>
  <c r="AZ40" i="8" s="1"/>
  <c r="AZ41" i="8" s="1"/>
  <c r="AY80" i="8"/>
  <c r="AY82" i="8" s="1"/>
  <c r="AY83" i="8" s="1"/>
  <c r="AY86" i="8"/>
  <c r="AY88" i="8" s="1"/>
  <c r="AY89" i="8" s="1"/>
  <c r="AY51" i="8"/>
  <c r="AY74" i="8"/>
  <c r="AY76" i="8" s="1"/>
  <c r="AX77" i="8"/>
  <c r="AX92" i="8" s="1"/>
  <c r="AX91" i="8"/>
  <c r="AY119" i="8"/>
  <c r="AY121" i="8" s="1"/>
  <c r="AY122" i="8" s="1"/>
  <c r="AY107" i="8"/>
  <c r="AY109" i="8" s="1"/>
  <c r="AY113" i="8"/>
  <c r="AY115" i="8" s="1"/>
  <c r="AY116" i="8" s="1"/>
  <c r="AY52" i="8"/>
  <c r="AY40" i="8"/>
  <c r="AY41" i="8" s="1"/>
  <c r="AX110" i="8"/>
  <c r="AX125" i="8" s="1"/>
  <c r="AX124" i="8"/>
  <c r="C16" i="9" l="1"/>
  <c r="AZ80" i="8"/>
  <c r="AZ82" i="8" s="1"/>
  <c r="AZ83" i="8" s="1"/>
  <c r="AZ86" i="8"/>
  <c r="AZ88" i="8" s="1"/>
  <c r="AZ89" i="8" s="1"/>
  <c r="AZ74" i="8"/>
  <c r="AZ76" i="8" s="1"/>
  <c r="AZ51" i="8"/>
  <c r="BA43" i="8"/>
  <c r="BA45" i="8" s="1"/>
  <c r="BA46" i="8" s="1"/>
  <c r="BA27" i="8"/>
  <c r="BA34" i="8" s="1"/>
  <c r="BA38" i="8" s="1"/>
  <c r="BA28" i="8"/>
  <c r="BA35" i="8" s="1"/>
  <c r="BA39" i="8" s="1"/>
  <c r="AY53" i="8"/>
  <c r="AY54" i="8" s="1"/>
  <c r="BA57" i="8"/>
  <c r="BA58" i="8" s="1"/>
  <c r="BA25" i="8"/>
  <c r="BA26" i="8"/>
  <c r="AZ119" i="8"/>
  <c r="AZ121" i="8" s="1"/>
  <c r="AZ122" i="8" s="1"/>
  <c r="AZ107" i="8"/>
  <c r="AZ109" i="8" s="1"/>
  <c r="AZ113" i="8"/>
  <c r="AZ115" i="8" s="1"/>
  <c r="AZ116" i="8" s="1"/>
  <c r="AZ52" i="8"/>
  <c r="BB2" i="8"/>
  <c r="BB8" i="8" s="1"/>
  <c r="AY77" i="8"/>
  <c r="AY92" i="8" s="1"/>
  <c r="AY91" i="8"/>
  <c r="BC21" i="8"/>
  <c r="BD20" i="8"/>
  <c r="BD21" i="8" s="1"/>
  <c r="AY110" i="8"/>
  <c r="AY125" i="8" s="1"/>
  <c r="AY124" i="8"/>
  <c r="BB23" i="8"/>
  <c r="BB22" i="8"/>
  <c r="J4" i="6" l="1"/>
  <c r="J4" i="11"/>
  <c r="BA40" i="8"/>
  <c r="BA41" i="8" s="1"/>
  <c r="BA86" i="8"/>
  <c r="BA88" i="8" s="1"/>
  <c r="BA89" i="8" s="1"/>
  <c r="BA80" i="8"/>
  <c r="BA82" i="8" s="1"/>
  <c r="BA83" i="8" s="1"/>
  <c r="BA74" i="8"/>
  <c r="BA76" i="8" s="1"/>
  <c r="BA51" i="8"/>
  <c r="BC2" i="8"/>
  <c r="BC13" i="8" s="1"/>
  <c r="BD23" i="8"/>
  <c r="BD22" i="8"/>
  <c r="BC22" i="8"/>
  <c r="BC23" i="8"/>
  <c r="BB57" i="8"/>
  <c r="BB58" i="8" s="1"/>
  <c r="BB26" i="8"/>
  <c r="BB25" i="8"/>
  <c r="AZ110" i="8"/>
  <c r="AZ125" i="8" s="1"/>
  <c r="AZ124" i="8"/>
  <c r="BB43" i="8"/>
  <c r="BB45" i="8" s="1"/>
  <c r="BB46" i="8" s="1"/>
  <c r="BB28" i="8"/>
  <c r="BB35" i="8" s="1"/>
  <c r="BB39" i="8" s="1"/>
  <c r="BB27" i="8"/>
  <c r="BB34" i="8" s="1"/>
  <c r="BB38" i="8" s="1"/>
  <c r="AZ53" i="8"/>
  <c r="AZ54" i="8" s="1"/>
  <c r="BA113" i="8"/>
  <c r="BA115" i="8" s="1"/>
  <c r="BA116" i="8" s="1"/>
  <c r="BA119" i="8"/>
  <c r="BA121" i="8" s="1"/>
  <c r="BA122" i="8" s="1"/>
  <c r="BA107" i="8"/>
  <c r="BA109" i="8" s="1"/>
  <c r="BA52" i="8"/>
  <c r="AZ77" i="8"/>
  <c r="AZ92" i="8" s="1"/>
  <c r="AZ91" i="8"/>
  <c r="BA53" i="8" l="1"/>
  <c r="BA54" i="8" s="1"/>
  <c r="BB40" i="8"/>
  <c r="BB41" i="8" s="1"/>
  <c r="BD27" i="8"/>
  <c r="BD34" i="8" s="1"/>
  <c r="BD38" i="8" s="1"/>
  <c r="BD28" i="8"/>
  <c r="BD35" i="8" s="1"/>
  <c r="BD39" i="8" s="1"/>
  <c r="BD43" i="8"/>
  <c r="BD45" i="8" s="1"/>
  <c r="BD46" i="8" s="1"/>
  <c r="BD2" i="8"/>
  <c r="BD13" i="8" s="1"/>
  <c r="BB80" i="8"/>
  <c r="BB82" i="8" s="1"/>
  <c r="BB83" i="8" s="1"/>
  <c r="BB86" i="8"/>
  <c r="BB88" i="8" s="1"/>
  <c r="BB89" i="8" s="1"/>
  <c r="BB74" i="8"/>
  <c r="BB76" i="8" s="1"/>
  <c r="BB51" i="8"/>
  <c r="BB119" i="8"/>
  <c r="BB121" i="8" s="1"/>
  <c r="BB122" i="8" s="1"/>
  <c r="BB107" i="8"/>
  <c r="BB109" i="8" s="1"/>
  <c r="BB113" i="8"/>
  <c r="BB115" i="8" s="1"/>
  <c r="BB116" i="8" s="1"/>
  <c r="BB52" i="8"/>
  <c r="BC43" i="8"/>
  <c r="BC45" i="8" s="1"/>
  <c r="BC46" i="8" s="1"/>
  <c r="BC27" i="8"/>
  <c r="BC34" i="8" s="1"/>
  <c r="BC38" i="8" s="1"/>
  <c r="BC28" i="8"/>
  <c r="BC35" i="8" s="1"/>
  <c r="BC39" i="8" s="1"/>
  <c r="BA77" i="8"/>
  <c r="BA92" i="8" s="1"/>
  <c r="BA91" i="8"/>
  <c r="BC57" i="8"/>
  <c r="BC58" i="8" s="1"/>
  <c r="BC25" i="8"/>
  <c r="BC26" i="8"/>
  <c r="BA110" i="8"/>
  <c r="BA125" i="8" s="1"/>
  <c r="BA124" i="8"/>
  <c r="BD57" i="8"/>
  <c r="BD26" i="8"/>
  <c r="BD25" i="8"/>
  <c r="J5" i="6" l="1"/>
  <c r="BD58" i="8"/>
  <c r="BC40" i="8"/>
  <c r="BC41" i="8" s="1"/>
  <c r="BD40" i="8"/>
  <c r="BD41" i="8" s="1"/>
  <c r="BC119" i="8"/>
  <c r="BC121" i="8" s="1"/>
  <c r="BC122" i="8" s="1"/>
  <c r="BC113" i="8"/>
  <c r="BC115" i="8" s="1"/>
  <c r="BC116" i="8" s="1"/>
  <c r="BC107" i="8"/>
  <c r="BC109" i="8" s="1"/>
  <c r="BC52" i="8"/>
  <c r="BC86" i="8"/>
  <c r="BC88" i="8" s="1"/>
  <c r="BC89" i="8" s="1"/>
  <c r="BC80" i="8"/>
  <c r="BC82" i="8" s="1"/>
  <c r="BC83" i="8" s="1"/>
  <c r="BC74" i="8"/>
  <c r="BC76" i="8" s="1"/>
  <c r="BC51" i="8"/>
  <c r="BB77" i="8"/>
  <c r="BB92" i="8" s="1"/>
  <c r="BB91" i="8"/>
  <c r="BB110" i="8"/>
  <c r="BB125" i="8" s="1"/>
  <c r="BB124" i="8"/>
  <c r="BD80" i="8"/>
  <c r="BD82" i="8" s="1"/>
  <c r="BD83" i="8" s="1"/>
  <c r="BD86" i="8"/>
  <c r="BD88" i="8" s="1"/>
  <c r="BD89" i="8" s="1"/>
  <c r="BD74" i="8"/>
  <c r="BD76" i="8" s="1"/>
  <c r="BD51" i="8"/>
  <c r="BD119" i="8"/>
  <c r="BD121" i="8" s="1"/>
  <c r="BD122" i="8" s="1"/>
  <c r="BD107" i="8"/>
  <c r="BD109" i="8" s="1"/>
  <c r="BD113" i="8"/>
  <c r="BD115" i="8" s="1"/>
  <c r="BD116" i="8" s="1"/>
  <c r="BD52" i="8"/>
  <c r="BB53" i="8"/>
  <c r="BB54" i="8" s="1"/>
  <c r="J6" i="11" l="1"/>
  <c r="J7" i="11"/>
  <c r="C93" i="9"/>
  <c r="C55" i="9"/>
  <c r="I7" i="11" s="1"/>
  <c r="C42" i="9"/>
  <c r="I6" i="11" s="1"/>
  <c r="J6" i="6"/>
  <c r="BD110" i="8"/>
  <c r="BD125" i="8" s="1"/>
  <c r="BD124" i="8"/>
  <c r="BD53" i="8"/>
  <c r="BD54" i="8" s="1"/>
  <c r="BC110" i="8"/>
  <c r="BC125" i="8" s="1"/>
  <c r="BC124" i="8"/>
  <c r="BD77" i="8"/>
  <c r="BD92" i="8" s="1"/>
  <c r="BD91" i="8"/>
  <c r="BC53" i="8"/>
  <c r="BC54" i="8" s="1"/>
  <c r="BC77" i="8"/>
  <c r="BC92" i="8" s="1"/>
  <c r="BC91" i="8"/>
  <c r="C16" i="10" l="1"/>
  <c r="J5" i="11"/>
  <c r="C127" i="9"/>
  <c r="C129" i="9" s="1"/>
  <c r="J7" i="6"/>
  <c r="J8" i="6" l="1"/>
  <c r="J9" i="6" s="1"/>
  <c r="I8" i="11"/>
  <c r="I9" i="11" s="1"/>
  <c r="B3" i="11"/>
  <c r="C129" i="10"/>
  <c r="J8" i="11"/>
  <c r="J9" i="11" s="1"/>
  <c r="C129" i="8"/>
  <c r="B6" i="11" l="1"/>
  <c r="B11" i="11" s="1"/>
  <c r="I10" i="11"/>
  <c r="D6" i="6"/>
  <c r="B6" i="6"/>
  <c r="C12" i="7"/>
  <c r="G20" i="7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AP20" i="7" s="1"/>
  <c r="AQ20" i="7" s="1"/>
  <c r="AR20" i="7" s="1"/>
  <c r="AS20" i="7" s="1"/>
  <c r="AT20" i="7" s="1"/>
  <c r="AU20" i="7" s="1"/>
  <c r="AV20" i="7" s="1"/>
  <c r="AW20" i="7" s="1"/>
  <c r="AX20" i="7" s="1"/>
  <c r="AY20" i="7" s="1"/>
  <c r="AZ20" i="7" s="1"/>
  <c r="BA20" i="7" s="1"/>
  <c r="BB20" i="7" s="1"/>
  <c r="BC20" i="7" s="1"/>
  <c r="F21" i="7"/>
  <c r="E2" i="7"/>
  <c r="E1" i="7"/>
  <c r="E122" i="7" l="1"/>
  <c r="E116" i="7"/>
  <c r="E110" i="7"/>
  <c r="E125" i="7" s="1"/>
  <c r="E54" i="7"/>
  <c r="E77" i="7"/>
  <c r="E89" i="7"/>
  <c r="E83" i="7"/>
  <c r="F2" i="7"/>
  <c r="E41" i="7"/>
  <c r="F1" i="7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BC1" i="7" s="1"/>
  <c r="BD1" i="7" s="1"/>
  <c r="H21" i="7"/>
  <c r="H22" i="7" s="1"/>
  <c r="F23" i="7"/>
  <c r="F22" i="7"/>
  <c r="E92" i="7" l="1"/>
  <c r="F8" i="7"/>
  <c r="G2" i="7"/>
  <c r="F28" i="7"/>
  <c r="F35" i="7" s="1"/>
  <c r="F27" i="7"/>
  <c r="F34" i="7" s="1"/>
  <c r="F57" i="7"/>
  <c r="F25" i="7"/>
  <c r="F26" i="7"/>
  <c r="H26" i="7"/>
  <c r="H25" i="7"/>
  <c r="G21" i="7"/>
  <c r="H23" i="7"/>
  <c r="F43" i="7" s="1"/>
  <c r="F45" i="7" s="1"/>
  <c r="F46" i="7" s="1"/>
  <c r="H2" i="7" l="1"/>
  <c r="I2" i="7"/>
  <c r="F58" i="7"/>
  <c r="H52" i="7"/>
  <c r="H119" i="7"/>
  <c r="H99" i="7"/>
  <c r="H101" i="7" s="1"/>
  <c r="H113" i="7"/>
  <c r="H107" i="7"/>
  <c r="F52" i="7"/>
  <c r="F119" i="7"/>
  <c r="F99" i="7"/>
  <c r="F101" i="7" s="1"/>
  <c r="F107" i="7"/>
  <c r="F113" i="7"/>
  <c r="F51" i="7"/>
  <c r="F66" i="7"/>
  <c r="F68" i="7" s="1"/>
  <c r="F86" i="7"/>
  <c r="F74" i="7"/>
  <c r="F80" i="7"/>
  <c r="H51" i="7"/>
  <c r="H86" i="7"/>
  <c r="H80" i="7"/>
  <c r="H74" i="7"/>
  <c r="H66" i="7"/>
  <c r="H68" i="7" s="1"/>
  <c r="F39" i="7"/>
  <c r="F38" i="7"/>
  <c r="H28" i="7"/>
  <c r="H35" i="7" s="1"/>
  <c r="H27" i="7"/>
  <c r="H34" i="7" s="1"/>
  <c r="I21" i="7"/>
  <c r="I22" i="7" s="1"/>
  <c r="G23" i="7"/>
  <c r="G43" i="7" s="1"/>
  <c r="G45" i="7" s="1"/>
  <c r="G46" i="7" s="1"/>
  <c r="C47" i="7" s="1"/>
  <c r="G22" i="7"/>
  <c r="J21" i="7"/>
  <c r="H8" i="7" l="1"/>
  <c r="C9" i="7" s="1"/>
  <c r="I3" i="6" s="1"/>
  <c r="H53" i="7"/>
  <c r="H54" i="7" s="1"/>
  <c r="J2" i="7"/>
  <c r="F40" i="7"/>
  <c r="F82" i="7" s="1"/>
  <c r="F83" i="7" s="1"/>
  <c r="F53" i="7"/>
  <c r="F54" i="7" s="1"/>
  <c r="F109" i="7"/>
  <c r="F110" i="7" s="1"/>
  <c r="H39" i="7"/>
  <c r="F121" i="7"/>
  <c r="F122" i="7" s="1"/>
  <c r="F70" i="7"/>
  <c r="F115" i="7"/>
  <c r="F116" i="7" s="1"/>
  <c r="H38" i="7"/>
  <c r="H82" i="7"/>
  <c r="H83" i="7" s="1"/>
  <c r="H70" i="7"/>
  <c r="H71" i="7" s="1"/>
  <c r="F76" i="7"/>
  <c r="F77" i="7" s="1"/>
  <c r="F103" i="7"/>
  <c r="F104" i="7" s="1"/>
  <c r="F88" i="7"/>
  <c r="F89" i="7" s="1"/>
  <c r="I26" i="7"/>
  <c r="I25" i="7"/>
  <c r="G28" i="7"/>
  <c r="G35" i="7" s="1"/>
  <c r="G27" i="7"/>
  <c r="G34" i="7" s="1"/>
  <c r="G57" i="7"/>
  <c r="G58" i="7" s="1"/>
  <c r="C59" i="7" s="1"/>
  <c r="G25" i="7"/>
  <c r="G26" i="7"/>
  <c r="I23" i="7"/>
  <c r="J23" i="7"/>
  <c r="J22" i="7"/>
  <c r="K21" i="7"/>
  <c r="K2" i="7"/>
  <c r="H40" i="7" l="1"/>
  <c r="H88" i="7" s="1"/>
  <c r="H89" i="7" s="1"/>
  <c r="F41" i="7"/>
  <c r="I52" i="7"/>
  <c r="I113" i="7"/>
  <c r="I99" i="7"/>
  <c r="I101" i="7" s="1"/>
  <c r="I119" i="7"/>
  <c r="I107" i="7"/>
  <c r="G52" i="7"/>
  <c r="G119" i="7"/>
  <c r="G99" i="7"/>
  <c r="G101" i="7" s="1"/>
  <c r="G107" i="7"/>
  <c r="G113" i="7"/>
  <c r="I51" i="7"/>
  <c r="I86" i="7"/>
  <c r="I66" i="7"/>
  <c r="I68" i="7" s="1"/>
  <c r="I74" i="7"/>
  <c r="I80" i="7"/>
  <c r="F91" i="7"/>
  <c r="F71" i="7"/>
  <c r="F92" i="7" s="1"/>
  <c r="H103" i="7"/>
  <c r="H104" i="7" s="1"/>
  <c r="G51" i="7"/>
  <c r="G80" i="7"/>
  <c r="G74" i="7"/>
  <c r="G66" i="7"/>
  <c r="G68" i="7" s="1"/>
  <c r="G70" i="7" s="1"/>
  <c r="G71" i="7" s="1"/>
  <c r="G86" i="7"/>
  <c r="F125" i="7"/>
  <c r="F124" i="7"/>
  <c r="H121" i="7"/>
  <c r="H122" i="7" s="1"/>
  <c r="G39" i="7"/>
  <c r="H76" i="7"/>
  <c r="H77" i="7" s="1"/>
  <c r="H92" i="7" s="1"/>
  <c r="H115" i="7"/>
  <c r="H116" i="7" s="1"/>
  <c r="H91" i="7"/>
  <c r="H41" i="7"/>
  <c r="H109" i="7"/>
  <c r="H110" i="7" s="1"/>
  <c r="G38" i="7"/>
  <c r="J26" i="7"/>
  <c r="J25" i="7"/>
  <c r="J27" i="7"/>
  <c r="J34" i="7" s="1"/>
  <c r="J28" i="7"/>
  <c r="J35" i="7" s="1"/>
  <c r="I28" i="7"/>
  <c r="I35" i="7" s="1"/>
  <c r="I27" i="7"/>
  <c r="I34" i="7" s="1"/>
  <c r="K23" i="7"/>
  <c r="K22" i="7"/>
  <c r="L21" i="7"/>
  <c r="L2" i="7"/>
  <c r="I53" i="7" l="1"/>
  <c r="I54" i="7" s="1"/>
  <c r="G40" i="7"/>
  <c r="G41" i="7" s="1"/>
  <c r="J52" i="7"/>
  <c r="J113" i="7"/>
  <c r="J119" i="7"/>
  <c r="J99" i="7"/>
  <c r="J101" i="7" s="1"/>
  <c r="J107" i="7"/>
  <c r="G53" i="7"/>
  <c r="G54" i="7" s="1"/>
  <c r="H124" i="7"/>
  <c r="H125" i="7"/>
  <c r="J51" i="7"/>
  <c r="J53" i="7" s="1"/>
  <c r="J54" i="7" s="1"/>
  <c r="J80" i="7"/>
  <c r="J86" i="7"/>
  <c r="J88" i="7" s="1"/>
  <c r="J89" i="7" s="1"/>
  <c r="J66" i="7"/>
  <c r="J68" i="7" s="1"/>
  <c r="J74" i="7"/>
  <c r="G109" i="7"/>
  <c r="G110" i="7" s="1"/>
  <c r="G76" i="7"/>
  <c r="G77" i="7" s="1"/>
  <c r="I39" i="7"/>
  <c r="I38" i="7"/>
  <c r="I40" i="7" s="1"/>
  <c r="J39" i="7"/>
  <c r="G103" i="7"/>
  <c r="G104" i="7" s="1"/>
  <c r="G82" i="7"/>
  <c r="G83" i="7" s="1"/>
  <c r="J38" i="7"/>
  <c r="G121" i="7"/>
  <c r="G122" i="7" s="1"/>
  <c r="G88" i="7"/>
  <c r="G115" i="7"/>
  <c r="G116" i="7" s="1"/>
  <c r="K25" i="7"/>
  <c r="K26" i="7"/>
  <c r="K28" i="7"/>
  <c r="K35" i="7" s="1"/>
  <c r="K27" i="7"/>
  <c r="K34" i="7" s="1"/>
  <c r="L23" i="7"/>
  <c r="L22" i="7"/>
  <c r="M21" i="7"/>
  <c r="M2" i="7"/>
  <c r="J40" i="7" l="1"/>
  <c r="K52" i="7"/>
  <c r="K107" i="7"/>
  <c r="K113" i="7"/>
  <c r="K119" i="7"/>
  <c r="K99" i="7"/>
  <c r="K101" i="7" s="1"/>
  <c r="J82" i="7"/>
  <c r="J83" i="7" s="1"/>
  <c r="J103" i="7"/>
  <c r="J104" i="7" s="1"/>
  <c r="K51" i="7"/>
  <c r="K80" i="7"/>
  <c r="K86" i="7"/>
  <c r="K74" i="7"/>
  <c r="K66" i="7"/>
  <c r="K68" i="7" s="1"/>
  <c r="G89" i="7"/>
  <c r="G92" i="7" s="1"/>
  <c r="G91" i="7"/>
  <c r="I41" i="7"/>
  <c r="I109" i="7"/>
  <c r="I110" i="7" s="1"/>
  <c r="J121" i="7"/>
  <c r="J122" i="7" s="1"/>
  <c r="I103" i="7"/>
  <c r="I104" i="7" s="1"/>
  <c r="J70" i="7"/>
  <c r="J71" i="7" s="1"/>
  <c r="J115" i="7"/>
  <c r="J116" i="7" s="1"/>
  <c r="I121" i="7"/>
  <c r="I122" i="7" s="1"/>
  <c r="J76" i="7"/>
  <c r="J77" i="7" s="1"/>
  <c r="I115" i="7"/>
  <c r="I116" i="7" s="1"/>
  <c r="I82" i="7"/>
  <c r="I83" i="7" s="1"/>
  <c r="J41" i="7"/>
  <c r="J109" i="7"/>
  <c r="J110" i="7" s="1"/>
  <c r="I76" i="7"/>
  <c r="I77" i="7" s="1"/>
  <c r="K39" i="7"/>
  <c r="K38" i="7"/>
  <c r="I70" i="7"/>
  <c r="I71" i="7" s="1"/>
  <c r="G124" i="7"/>
  <c r="G125" i="7"/>
  <c r="I88" i="7"/>
  <c r="I89" i="7" s="1"/>
  <c r="L28" i="7"/>
  <c r="L35" i="7" s="1"/>
  <c r="L27" i="7"/>
  <c r="L34" i="7" s="1"/>
  <c r="L25" i="7"/>
  <c r="L26" i="7"/>
  <c r="N21" i="7"/>
  <c r="M22" i="7"/>
  <c r="M23" i="7"/>
  <c r="N2" i="7"/>
  <c r="K53" i="7" l="1"/>
  <c r="K54" i="7" s="1"/>
  <c r="L52" i="7"/>
  <c r="L107" i="7"/>
  <c r="L113" i="7"/>
  <c r="L119" i="7"/>
  <c r="L99" i="7"/>
  <c r="L101" i="7" s="1"/>
  <c r="J124" i="7"/>
  <c r="J125" i="7"/>
  <c r="L51" i="7"/>
  <c r="L74" i="7"/>
  <c r="L86" i="7"/>
  <c r="L80" i="7"/>
  <c r="L66" i="7"/>
  <c r="L68" i="7" s="1"/>
  <c r="J91" i="7"/>
  <c r="J92" i="7"/>
  <c r="I124" i="7"/>
  <c r="I125" i="7"/>
  <c r="L39" i="7"/>
  <c r="K40" i="7"/>
  <c r="L38" i="7"/>
  <c r="I91" i="7"/>
  <c r="I92" i="7"/>
  <c r="M27" i="7"/>
  <c r="M34" i="7" s="1"/>
  <c r="M28" i="7"/>
  <c r="M35" i="7" s="1"/>
  <c r="M25" i="7"/>
  <c r="M26" i="7"/>
  <c r="N22" i="7"/>
  <c r="N23" i="7"/>
  <c r="O21" i="7"/>
  <c r="O2" i="7"/>
  <c r="L53" i="7" l="1"/>
  <c r="L54" i="7" s="1"/>
  <c r="M52" i="7"/>
  <c r="M99" i="7"/>
  <c r="M101" i="7" s="1"/>
  <c r="M107" i="7"/>
  <c r="M113" i="7"/>
  <c r="M119" i="7"/>
  <c r="M51" i="7"/>
  <c r="M66" i="7"/>
  <c r="M68" i="7" s="1"/>
  <c r="M70" i="7" s="1"/>
  <c r="M71" i="7" s="1"/>
  <c r="M74" i="7"/>
  <c r="M76" i="7" s="1"/>
  <c r="M77" i="7" s="1"/>
  <c r="M86" i="7"/>
  <c r="M88" i="7" s="1"/>
  <c r="M89" i="7" s="1"/>
  <c r="M80" i="7"/>
  <c r="L40" i="7"/>
  <c r="M38" i="7"/>
  <c r="K41" i="7"/>
  <c r="K109" i="7"/>
  <c r="K110" i="7" s="1"/>
  <c r="K121" i="7"/>
  <c r="K122" i="7" s="1"/>
  <c r="K103" i="7"/>
  <c r="K104" i="7" s="1"/>
  <c r="K115" i="7"/>
  <c r="K116" i="7" s="1"/>
  <c r="K76" i="7"/>
  <c r="K77" i="7" s="1"/>
  <c r="K70" i="7"/>
  <c r="K71" i="7" s="1"/>
  <c r="K82" i="7"/>
  <c r="K83" i="7" s="1"/>
  <c r="K88" i="7"/>
  <c r="K89" i="7" s="1"/>
  <c r="M39" i="7"/>
  <c r="N25" i="7"/>
  <c r="N26" i="7"/>
  <c r="N28" i="7"/>
  <c r="N35" i="7" s="1"/>
  <c r="N27" i="7"/>
  <c r="N34" i="7" s="1"/>
  <c r="P21" i="7"/>
  <c r="O23" i="7"/>
  <c r="O22" i="7"/>
  <c r="P2" i="7"/>
  <c r="M53" i="7" l="1"/>
  <c r="M54" i="7" s="1"/>
  <c r="N52" i="7"/>
  <c r="N119" i="7"/>
  <c r="N99" i="7"/>
  <c r="N101" i="7" s="1"/>
  <c r="N113" i="7"/>
  <c r="N107" i="7"/>
  <c r="N51" i="7"/>
  <c r="N66" i="7"/>
  <c r="N68" i="7" s="1"/>
  <c r="N80" i="7"/>
  <c r="N74" i="7"/>
  <c r="N86" i="7"/>
  <c r="M40" i="7"/>
  <c r="N38" i="7"/>
  <c r="N40" i="7" s="1"/>
  <c r="N103" i="7" s="1"/>
  <c r="N104" i="7" s="1"/>
  <c r="K91" i="7"/>
  <c r="K92" i="7"/>
  <c r="M82" i="7"/>
  <c r="K124" i="7"/>
  <c r="K125" i="7"/>
  <c r="N39" i="7"/>
  <c r="L41" i="7"/>
  <c r="L109" i="7"/>
  <c r="L110" i="7" s="1"/>
  <c r="L115" i="7"/>
  <c r="L116" i="7" s="1"/>
  <c r="L76" i="7"/>
  <c r="L77" i="7" s="1"/>
  <c r="L82" i="7"/>
  <c r="L83" i="7" s="1"/>
  <c r="L70" i="7"/>
  <c r="L71" i="7" s="1"/>
  <c r="L88" i="7"/>
  <c r="L89" i="7" s="1"/>
  <c r="L121" i="7"/>
  <c r="L122" i="7" s="1"/>
  <c r="L103" i="7"/>
  <c r="L104" i="7" s="1"/>
  <c r="O25" i="7"/>
  <c r="O26" i="7"/>
  <c r="O28" i="7"/>
  <c r="O35" i="7" s="1"/>
  <c r="O27" i="7"/>
  <c r="O34" i="7" s="1"/>
  <c r="P22" i="7"/>
  <c r="P23" i="7"/>
  <c r="Q21" i="7"/>
  <c r="Q2" i="7"/>
  <c r="N53" i="7" l="1"/>
  <c r="N54" i="7" s="1"/>
  <c r="O52" i="7"/>
  <c r="O119" i="7"/>
  <c r="O99" i="7"/>
  <c r="O101" i="7" s="1"/>
  <c r="O107" i="7"/>
  <c r="O113" i="7"/>
  <c r="M115" i="7"/>
  <c r="M116" i="7" s="1"/>
  <c r="M121" i="7"/>
  <c r="M122" i="7" s="1"/>
  <c r="M103" i="7"/>
  <c r="M104" i="7" s="1"/>
  <c r="O51" i="7"/>
  <c r="O53" i="7" s="1"/>
  <c r="O54" i="7" s="1"/>
  <c r="O66" i="7"/>
  <c r="O68" i="7" s="1"/>
  <c r="O80" i="7"/>
  <c r="O74" i="7"/>
  <c r="O86" i="7"/>
  <c r="M83" i="7"/>
  <c r="M92" i="7" s="1"/>
  <c r="M109" i="7"/>
  <c r="M110" i="7" s="1"/>
  <c r="M41" i="7"/>
  <c r="M91" i="7"/>
  <c r="L124" i="7"/>
  <c r="L125" i="7"/>
  <c r="N41" i="7"/>
  <c r="N109" i="7"/>
  <c r="N110" i="7" s="1"/>
  <c r="N76" i="7"/>
  <c r="N77" i="7" s="1"/>
  <c r="N70" i="7"/>
  <c r="N71" i="7" s="1"/>
  <c r="L91" i="7"/>
  <c r="L92" i="7"/>
  <c r="N88" i="7"/>
  <c r="N89" i="7" s="1"/>
  <c r="N121" i="7"/>
  <c r="N122" i="7" s="1"/>
  <c r="N82" i="7"/>
  <c r="N83" i="7" s="1"/>
  <c r="O38" i="7"/>
  <c r="O39" i="7"/>
  <c r="N115" i="7"/>
  <c r="N116" i="7" s="1"/>
  <c r="P26" i="7"/>
  <c r="P25" i="7"/>
  <c r="P28" i="7"/>
  <c r="P35" i="7" s="1"/>
  <c r="P27" i="7"/>
  <c r="P34" i="7" s="1"/>
  <c r="R21" i="7"/>
  <c r="Q22" i="7"/>
  <c r="Q23" i="7"/>
  <c r="Q43" i="7" s="1"/>
  <c r="Q45" i="7" s="1"/>
  <c r="Q46" i="7" s="1"/>
  <c r="R2" i="7"/>
  <c r="P52" i="7" l="1"/>
  <c r="P119" i="7"/>
  <c r="P113" i="7"/>
  <c r="P107" i="7"/>
  <c r="P99" i="7"/>
  <c r="P101" i="7" s="1"/>
  <c r="N124" i="7"/>
  <c r="N125" i="7"/>
  <c r="O40" i="7"/>
  <c r="O103" i="7" s="1"/>
  <c r="O104" i="7" s="1"/>
  <c r="P51" i="7"/>
  <c r="P86" i="7"/>
  <c r="P80" i="7"/>
  <c r="P74" i="7"/>
  <c r="P66" i="7"/>
  <c r="P68" i="7" s="1"/>
  <c r="M125" i="7"/>
  <c r="M124" i="7"/>
  <c r="N91" i="7"/>
  <c r="N92" i="7"/>
  <c r="O82" i="7"/>
  <c r="O83" i="7" s="1"/>
  <c r="P38" i="7"/>
  <c r="O109" i="7"/>
  <c r="O110" i="7" s="1"/>
  <c r="O115" i="7"/>
  <c r="O116" i="7" s="1"/>
  <c r="P39" i="7"/>
  <c r="O76" i="7"/>
  <c r="O77" i="7" s="1"/>
  <c r="O88" i="7"/>
  <c r="O89" i="7" s="1"/>
  <c r="O121" i="7"/>
  <c r="O122" i="7" s="1"/>
  <c r="O70" i="7"/>
  <c r="O71" i="7" s="1"/>
  <c r="Q27" i="7"/>
  <c r="Q34" i="7" s="1"/>
  <c r="Q28" i="7"/>
  <c r="Q35" i="7" s="1"/>
  <c r="Q57" i="7"/>
  <c r="Q58" i="7" s="1"/>
  <c r="Q25" i="7"/>
  <c r="Q26" i="7"/>
  <c r="R23" i="7"/>
  <c r="R43" i="7" s="1"/>
  <c r="R45" i="7" s="1"/>
  <c r="R46" i="7" s="1"/>
  <c r="R22" i="7"/>
  <c r="S21" i="7"/>
  <c r="S2" i="7"/>
  <c r="P53" i="7" l="1"/>
  <c r="P54" i="7" s="1"/>
  <c r="O41" i="7"/>
  <c r="Q52" i="7"/>
  <c r="Q113" i="7"/>
  <c r="Q99" i="7"/>
  <c r="Q101" i="7" s="1"/>
  <c r="Q119" i="7"/>
  <c r="Q107" i="7"/>
  <c r="O124" i="7"/>
  <c r="O125" i="7"/>
  <c r="Q51" i="7"/>
  <c r="Q74" i="7"/>
  <c r="Q86" i="7"/>
  <c r="Q66" i="7"/>
  <c r="Q68" i="7" s="1"/>
  <c r="Q80" i="7"/>
  <c r="P40" i="7"/>
  <c r="Q39" i="7"/>
  <c r="O91" i="7"/>
  <c r="O92" i="7"/>
  <c r="Q38" i="7"/>
  <c r="R57" i="7"/>
  <c r="R58" i="7" s="1"/>
  <c r="R26" i="7"/>
  <c r="R25" i="7"/>
  <c r="R27" i="7"/>
  <c r="R34" i="7" s="1"/>
  <c r="R28" i="7"/>
  <c r="R35" i="7" s="1"/>
  <c r="S23" i="7"/>
  <c r="S43" i="7" s="1"/>
  <c r="S45" i="7" s="1"/>
  <c r="S46" i="7" s="1"/>
  <c r="S22" i="7"/>
  <c r="T21" i="7"/>
  <c r="T2" i="7"/>
  <c r="Q53" i="7" l="1"/>
  <c r="Q54" i="7" s="1"/>
  <c r="R52" i="7"/>
  <c r="R113" i="7"/>
  <c r="R119" i="7"/>
  <c r="R107" i="7"/>
  <c r="R99" i="7"/>
  <c r="R101" i="7" s="1"/>
  <c r="R51" i="7"/>
  <c r="R80" i="7"/>
  <c r="R86" i="7"/>
  <c r="R74" i="7"/>
  <c r="R66" i="7"/>
  <c r="R68" i="7" s="1"/>
  <c r="R38" i="7"/>
  <c r="Q40" i="7"/>
  <c r="R39" i="7"/>
  <c r="P41" i="7"/>
  <c r="P109" i="7"/>
  <c r="P110" i="7" s="1"/>
  <c r="P82" i="7"/>
  <c r="P83" i="7" s="1"/>
  <c r="P103" i="7"/>
  <c r="P104" i="7" s="1"/>
  <c r="P70" i="7"/>
  <c r="P71" i="7" s="1"/>
  <c r="P88" i="7"/>
  <c r="P89" i="7" s="1"/>
  <c r="P115" i="7"/>
  <c r="P116" i="7" s="1"/>
  <c r="P76" i="7"/>
  <c r="P77" i="7" s="1"/>
  <c r="P121" i="7"/>
  <c r="P122" i="7" s="1"/>
  <c r="S57" i="7"/>
  <c r="S58" i="7" s="1"/>
  <c r="S25" i="7"/>
  <c r="S26" i="7"/>
  <c r="S27" i="7"/>
  <c r="S34" i="7" s="1"/>
  <c r="S28" i="7"/>
  <c r="S35" i="7" s="1"/>
  <c r="T23" i="7"/>
  <c r="T43" i="7" s="1"/>
  <c r="T45" i="7" s="1"/>
  <c r="T46" i="7" s="1"/>
  <c r="T22" i="7"/>
  <c r="U21" i="7"/>
  <c r="U2" i="7"/>
  <c r="R53" i="7" l="1"/>
  <c r="R54" i="7" s="1"/>
  <c r="S52" i="7"/>
  <c r="S107" i="7"/>
  <c r="S113" i="7"/>
  <c r="S119" i="7"/>
  <c r="S99" i="7"/>
  <c r="S101" i="7" s="1"/>
  <c r="S51" i="7"/>
  <c r="S86" i="7"/>
  <c r="S80" i="7"/>
  <c r="S66" i="7"/>
  <c r="S68" i="7" s="1"/>
  <c r="S74" i="7"/>
  <c r="R40" i="7"/>
  <c r="R109" i="7" s="1"/>
  <c r="R110" i="7" s="1"/>
  <c r="R82" i="7"/>
  <c r="R83" i="7" s="1"/>
  <c r="R76" i="7"/>
  <c r="R77" i="7" s="1"/>
  <c r="R70" i="7"/>
  <c r="R71" i="7" s="1"/>
  <c r="R88" i="7"/>
  <c r="R89" i="7" s="1"/>
  <c r="P91" i="7"/>
  <c r="P92" i="7"/>
  <c r="Q41" i="7"/>
  <c r="Q109" i="7"/>
  <c r="Q110" i="7" s="1"/>
  <c r="Q88" i="7"/>
  <c r="Q89" i="7" s="1"/>
  <c r="Q70" i="7"/>
  <c r="Q71" i="7" s="1"/>
  <c r="Q76" i="7"/>
  <c r="Q77" i="7" s="1"/>
  <c r="Q103" i="7"/>
  <c r="Q104" i="7" s="1"/>
  <c r="Q115" i="7"/>
  <c r="Q116" i="7" s="1"/>
  <c r="Q82" i="7"/>
  <c r="Q83" i="7" s="1"/>
  <c r="Q121" i="7"/>
  <c r="Q122" i="7" s="1"/>
  <c r="P125" i="7"/>
  <c r="P124" i="7"/>
  <c r="S39" i="7"/>
  <c r="S38" i="7"/>
  <c r="T57" i="7"/>
  <c r="T58" i="7" s="1"/>
  <c r="T25" i="7"/>
  <c r="T26" i="7"/>
  <c r="T27" i="7"/>
  <c r="T34" i="7" s="1"/>
  <c r="T28" i="7"/>
  <c r="T35" i="7" s="1"/>
  <c r="V21" i="7"/>
  <c r="U22" i="7"/>
  <c r="U23" i="7"/>
  <c r="U43" i="7" s="1"/>
  <c r="U45" i="7" s="1"/>
  <c r="U46" i="7" s="1"/>
  <c r="V2" i="7"/>
  <c r="S40" i="7" l="1"/>
  <c r="S121" i="7"/>
  <c r="S122" i="7" s="1"/>
  <c r="S53" i="7"/>
  <c r="S54" i="7" s="1"/>
  <c r="T52" i="7"/>
  <c r="T107" i="7"/>
  <c r="T99" i="7"/>
  <c r="T101" i="7" s="1"/>
  <c r="T113" i="7"/>
  <c r="T119" i="7"/>
  <c r="R41" i="7"/>
  <c r="R103" i="7"/>
  <c r="R104" i="7" s="1"/>
  <c r="R121" i="7"/>
  <c r="R122" i="7" s="1"/>
  <c r="T51" i="7"/>
  <c r="T80" i="7"/>
  <c r="T74" i="7"/>
  <c r="T76" i="7" s="1"/>
  <c r="T77" i="7" s="1"/>
  <c r="T86" i="7"/>
  <c r="T66" i="7"/>
  <c r="T68" i="7" s="1"/>
  <c r="T70" i="7" s="1"/>
  <c r="T71" i="7" s="1"/>
  <c r="R115" i="7"/>
  <c r="R116" i="7" s="1"/>
  <c r="R92" i="7"/>
  <c r="R91" i="7"/>
  <c r="S41" i="7"/>
  <c r="S109" i="7"/>
  <c r="S110" i="7" s="1"/>
  <c r="S70" i="7"/>
  <c r="S71" i="7" s="1"/>
  <c r="S76" i="7"/>
  <c r="S77" i="7" s="1"/>
  <c r="T38" i="7"/>
  <c r="S82" i="7"/>
  <c r="S83" i="7" s="1"/>
  <c r="Q91" i="7"/>
  <c r="Q92" i="7"/>
  <c r="T39" i="7"/>
  <c r="T53" i="7"/>
  <c r="T54" i="7" s="1"/>
  <c r="S115" i="7"/>
  <c r="S116" i="7" s="1"/>
  <c r="S88" i="7"/>
  <c r="S89" i="7" s="1"/>
  <c r="S103" i="7"/>
  <c r="S104" i="7" s="1"/>
  <c r="Q124" i="7"/>
  <c r="Q125" i="7"/>
  <c r="U27" i="7"/>
  <c r="U34" i="7" s="1"/>
  <c r="U28" i="7"/>
  <c r="U35" i="7" s="1"/>
  <c r="U57" i="7"/>
  <c r="U58" i="7" s="1"/>
  <c r="U26" i="7"/>
  <c r="U25" i="7"/>
  <c r="V22" i="7"/>
  <c r="V23" i="7"/>
  <c r="V43" i="7" s="1"/>
  <c r="V45" i="7" s="1"/>
  <c r="V46" i="7" s="1"/>
  <c r="W21" i="7"/>
  <c r="W2" i="7"/>
  <c r="T40" i="7" l="1"/>
  <c r="T115" i="7" s="1"/>
  <c r="T116" i="7" s="1"/>
  <c r="U52" i="7"/>
  <c r="U99" i="7"/>
  <c r="U101" i="7" s="1"/>
  <c r="U107" i="7"/>
  <c r="U113" i="7"/>
  <c r="U119" i="7"/>
  <c r="R124" i="7"/>
  <c r="R125" i="7"/>
  <c r="U51" i="7"/>
  <c r="U66" i="7"/>
  <c r="U68" i="7" s="1"/>
  <c r="U70" i="7" s="1"/>
  <c r="U71" i="7" s="1"/>
  <c r="U80" i="7"/>
  <c r="U74" i="7"/>
  <c r="U86" i="7"/>
  <c r="S92" i="7"/>
  <c r="S91" i="7"/>
  <c r="T109" i="7"/>
  <c r="T110" i="7" s="1"/>
  <c r="T103" i="7"/>
  <c r="T104" i="7" s="1"/>
  <c r="T88" i="7"/>
  <c r="T89" i="7" s="1"/>
  <c r="S124" i="7"/>
  <c r="S125" i="7"/>
  <c r="T121" i="7"/>
  <c r="T122" i="7" s="1"/>
  <c r="T82" i="7"/>
  <c r="T83" i="7" s="1"/>
  <c r="U39" i="7"/>
  <c r="U38" i="7"/>
  <c r="V57" i="7"/>
  <c r="V58" i="7" s="1"/>
  <c r="V25" i="7"/>
  <c r="V26" i="7"/>
  <c r="V28" i="7"/>
  <c r="V35" i="7" s="1"/>
  <c r="V27" i="7"/>
  <c r="V34" i="7" s="1"/>
  <c r="X21" i="7"/>
  <c r="W22" i="7"/>
  <c r="W23" i="7"/>
  <c r="W43" i="7" s="1"/>
  <c r="W45" i="7" s="1"/>
  <c r="W46" i="7" s="1"/>
  <c r="X2" i="7"/>
  <c r="T41" i="7" l="1"/>
  <c r="U53" i="7"/>
  <c r="U54" i="7" s="1"/>
  <c r="V52" i="7"/>
  <c r="V119" i="7"/>
  <c r="V99" i="7"/>
  <c r="V101" i="7" s="1"/>
  <c r="V107" i="7"/>
  <c r="V113" i="7"/>
  <c r="U40" i="7"/>
  <c r="U115" i="7" s="1"/>
  <c r="U116" i="7" s="1"/>
  <c r="V51" i="7"/>
  <c r="V86" i="7"/>
  <c r="V66" i="7"/>
  <c r="V68" i="7" s="1"/>
  <c r="V80" i="7"/>
  <c r="V74" i="7"/>
  <c r="U121" i="7"/>
  <c r="U122" i="7" s="1"/>
  <c r="U103" i="7"/>
  <c r="U104" i="7" s="1"/>
  <c r="T124" i="7"/>
  <c r="T125" i="7"/>
  <c r="U109" i="7"/>
  <c r="U110" i="7" s="1"/>
  <c r="T92" i="7"/>
  <c r="T91" i="7"/>
  <c r="V38" i="7"/>
  <c r="U82" i="7"/>
  <c r="U83" i="7" s="1"/>
  <c r="U76" i="7"/>
  <c r="U77" i="7" s="1"/>
  <c r="U88" i="7"/>
  <c r="U89" i="7" s="1"/>
  <c r="V39" i="7"/>
  <c r="W28" i="7"/>
  <c r="W35" i="7" s="1"/>
  <c r="W27" i="7"/>
  <c r="W34" i="7" s="1"/>
  <c r="W57" i="7"/>
  <c r="W58" i="7" s="1"/>
  <c r="W25" i="7"/>
  <c r="W26" i="7"/>
  <c r="X22" i="7"/>
  <c r="X23" i="7"/>
  <c r="X43" i="7" s="1"/>
  <c r="X45" i="7" s="1"/>
  <c r="X46" i="7" s="1"/>
  <c r="Y21" i="7"/>
  <c r="Y2" i="7"/>
  <c r="V53" i="7" l="1"/>
  <c r="V54" i="7" s="1"/>
  <c r="U41" i="7"/>
  <c r="V40" i="7"/>
  <c r="V82" i="7" s="1"/>
  <c r="V83" i="7" s="1"/>
  <c r="W52" i="7"/>
  <c r="W119" i="7"/>
  <c r="W99" i="7"/>
  <c r="W101" i="7" s="1"/>
  <c r="W107" i="7"/>
  <c r="W113" i="7"/>
  <c r="U125" i="7"/>
  <c r="U124" i="7"/>
  <c r="W51" i="7"/>
  <c r="W66" i="7"/>
  <c r="W68" i="7" s="1"/>
  <c r="W80" i="7"/>
  <c r="W74" i="7"/>
  <c r="W76" i="7" s="1"/>
  <c r="W77" i="7" s="1"/>
  <c r="W86" i="7"/>
  <c r="W88" i="7" s="1"/>
  <c r="W89" i="7" s="1"/>
  <c r="U92" i="7"/>
  <c r="U91" i="7"/>
  <c r="W39" i="7"/>
  <c r="V121" i="7"/>
  <c r="V122" i="7" s="1"/>
  <c r="V103" i="7"/>
  <c r="V104" i="7" s="1"/>
  <c r="V70" i="7"/>
  <c r="V71" i="7" s="1"/>
  <c r="V76" i="7"/>
  <c r="V77" i="7" s="1"/>
  <c r="V88" i="7"/>
  <c r="V89" i="7" s="1"/>
  <c r="V109" i="7"/>
  <c r="V110" i="7" s="1"/>
  <c r="V115" i="7"/>
  <c r="V116" i="7" s="1"/>
  <c r="W38" i="7"/>
  <c r="X28" i="7"/>
  <c r="X35" i="7" s="1"/>
  <c r="X27" i="7"/>
  <c r="X34" i="7" s="1"/>
  <c r="X57" i="7"/>
  <c r="X58" i="7" s="1"/>
  <c r="X26" i="7"/>
  <c r="X25" i="7"/>
  <c r="Z21" i="7"/>
  <c r="Y22" i="7"/>
  <c r="Y23" i="7"/>
  <c r="Y43" i="7" s="1"/>
  <c r="Y45" i="7" s="1"/>
  <c r="Y46" i="7" s="1"/>
  <c r="Z2" i="7"/>
  <c r="W53" i="7" l="1"/>
  <c r="W54" i="7" s="1"/>
  <c r="V41" i="7"/>
  <c r="X52" i="7"/>
  <c r="X119" i="7"/>
  <c r="X113" i="7"/>
  <c r="X107" i="7"/>
  <c r="X99" i="7"/>
  <c r="X101" i="7" s="1"/>
  <c r="W40" i="7"/>
  <c r="W41" i="7" s="1"/>
  <c r="X51" i="7"/>
  <c r="X86" i="7"/>
  <c r="X80" i="7"/>
  <c r="X66" i="7"/>
  <c r="X68" i="7" s="1"/>
  <c r="X74" i="7"/>
  <c r="W109" i="7"/>
  <c r="W110" i="7" s="1"/>
  <c r="W103" i="7"/>
  <c r="W104" i="7" s="1"/>
  <c r="V91" i="7"/>
  <c r="V92" i="7"/>
  <c r="W121" i="7"/>
  <c r="W122" i="7" s="1"/>
  <c r="V125" i="7"/>
  <c r="V124" i="7"/>
  <c r="W115" i="7"/>
  <c r="W116" i="7" s="1"/>
  <c r="X38" i="7"/>
  <c r="X39" i="7"/>
  <c r="W70" i="7"/>
  <c r="W71" i="7" s="1"/>
  <c r="W82" i="7"/>
  <c r="W83" i="7" s="1"/>
  <c r="Y27" i="7"/>
  <c r="Y34" i="7" s="1"/>
  <c r="Y28" i="7"/>
  <c r="Y35" i="7" s="1"/>
  <c r="Y57" i="7"/>
  <c r="Y58" i="7" s="1"/>
  <c r="Y26" i="7"/>
  <c r="Y25" i="7"/>
  <c r="AA21" i="7"/>
  <c r="Z22" i="7"/>
  <c r="Z23" i="7"/>
  <c r="Z43" i="7" s="1"/>
  <c r="Z45" i="7" s="1"/>
  <c r="Z46" i="7" s="1"/>
  <c r="AA2" i="7"/>
  <c r="X53" i="7" l="1"/>
  <c r="X54" i="7" s="1"/>
  <c r="Y52" i="7"/>
  <c r="Y113" i="7"/>
  <c r="Y99" i="7"/>
  <c r="Y101" i="7" s="1"/>
  <c r="Y107" i="7"/>
  <c r="Y119" i="7"/>
  <c r="Y51" i="7"/>
  <c r="Y86" i="7"/>
  <c r="Y80" i="7"/>
  <c r="Y66" i="7"/>
  <c r="Y68" i="7" s="1"/>
  <c r="Y74" i="7"/>
  <c r="X40" i="7"/>
  <c r="X115" i="7" s="1"/>
  <c r="X116" i="7" s="1"/>
  <c r="X109" i="7"/>
  <c r="X110" i="7" s="1"/>
  <c r="X76" i="7"/>
  <c r="X77" i="7" s="1"/>
  <c r="X88" i="7"/>
  <c r="X89" i="7" s="1"/>
  <c r="X70" i="7"/>
  <c r="X71" i="7" s="1"/>
  <c r="X82" i="7"/>
  <c r="X83" i="7" s="1"/>
  <c r="W124" i="7"/>
  <c r="W125" i="7"/>
  <c r="Y38" i="7"/>
  <c r="Y39" i="7"/>
  <c r="W91" i="7"/>
  <c r="W92" i="7"/>
  <c r="Z27" i="7"/>
  <c r="Z34" i="7" s="1"/>
  <c r="Z28" i="7"/>
  <c r="Z35" i="7" s="1"/>
  <c r="Z57" i="7"/>
  <c r="Z58" i="7" s="1"/>
  <c r="Z26" i="7"/>
  <c r="Z25" i="7"/>
  <c r="AA23" i="7"/>
  <c r="AA43" i="7" s="1"/>
  <c r="AA45" i="7" s="1"/>
  <c r="AA46" i="7" s="1"/>
  <c r="AA22" i="7"/>
  <c r="AB21" i="7"/>
  <c r="AB2" i="7"/>
  <c r="Y53" i="7" l="1"/>
  <c r="Y54" i="7" s="1"/>
  <c r="Z52" i="7"/>
  <c r="Z113" i="7"/>
  <c r="Z119" i="7"/>
  <c r="Z107" i="7"/>
  <c r="Z99" i="7"/>
  <c r="Z101" i="7" s="1"/>
  <c r="Y40" i="7"/>
  <c r="Y121" i="7" s="1"/>
  <c r="Y122" i="7" s="1"/>
  <c r="X41" i="7"/>
  <c r="Z51" i="7"/>
  <c r="Z53" i="7" s="1"/>
  <c r="Z54" i="7" s="1"/>
  <c r="Z66" i="7"/>
  <c r="Z68" i="7" s="1"/>
  <c r="Z80" i="7"/>
  <c r="Z74" i="7"/>
  <c r="Z86" i="7"/>
  <c r="X103" i="7"/>
  <c r="X121" i="7"/>
  <c r="X122" i="7" s="1"/>
  <c r="X91" i="7"/>
  <c r="X92" i="7"/>
  <c r="Y88" i="7"/>
  <c r="Y89" i="7" s="1"/>
  <c r="Y109" i="7"/>
  <c r="Y110" i="7" s="1"/>
  <c r="Y76" i="7"/>
  <c r="Y77" i="7" s="1"/>
  <c r="Y82" i="7"/>
  <c r="Y83" i="7" s="1"/>
  <c r="Z39" i="7"/>
  <c r="Z40" i="7" s="1"/>
  <c r="Y70" i="7"/>
  <c r="Y71" i="7" s="1"/>
  <c r="Y103" i="7"/>
  <c r="Y104" i="7" s="1"/>
  <c r="Y115" i="7"/>
  <c r="Y116" i="7" s="1"/>
  <c r="Z38" i="7"/>
  <c r="AA57" i="7"/>
  <c r="AA58" i="7" s="1"/>
  <c r="AA26" i="7"/>
  <c r="AA25" i="7"/>
  <c r="AA27" i="7"/>
  <c r="AA34" i="7" s="1"/>
  <c r="AA28" i="7"/>
  <c r="AA35" i="7" s="1"/>
  <c r="AC21" i="7"/>
  <c r="AB23" i="7"/>
  <c r="AB43" i="7" s="1"/>
  <c r="AB45" i="7" s="1"/>
  <c r="AB46" i="7" s="1"/>
  <c r="AB22" i="7"/>
  <c r="AC2" i="7"/>
  <c r="AA52" i="7" l="1"/>
  <c r="AA107" i="7"/>
  <c r="AA113" i="7"/>
  <c r="AA99" i="7"/>
  <c r="AA101" i="7" s="1"/>
  <c r="AA119" i="7"/>
  <c r="X104" i="7"/>
  <c r="X125" i="7" s="1"/>
  <c r="Y41" i="7"/>
  <c r="X124" i="7"/>
  <c r="AA51" i="7"/>
  <c r="AA53" i="7" s="1"/>
  <c r="AA54" i="7" s="1"/>
  <c r="AA86" i="7"/>
  <c r="AA80" i="7"/>
  <c r="AA74" i="7"/>
  <c r="AA66" i="7"/>
  <c r="AA68" i="7" s="1"/>
  <c r="Z41" i="7"/>
  <c r="Z109" i="7"/>
  <c r="Z110" i="7" s="1"/>
  <c r="Z88" i="7"/>
  <c r="Z89" i="7" s="1"/>
  <c r="Z121" i="7"/>
  <c r="Z122" i="7" s="1"/>
  <c r="Y124" i="7"/>
  <c r="Y125" i="7"/>
  <c r="Z70" i="7"/>
  <c r="Z71" i="7" s="1"/>
  <c r="AA39" i="7"/>
  <c r="Z76" i="7"/>
  <c r="Z77" i="7" s="1"/>
  <c r="Z115" i="7"/>
  <c r="Z116" i="7" s="1"/>
  <c r="Z103" i="7"/>
  <c r="Z104" i="7" s="1"/>
  <c r="AA38" i="7"/>
  <c r="Z82" i="7"/>
  <c r="Z83" i="7" s="1"/>
  <c r="Y91" i="7"/>
  <c r="Y92" i="7"/>
  <c r="AB57" i="7"/>
  <c r="AB58" i="7" s="1"/>
  <c r="AB25" i="7"/>
  <c r="AB26" i="7"/>
  <c r="AB28" i="7"/>
  <c r="AB35" i="7" s="1"/>
  <c r="AB27" i="7"/>
  <c r="AB34" i="7" s="1"/>
  <c r="AC22" i="7"/>
  <c r="AC23" i="7"/>
  <c r="AC43" i="7" s="1"/>
  <c r="AC45" i="7" s="1"/>
  <c r="AC46" i="7" s="1"/>
  <c r="AD21" i="7"/>
  <c r="AD2" i="7"/>
  <c r="AB52" i="7" l="1"/>
  <c r="AB107" i="7"/>
  <c r="AB119" i="7"/>
  <c r="AB99" i="7"/>
  <c r="AB101" i="7" s="1"/>
  <c r="AB113" i="7"/>
  <c r="AB51" i="7"/>
  <c r="AB53" i="7" s="1"/>
  <c r="AB54" i="7" s="1"/>
  <c r="AB80" i="7"/>
  <c r="AB82" i="7" s="1"/>
  <c r="AB83" i="7" s="1"/>
  <c r="AB74" i="7"/>
  <c r="AB76" i="7" s="1"/>
  <c r="AB77" i="7" s="1"/>
  <c r="AB86" i="7"/>
  <c r="AB88" i="7" s="1"/>
  <c r="AB89" i="7" s="1"/>
  <c r="AB66" i="7"/>
  <c r="AB68" i="7" s="1"/>
  <c r="AB70" i="7" s="1"/>
  <c r="AB71" i="7" s="1"/>
  <c r="AA40" i="7"/>
  <c r="AA121" i="7" s="1"/>
  <c r="AA122" i="7" s="1"/>
  <c r="AA109" i="7"/>
  <c r="AA110" i="7" s="1"/>
  <c r="AA76" i="7"/>
  <c r="AA77" i="7" s="1"/>
  <c r="AA82" i="7"/>
  <c r="AA83" i="7" s="1"/>
  <c r="AA70" i="7"/>
  <c r="AA71" i="7" s="1"/>
  <c r="AA88" i="7"/>
  <c r="AA89" i="7" s="1"/>
  <c r="Z92" i="7"/>
  <c r="Z91" i="7"/>
  <c r="AB38" i="7"/>
  <c r="AB39" i="7"/>
  <c r="Z124" i="7"/>
  <c r="Z125" i="7"/>
  <c r="AC57" i="7"/>
  <c r="AC58" i="7" s="1"/>
  <c r="AC26" i="7"/>
  <c r="AC25" i="7"/>
  <c r="AC27" i="7"/>
  <c r="AC34" i="7" s="1"/>
  <c r="AC28" i="7"/>
  <c r="AC35" i="7" s="1"/>
  <c r="AE21" i="7"/>
  <c r="AD22" i="7"/>
  <c r="AD23" i="7"/>
  <c r="AD43" i="7" s="1"/>
  <c r="AD45" i="7" s="1"/>
  <c r="AD46" i="7" s="1"/>
  <c r="AE2" i="7"/>
  <c r="AA41" i="7" l="1"/>
  <c r="AC52" i="7"/>
  <c r="AC99" i="7"/>
  <c r="AC101" i="7" s="1"/>
  <c r="AC107" i="7"/>
  <c r="AC113" i="7"/>
  <c r="AC119" i="7"/>
  <c r="AA103" i="7"/>
  <c r="AA104" i="7" s="1"/>
  <c r="AA115" i="7"/>
  <c r="AA116" i="7" s="1"/>
  <c r="AC51" i="7"/>
  <c r="AC66" i="7"/>
  <c r="AC68" i="7" s="1"/>
  <c r="AC80" i="7"/>
  <c r="AC74" i="7"/>
  <c r="AC86" i="7"/>
  <c r="AB40" i="7"/>
  <c r="AA91" i="7"/>
  <c r="AA92" i="7"/>
  <c r="AC39" i="7"/>
  <c r="AB91" i="7"/>
  <c r="AB92" i="7"/>
  <c r="AC38" i="7"/>
  <c r="AD28" i="7"/>
  <c r="AD35" i="7" s="1"/>
  <c r="AD27" i="7"/>
  <c r="AD34" i="7" s="1"/>
  <c r="AD57" i="7"/>
  <c r="AD58" i="7" s="1"/>
  <c r="AD25" i="7"/>
  <c r="AD26" i="7"/>
  <c r="AE22" i="7"/>
  <c r="AE23" i="7"/>
  <c r="AE43" i="7" s="1"/>
  <c r="AE45" i="7" s="1"/>
  <c r="AE46" i="7" s="1"/>
  <c r="AF21" i="7"/>
  <c r="AF2" i="7"/>
  <c r="AC53" i="7" l="1"/>
  <c r="AC54" i="7" s="1"/>
  <c r="AA125" i="7"/>
  <c r="AA124" i="7"/>
  <c r="AD52" i="7"/>
  <c r="AD119" i="7"/>
  <c r="AD99" i="7"/>
  <c r="AD101" i="7" s="1"/>
  <c r="AD113" i="7"/>
  <c r="AD107" i="7"/>
  <c r="AB115" i="7"/>
  <c r="AB116" i="7" s="1"/>
  <c r="AB103" i="7"/>
  <c r="AB104" i="7" s="1"/>
  <c r="AB109" i="7"/>
  <c r="AB110" i="7" s="1"/>
  <c r="AB41" i="7"/>
  <c r="AB121" i="7"/>
  <c r="AB122" i="7" s="1"/>
  <c r="AD51" i="7"/>
  <c r="AD53" i="7" s="1"/>
  <c r="AD54" i="7" s="1"/>
  <c r="AD66" i="7"/>
  <c r="AD68" i="7" s="1"/>
  <c r="AD80" i="7"/>
  <c r="AD74" i="7"/>
  <c r="AD86" i="7"/>
  <c r="AC40" i="7"/>
  <c r="AD38" i="7"/>
  <c r="AD39" i="7"/>
  <c r="AD40" i="7" s="1"/>
  <c r="AE28" i="7"/>
  <c r="AE35" i="7" s="1"/>
  <c r="AE27" i="7"/>
  <c r="AE34" i="7" s="1"/>
  <c r="AE57" i="7"/>
  <c r="AE58" i="7" s="1"/>
  <c r="AE25" i="7"/>
  <c r="AE26" i="7"/>
  <c r="AF22" i="7"/>
  <c r="AF23" i="7"/>
  <c r="AF43" i="7" s="1"/>
  <c r="AF45" i="7" s="1"/>
  <c r="AF46" i="7" s="1"/>
  <c r="AG21" i="7"/>
  <c r="AG2" i="7"/>
  <c r="AE52" i="7" l="1"/>
  <c r="AE119" i="7"/>
  <c r="AE99" i="7"/>
  <c r="AE101" i="7" s="1"/>
  <c r="AE107" i="7"/>
  <c r="AE113" i="7"/>
  <c r="AB125" i="7"/>
  <c r="AB124" i="7"/>
  <c r="AE51" i="7"/>
  <c r="AE66" i="7"/>
  <c r="AE68" i="7" s="1"/>
  <c r="AE80" i="7"/>
  <c r="AE74" i="7"/>
  <c r="AE86" i="7"/>
  <c r="AD41" i="7"/>
  <c r="AD109" i="7"/>
  <c r="AD110" i="7" s="1"/>
  <c r="AD115" i="7"/>
  <c r="AD116" i="7" s="1"/>
  <c r="AD121" i="7"/>
  <c r="AD122" i="7" s="1"/>
  <c r="AD70" i="7"/>
  <c r="AD71" i="7" s="1"/>
  <c r="AD76" i="7"/>
  <c r="AD77" i="7" s="1"/>
  <c r="AD103" i="7"/>
  <c r="AD104" i="7" s="1"/>
  <c r="AD82" i="7"/>
  <c r="AD83" i="7" s="1"/>
  <c r="AD88" i="7"/>
  <c r="AD89" i="7" s="1"/>
  <c r="AE38" i="7"/>
  <c r="AE39" i="7"/>
  <c r="AC41" i="7"/>
  <c r="AC109" i="7"/>
  <c r="AC110" i="7" s="1"/>
  <c r="AC88" i="7"/>
  <c r="AC89" i="7" s="1"/>
  <c r="AC70" i="7"/>
  <c r="AC71" i="7" s="1"/>
  <c r="AC76" i="7"/>
  <c r="AC77" i="7" s="1"/>
  <c r="AC103" i="7"/>
  <c r="AC104" i="7" s="1"/>
  <c r="AC115" i="7"/>
  <c r="AC116" i="7" s="1"/>
  <c r="AC121" i="7"/>
  <c r="AC122" i="7" s="1"/>
  <c r="AC82" i="7"/>
  <c r="AC83" i="7" s="1"/>
  <c r="AF28" i="7"/>
  <c r="AF35" i="7" s="1"/>
  <c r="AF27" i="7"/>
  <c r="AF34" i="7" s="1"/>
  <c r="AF57" i="7"/>
  <c r="AF58" i="7" s="1"/>
  <c r="AF26" i="7"/>
  <c r="AF25" i="7"/>
  <c r="AG22" i="7"/>
  <c r="AG23" i="7"/>
  <c r="AG43" i="7" s="1"/>
  <c r="AG45" i="7" s="1"/>
  <c r="AG46" i="7" s="1"/>
  <c r="AH21" i="7"/>
  <c r="AH2" i="7"/>
  <c r="AE53" i="7" l="1"/>
  <c r="AE54" i="7" s="1"/>
  <c r="AF52" i="7"/>
  <c r="AF119" i="7"/>
  <c r="AF113" i="7"/>
  <c r="AF107" i="7"/>
  <c r="AF99" i="7"/>
  <c r="AF101" i="7" s="1"/>
  <c r="AF51" i="7"/>
  <c r="AF86" i="7"/>
  <c r="AF88" i="7" s="1"/>
  <c r="AF89" i="7" s="1"/>
  <c r="AF74" i="7"/>
  <c r="AF80" i="7"/>
  <c r="AF82" i="7" s="1"/>
  <c r="AF83" i="7" s="1"/>
  <c r="AF66" i="7"/>
  <c r="AF68" i="7" s="1"/>
  <c r="AF70" i="7" s="1"/>
  <c r="AF71" i="7" s="1"/>
  <c r="AD125" i="7"/>
  <c r="AD124" i="7"/>
  <c r="AD91" i="7"/>
  <c r="AD92" i="7"/>
  <c r="AF38" i="7"/>
  <c r="AF39" i="7"/>
  <c r="AE40" i="7"/>
  <c r="AC92" i="7"/>
  <c r="AC91" i="7"/>
  <c r="AC125" i="7"/>
  <c r="AC124" i="7"/>
  <c r="AG28" i="7"/>
  <c r="AG35" i="7" s="1"/>
  <c r="AG27" i="7"/>
  <c r="AG34" i="7" s="1"/>
  <c r="AG57" i="7"/>
  <c r="AG58" i="7" s="1"/>
  <c r="AG26" i="7"/>
  <c r="AG25" i="7"/>
  <c r="AH23" i="7"/>
  <c r="AH43" i="7" s="1"/>
  <c r="AH45" i="7" s="1"/>
  <c r="AH46" i="7" s="1"/>
  <c r="AH22" i="7"/>
  <c r="AI21" i="7"/>
  <c r="AI2" i="7"/>
  <c r="AF53" i="7" l="1"/>
  <c r="AF54" i="7" s="1"/>
  <c r="AG52" i="7"/>
  <c r="AG113" i="7"/>
  <c r="AG99" i="7"/>
  <c r="AG101" i="7" s="1"/>
  <c r="AG119" i="7"/>
  <c r="AG107" i="7"/>
  <c r="AF40" i="7"/>
  <c r="AF103" i="7" s="1"/>
  <c r="AF104" i="7" s="1"/>
  <c r="AG51" i="7"/>
  <c r="AG66" i="7"/>
  <c r="AG68" i="7" s="1"/>
  <c r="AG70" i="7" s="1"/>
  <c r="AG71" i="7" s="1"/>
  <c r="AG86" i="7"/>
  <c r="AG74" i="7"/>
  <c r="AG80" i="7"/>
  <c r="AG82" i="7" s="1"/>
  <c r="AG83" i="7" s="1"/>
  <c r="AF109" i="7"/>
  <c r="AF110" i="7" s="1"/>
  <c r="AF121" i="7"/>
  <c r="AF122" i="7" s="1"/>
  <c r="AG39" i="7"/>
  <c r="AF115" i="7"/>
  <c r="AF116" i="7" s="1"/>
  <c r="AE41" i="7"/>
  <c r="AE109" i="7"/>
  <c r="AE110" i="7" s="1"/>
  <c r="AE115" i="7"/>
  <c r="AE116" i="7" s="1"/>
  <c r="AE70" i="7"/>
  <c r="AE71" i="7" s="1"/>
  <c r="AE121" i="7"/>
  <c r="AE122" i="7" s="1"/>
  <c r="AE82" i="7"/>
  <c r="AE83" i="7" s="1"/>
  <c r="AE103" i="7"/>
  <c r="AE104" i="7" s="1"/>
  <c r="AE88" i="7"/>
  <c r="AE89" i="7" s="1"/>
  <c r="AE76" i="7"/>
  <c r="AE77" i="7" s="1"/>
  <c r="AG38" i="7"/>
  <c r="AG88" i="7"/>
  <c r="AG89" i="7" s="1"/>
  <c r="AF76" i="7"/>
  <c r="AF77" i="7" s="1"/>
  <c r="AH27" i="7"/>
  <c r="AH34" i="7" s="1"/>
  <c r="AH28" i="7"/>
  <c r="AH35" i="7" s="1"/>
  <c r="AH57" i="7"/>
  <c r="AH58" i="7" s="1"/>
  <c r="AH26" i="7"/>
  <c r="AH25" i="7"/>
  <c r="AI23" i="7"/>
  <c r="AI43" i="7" s="1"/>
  <c r="AI45" i="7" s="1"/>
  <c r="AI46" i="7" s="1"/>
  <c r="AI22" i="7"/>
  <c r="AJ21" i="7"/>
  <c r="AJ2" i="7"/>
  <c r="AG53" i="7" l="1"/>
  <c r="AG54" i="7" s="1"/>
  <c r="AF41" i="7"/>
  <c r="AG40" i="7"/>
  <c r="AG115" i="7" s="1"/>
  <c r="AG116" i="7" s="1"/>
  <c r="AH52" i="7"/>
  <c r="AH113" i="7"/>
  <c r="AH119" i="7"/>
  <c r="AH107" i="7"/>
  <c r="AH99" i="7"/>
  <c r="AH101" i="7" s="1"/>
  <c r="AF124" i="7"/>
  <c r="AF125" i="7"/>
  <c r="AH51" i="7"/>
  <c r="AH74" i="7"/>
  <c r="AH66" i="7"/>
  <c r="AH68" i="7" s="1"/>
  <c r="AH86" i="7"/>
  <c r="AH80" i="7"/>
  <c r="AE91" i="7"/>
  <c r="AE92" i="7"/>
  <c r="AG109" i="7"/>
  <c r="AG110" i="7" s="1"/>
  <c r="AH39" i="7"/>
  <c r="AH38" i="7"/>
  <c r="AH40" i="7" s="1"/>
  <c r="AE124" i="7"/>
  <c r="AE125" i="7"/>
  <c r="AG103" i="7"/>
  <c r="AG104" i="7" s="1"/>
  <c r="AF92" i="7"/>
  <c r="AG76" i="7"/>
  <c r="AG77" i="7" s="1"/>
  <c r="AG121" i="7"/>
  <c r="AG122" i="7" s="1"/>
  <c r="AF91" i="7"/>
  <c r="AI28" i="7"/>
  <c r="AI35" i="7" s="1"/>
  <c r="AI27" i="7"/>
  <c r="AI34" i="7" s="1"/>
  <c r="AI57" i="7"/>
  <c r="AI58" i="7" s="1"/>
  <c r="AI25" i="7"/>
  <c r="AI26" i="7"/>
  <c r="AK21" i="7"/>
  <c r="AJ23" i="7"/>
  <c r="AJ43" i="7" s="1"/>
  <c r="AJ45" i="7" s="1"/>
  <c r="AJ46" i="7" s="1"/>
  <c r="AJ22" i="7"/>
  <c r="AK2" i="7"/>
  <c r="AH115" i="7" l="1"/>
  <c r="AH116" i="7" s="1"/>
  <c r="AG41" i="7"/>
  <c r="AH53" i="7"/>
  <c r="AH54" i="7" s="1"/>
  <c r="AI52" i="7"/>
  <c r="AI107" i="7"/>
  <c r="AI113" i="7"/>
  <c r="AI99" i="7"/>
  <c r="AI101" i="7" s="1"/>
  <c r="AI119" i="7"/>
  <c r="AI51" i="7"/>
  <c r="AI86" i="7"/>
  <c r="AI74" i="7"/>
  <c r="AI66" i="7"/>
  <c r="AI68" i="7" s="1"/>
  <c r="AI80" i="7"/>
  <c r="AH41" i="7"/>
  <c r="AH109" i="7"/>
  <c r="AH110" i="7" s="1"/>
  <c r="AH76" i="7"/>
  <c r="AH77" i="7" s="1"/>
  <c r="AH88" i="7"/>
  <c r="AH89" i="7" s="1"/>
  <c r="AH82" i="7"/>
  <c r="AH83" i="7" s="1"/>
  <c r="AG124" i="7"/>
  <c r="AG125" i="7"/>
  <c r="AH103" i="7"/>
  <c r="AH104" i="7" s="1"/>
  <c r="AG92" i="7"/>
  <c r="AH70" i="7"/>
  <c r="AH71" i="7" s="1"/>
  <c r="AI38" i="7"/>
  <c r="AI39" i="7"/>
  <c r="AH121" i="7"/>
  <c r="AH122" i="7" s="1"/>
  <c r="AG91" i="7"/>
  <c r="AJ57" i="7"/>
  <c r="AJ58" i="7" s="1"/>
  <c r="AJ25" i="7"/>
  <c r="AJ26" i="7"/>
  <c r="AJ27" i="7"/>
  <c r="AJ34" i="7" s="1"/>
  <c r="AJ28" i="7"/>
  <c r="AJ35" i="7" s="1"/>
  <c r="AK22" i="7"/>
  <c r="AK23" i="7"/>
  <c r="AK43" i="7" s="1"/>
  <c r="AK45" i="7" s="1"/>
  <c r="AK46" i="7" s="1"/>
  <c r="AL21" i="7"/>
  <c r="AL2" i="7"/>
  <c r="AI53" i="7" l="1"/>
  <c r="AI54" i="7" s="1"/>
  <c r="AJ52" i="7"/>
  <c r="AJ107" i="7"/>
  <c r="AJ99" i="7"/>
  <c r="AJ101" i="7" s="1"/>
  <c r="AJ119" i="7"/>
  <c r="AJ113" i="7"/>
  <c r="AJ51" i="7"/>
  <c r="AJ80" i="7"/>
  <c r="AJ74" i="7"/>
  <c r="AJ86" i="7"/>
  <c r="AJ66" i="7"/>
  <c r="AJ68" i="7" s="1"/>
  <c r="AH124" i="7"/>
  <c r="AH125" i="7"/>
  <c r="AI40" i="7"/>
  <c r="AH91" i="7"/>
  <c r="AH92" i="7"/>
  <c r="AJ39" i="7"/>
  <c r="AJ38" i="7"/>
  <c r="AK27" i="7"/>
  <c r="AK34" i="7" s="1"/>
  <c r="AK28" i="7"/>
  <c r="AK35" i="7" s="1"/>
  <c r="AK57" i="7"/>
  <c r="AK58" i="7" s="1"/>
  <c r="AK25" i="7"/>
  <c r="AK26" i="7"/>
  <c r="AL23" i="7"/>
  <c r="AL43" i="7" s="1"/>
  <c r="AL45" i="7" s="1"/>
  <c r="AL46" i="7" s="1"/>
  <c r="AL22" i="7"/>
  <c r="AM21" i="7"/>
  <c r="AM2" i="7"/>
  <c r="AJ53" i="7" l="1"/>
  <c r="AJ54" i="7" s="1"/>
  <c r="AJ40" i="7"/>
  <c r="AJ88" i="7" s="1"/>
  <c r="AJ89" i="7" s="1"/>
  <c r="AK52" i="7"/>
  <c r="AK99" i="7"/>
  <c r="AK101" i="7" s="1"/>
  <c r="AK107" i="7"/>
  <c r="AK113" i="7"/>
  <c r="AK119" i="7"/>
  <c r="AK51" i="7"/>
  <c r="AK66" i="7"/>
  <c r="AK68" i="7" s="1"/>
  <c r="AK80" i="7"/>
  <c r="AK74" i="7"/>
  <c r="AK86" i="7"/>
  <c r="AJ103" i="7"/>
  <c r="AJ104" i="7" s="1"/>
  <c r="AJ121" i="7"/>
  <c r="AJ122" i="7" s="1"/>
  <c r="AJ76" i="7"/>
  <c r="AJ77" i="7" s="1"/>
  <c r="AJ109" i="7"/>
  <c r="AJ110" i="7" s="1"/>
  <c r="AJ70" i="7"/>
  <c r="AJ71" i="7" s="1"/>
  <c r="AJ82" i="7"/>
  <c r="AJ83" i="7" s="1"/>
  <c r="AI41" i="7"/>
  <c r="AI109" i="7"/>
  <c r="AI110" i="7" s="1"/>
  <c r="AI121" i="7"/>
  <c r="AI122" i="7" s="1"/>
  <c r="AI103" i="7"/>
  <c r="AI104" i="7" s="1"/>
  <c r="AI115" i="7"/>
  <c r="AI116" i="7" s="1"/>
  <c r="AI82" i="7"/>
  <c r="AI83" i="7" s="1"/>
  <c r="AI76" i="7"/>
  <c r="AI77" i="7" s="1"/>
  <c r="AI88" i="7"/>
  <c r="AI89" i="7" s="1"/>
  <c r="AI70" i="7"/>
  <c r="AI71" i="7" s="1"/>
  <c r="AK38" i="7"/>
  <c r="AK39" i="7"/>
  <c r="AJ115" i="7"/>
  <c r="AJ116" i="7" s="1"/>
  <c r="AL57" i="7"/>
  <c r="AL58" i="7" s="1"/>
  <c r="AL26" i="7"/>
  <c r="AL25" i="7"/>
  <c r="AL28" i="7"/>
  <c r="AL35" i="7" s="1"/>
  <c r="AL27" i="7"/>
  <c r="AL34" i="7" s="1"/>
  <c r="AN21" i="7"/>
  <c r="AM23" i="7"/>
  <c r="AM43" i="7" s="1"/>
  <c r="AM45" i="7" s="1"/>
  <c r="AM46" i="7" s="1"/>
  <c r="AM22" i="7"/>
  <c r="AN2" i="7"/>
  <c r="AK40" i="7" l="1"/>
  <c r="AK115" i="7" s="1"/>
  <c r="AK116" i="7" s="1"/>
  <c r="AJ41" i="7"/>
  <c r="AK53" i="7"/>
  <c r="AK54" i="7" s="1"/>
  <c r="AL52" i="7"/>
  <c r="AL119" i="7"/>
  <c r="AL99" i="7"/>
  <c r="AL101" i="7" s="1"/>
  <c r="AL107" i="7"/>
  <c r="AL113" i="7"/>
  <c r="AL51" i="7"/>
  <c r="AL66" i="7"/>
  <c r="AL68" i="7" s="1"/>
  <c r="AL86" i="7"/>
  <c r="AL80" i="7"/>
  <c r="AL74" i="7"/>
  <c r="AL38" i="7"/>
  <c r="AI92" i="7"/>
  <c r="AI91" i="7"/>
  <c r="AJ91" i="7"/>
  <c r="AJ92" i="7"/>
  <c r="AK41" i="7"/>
  <c r="AK109" i="7"/>
  <c r="AK110" i="7" s="1"/>
  <c r="AK70" i="7"/>
  <c r="AK71" i="7" s="1"/>
  <c r="AK88" i="7"/>
  <c r="AK89" i="7" s="1"/>
  <c r="AL39" i="7"/>
  <c r="AI124" i="7"/>
  <c r="AI125" i="7"/>
  <c r="AK76" i="7"/>
  <c r="AK77" i="7" s="1"/>
  <c r="AK103" i="7"/>
  <c r="AK104" i="7" s="1"/>
  <c r="AK82" i="7"/>
  <c r="AK83" i="7" s="1"/>
  <c r="AK121" i="7"/>
  <c r="AK122" i="7" s="1"/>
  <c r="AJ124" i="7"/>
  <c r="AJ125" i="7"/>
  <c r="AM57" i="7"/>
  <c r="AM58" i="7" s="1"/>
  <c r="AM25" i="7"/>
  <c r="AM26" i="7"/>
  <c r="AM28" i="7"/>
  <c r="AM35" i="7" s="1"/>
  <c r="AM27" i="7"/>
  <c r="AM34" i="7" s="1"/>
  <c r="AO21" i="7"/>
  <c r="AN22" i="7"/>
  <c r="AN23" i="7"/>
  <c r="AN43" i="7" s="1"/>
  <c r="AN45" i="7" s="1"/>
  <c r="AN46" i="7" s="1"/>
  <c r="AO2" i="7"/>
  <c r="AL53" i="7" l="1"/>
  <c r="AL54" i="7" s="1"/>
  <c r="AL40" i="7"/>
  <c r="AM52" i="7"/>
  <c r="AM119" i="7"/>
  <c r="AM99" i="7"/>
  <c r="AM101" i="7" s="1"/>
  <c r="AM107" i="7"/>
  <c r="AM113" i="7"/>
  <c r="AM51" i="7"/>
  <c r="AM66" i="7"/>
  <c r="AM68" i="7" s="1"/>
  <c r="AM80" i="7"/>
  <c r="AM74" i="7"/>
  <c r="AM86" i="7"/>
  <c r="AL41" i="7"/>
  <c r="AL109" i="7"/>
  <c r="AL110" i="7" s="1"/>
  <c r="AL121" i="7"/>
  <c r="AL122" i="7" s="1"/>
  <c r="AL103" i="7"/>
  <c r="AL104" i="7" s="1"/>
  <c r="AL82" i="7"/>
  <c r="AL83" i="7" s="1"/>
  <c r="AL88" i="7"/>
  <c r="AL89" i="7" s="1"/>
  <c r="AL70" i="7"/>
  <c r="AL71" i="7" s="1"/>
  <c r="AL76" i="7"/>
  <c r="AL77" i="7" s="1"/>
  <c r="AL115" i="7"/>
  <c r="AL116" i="7" s="1"/>
  <c r="AM38" i="7"/>
  <c r="AM39" i="7"/>
  <c r="AK92" i="7"/>
  <c r="AK91" i="7"/>
  <c r="AK125" i="7"/>
  <c r="AK124" i="7"/>
  <c r="AN57" i="7"/>
  <c r="AN58" i="7" s="1"/>
  <c r="AN26" i="7"/>
  <c r="AN25" i="7"/>
  <c r="AN28" i="7"/>
  <c r="AN35" i="7" s="1"/>
  <c r="AN27" i="7"/>
  <c r="AN34" i="7" s="1"/>
  <c r="AP21" i="7"/>
  <c r="AO22" i="7"/>
  <c r="AO23" i="7"/>
  <c r="AO43" i="7" s="1"/>
  <c r="AO45" i="7" s="1"/>
  <c r="AO46" i="7" s="1"/>
  <c r="AP2" i="7"/>
  <c r="AM53" i="7" l="1"/>
  <c r="AM54" i="7" s="1"/>
  <c r="AN52" i="7"/>
  <c r="AN119" i="7"/>
  <c r="AN99" i="7"/>
  <c r="AN101" i="7" s="1"/>
  <c r="AN113" i="7"/>
  <c r="AN107" i="7"/>
  <c r="AM40" i="7"/>
  <c r="AM41" i="7" s="1"/>
  <c r="AM103" i="7"/>
  <c r="AM115" i="7"/>
  <c r="AM116" i="7" s="1"/>
  <c r="AN51" i="7"/>
  <c r="AN86" i="7"/>
  <c r="AN74" i="7"/>
  <c r="AN66" i="7"/>
  <c r="AN68" i="7" s="1"/>
  <c r="AN80" i="7"/>
  <c r="AL91" i="7"/>
  <c r="AL92" i="7"/>
  <c r="AM70" i="7"/>
  <c r="AM71" i="7" s="1"/>
  <c r="AM82" i="7"/>
  <c r="AM83" i="7" s="1"/>
  <c r="AL125" i="7"/>
  <c r="AL124" i="7"/>
  <c r="AN38" i="7"/>
  <c r="AM88" i="7"/>
  <c r="AM89" i="7" s="1"/>
  <c r="AN39" i="7"/>
  <c r="AM109" i="7"/>
  <c r="AM110" i="7" s="1"/>
  <c r="AM76" i="7"/>
  <c r="AM77" i="7" s="1"/>
  <c r="AN53" i="7"/>
  <c r="AN54" i="7" s="1"/>
  <c r="AM121" i="7"/>
  <c r="AM122" i="7" s="1"/>
  <c r="AO27" i="7"/>
  <c r="AO34" i="7" s="1"/>
  <c r="AO28" i="7"/>
  <c r="AO35" i="7" s="1"/>
  <c r="AO57" i="7"/>
  <c r="AO58" i="7" s="1"/>
  <c r="AO25" i="7"/>
  <c r="AO26" i="7"/>
  <c r="AP23" i="7"/>
  <c r="AP43" i="7" s="1"/>
  <c r="AP45" i="7" s="1"/>
  <c r="AP46" i="7" s="1"/>
  <c r="AP22" i="7"/>
  <c r="AQ21" i="7"/>
  <c r="AQ2" i="7"/>
  <c r="AO52" i="7" l="1"/>
  <c r="AO113" i="7"/>
  <c r="AO99" i="7"/>
  <c r="AO101" i="7" s="1"/>
  <c r="AO119" i="7"/>
  <c r="AO107" i="7"/>
  <c r="AM124" i="7"/>
  <c r="AM104" i="7"/>
  <c r="AM125" i="7" s="1"/>
  <c r="AO51" i="7"/>
  <c r="AO80" i="7"/>
  <c r="AO74" i="7"/>
  <c r="AO86" i="7"/>
  <c r="AO66" i="7"/>
  <c r="AO68" i="7" s="1"/>
  <c r="AO53" i="7"/>
  <c r="AO54" i="7" s="1"/>
  <c r="AM91" i="7"/>
  <c r="AM92" i="7"/>
  <c r="AO38" i="7"/>
  <c r="AO39" i="7"/>
  <c r="AO40" i="7" s="1"/>
  <c r="AN40" i="7"/>
  <c r="AP57" i="7"/>
  <c r="AP58" i="7" s="1"/>
  <c r="AP26" i="7"/>
  <c r="AP25" i="7"/>
  <c r="AP27" i="7"/>
  <c r="AP34" i="7" s="1"/>
  <c r="AP28" i="7"/>
  <c r="AP35" i="7" s="1"/>
  <c r="AQ23" i="7"/>
  <c r="AQ43" i="7" s="1"/>
  <c r="AQ45" i="7" s="1"/>
  <c r="AQ46" i="7" s="1"/>
  <c r="AQ22" i="7"/>
  <c r="AR21" i="7"/>
  <c r="AR2" i="7"/>
  <c r="AP52" i="7" l="1"/>
  <c r="AP113" i="7"/>
  <c r="AP119" i="7"/>
  <c r="AP99" i="7"/>
  <c r="AP101" i="7" s="1"/>
  <c r="AP107" i="7"/>
  <c r="AP51" i="7"/>
  <c r="AP53" i="7" s="1"/>
  <c r="AP54" i="7" s="1"/>
  <c r="AP86" i="7"/>
  <c r="AP66" i="7"/>
  <c r="AP68" i="7" s="1"/>
  <c r="AP80" i="7"/>
  <c r="AP74" i="7"/>
  <c r="AO41" i="7"/>
  <c r="AO109" i="7"/>
  <c r="AO110" i="7" s="1"/>
  <c r="AO115" i="7"/>
  <c r="AO116" i="7" s="1"/>
  <c r="AO76" i="7"/>
  <c r="AO77" i="7" s="1"/>
  <c r="AO121" i="7"/>
  <c r="AO122" i="7" s="1"/>
  <c r="AO88" i="7"/>
  <c r="AO89" i="7" s="1"/>
  <c r="AO82" i="7"/>
  <c r="AO83" i="7" s="1"/>
  <c r="AO103" i="7"/>
  <c r="AO104" i="7" s="1"/>
  <c r="AO70" i="7"/>
  <c r="AO71" i="7" s="1"/>
  <c r="AN41" i="7"/>
  <c r="AN109" i="7"/>
  <c r="AN110" i="7" s="1"/>
  <c r="AN121" i="7"/>
  <c r="AN122" i="7" s="1"/>
  <c r="AN76" i="7"/>
  <c r="AN77" i="7" s="1"/>
  <c r="AN88" i="7"/>
  <c r="AN89" i="7" s="1"/>
  <c r="AN103" i="7"/>
  <c r="AN104" i="7" s="1"/>
  <c r="AN82" i="7"/>
  <c r="AN83" i="7" s="1"/>
  <c r="AN70" i="7"/>
  <c r="AN71" i="7" s="1"/>
  <c r="AN115" i="7"/>
  <c r="AN116" i="7" s="1"/>
  <c r="AP39" i="7"/>
  <c r="AP38" i="7"/>
  <c r="AP40" i="7" s="1"/>
  <c r="AQ57" i="7"/>
  <c r="AQ58" i="7" s="1"/>
  <c r="AQ25" i="7"/>
  <c r="AQ26" i="7"/>
  <c r="AQ27" i="7"/>
  <c r="AQ34" i="7" s="1"/>
  <c r="AQ28" i="7"/>
  <c r="AQ35" i="7" s="1"/>
  <c r="AR23" i="7"/>
  <c r="AR43" i="7" s="1"/>
  <c r="AR45" i="7" s="1"/>
  <c r="AR46" i="7" s="1"/>
  <c r="AR22" i="7"/>
  <c r="AS21" i="7"/>
  <c r="AS2" i="7"/>
  <c r="AQ52" i="7" l="1"/>
  <c r="AQ107" i="7"/>
  <c r="AQ113" i="7"/>
  <c r="AQ119" i="7"/>
  <c r="AQ99" i="7"/>
  <c r="AQ101" i="7" s="1"/>
  <c r="AQ51" i="7"/>
  <c r="AQ53" i="7" s="1"/>
  <c r="AQ54" i="7" s="1"/>
  <c r="AQ86" i="7"/>
  <c r="AQ74" i="7"/>
  <c r="AQ80" i="7"/>
  <c r="AQ66" i="7"/>
  <c r="AQ68" i="7" s="1"/>
  <c r="AP41" i="7"/>
  <c r="AP109" i="7"/>
  <c r="AP110" i="7" s="1"/>
  <c r="AP82" i="7"/>
  <c r="AP83" i="7" s="1"/>
  <c r="AP76" i="7"/>
  <c r="AP77" i="7" s="1"/>
  <c r="AP88" i="7"/>
  <c r="AP89" i="7" s="1"/>
  <c r="AP70" i="7"/>
  <c r="AP71" i="7" s="1"/>
  <c r="AP115" i="7"/>
  <c r="AP116" i="7" s="1"/>
  <c r="AP103" i="7"/>
  <c r="AP104" i="7" s="1"/>
  <c r="AP121" i="7"/>
  <c r="AP122" i="7" s="1"/>
  <c r="AN125" i="7"/>
  <c r="AN124" i="7"/>
  <c r="AO124" i="7"/>
  <c r="AO125" i="7"/>
  <c r="AQ39" i="7"/>
  <c r="AQ38" i="7"/>
  <c r="AN91" i="7"/>
  <c r="AN92" i="7"/>
  <c r="AO91" i="7"/>
  <c r="AO92" i="7"/>
  <c r="AR28" i="7"/>
  <c r="AR35" i="7" s="1"/>
  <c r="AR27" i="7"/>
  <c r="AR34" i="7" s="1"/>
  <c r="AR57" i="7"/>
  <c r="AR58" i="7" s="1"/>
  <c r="AR25" i="7"/>
  <c r="AR26" i="7"/>
  <c r="AT21" i="7"/>
  <c r="AS23" i="7"/>
  <c r="AS43" i="7" s="1"/>
  <c r="AS45" i="7" s="1"/>
  <c r="AS46" i="7" s="1"/>
  <c r="AS22" i="7"/>
  <c r="AT2" i="7"/>
  <c r="AR52" i="7" l="1"/>
  <c r="AR107" i="7"/>
  <c r="AR109" i="7" s="1"/>
  <c r="AR110" i="7" s="1"/>
  <c r="AR113" i="7"/>
  <c r="AR119" i="7"/>
  <c r="AR121" i="7" s="1"/>
  <c r="AR122" i="7" s="1"/>
  <c r="AR99" i="7"/>
  <c r="AR101" i="7" s="1"/>
  <c r="AR86" i="7"/>
  <c r="AR88" i="7" s="1"/>
  <c r="AR89" i="7" s="1"/>
  <c r="AR80" i="7"/>
  <c r="AR82" i="7" s="1"/>
  <c r="AR83" i="7" s="1"/>
  <c r="AR51" i="7"/>
  <c r="AR74" i="7"/>
  <c r="AR76" i="7" s="1"/>
  <c r="AR77" i="7" s="1"/>
  <c r="AR66" i="7"/>
  <c r="AR68" i="7" s="1"/>
  <c r="AQ40" i="7"/>
  <c r="AQ41" i="7" s="1"/>
  <c r="AQ76" i="7"/>
  <c r="AQ77" i="7" s="1"/>
  <c r="AQ70" i="7"/>
  <c r="AQ71" i="7" s="1"/>
  <c r="AQ88" i="7"/>
  <c r="AQ89" i="7" s="1"/>
  <c r="AQ82" i="7"/>
  <c r="AQ83" i="7" s="1"/>
  <c r="AP91" i="7"/>
  <c r="AP92" i="7"/>
  <c r="AP124" i="7"/>
  <c r="AP125" i="7"/>
  <c r="AR39" i="7"/>
  <c r="AR38" i="7"/>
  <c r="AS27" i="7"/>
  <c r="AS34" i="7" s="1"/>
  <c r="AS28" i="7"/>
  <c r="AS35" i="7" s="1"/>
  <c r="AS57" i="7"/>
  <c r="AS58" i="7" s="1"/>
  <c r="AS26" i="7"/>
  <c r="AS25" i="7"/>
  <c r="AU21" i="7"/>
  <c r="AT22" i="7"/>
  <c r="AT23" i="7"/>
  <c r="AT43" i="7" s="1"/>
  <c r="AT45" i="7" s="1"/>
  <c r="AT46" i="7" s="1"/>
  <c r="AU2" i="7"/>
  <c r="AR53" i="7" l="1"/>
  <c r="AR54" i="7" s="1"/>
  <c r="AS86" i="7"/>
  <c r="AS88" i="7" s="1"/>
  <c r="AS89" i="7" s="1"/>
  <c r="AS80" i="7"/>
  <c r="AS82" i="7" s="1"/>
  <c r="AS83" i="7" s="1"/>
  <c r="AS52" i="7"/>
  <c r="AS99" i="7"/>
  <c r="AS101" i="7" s="1"/>
  <c r="AS103" i="7" s="1"/>
  <c r="AS107" i="7"/>
  <c r="AS109" i="7" s="1"/>
  <c r="AS110" i="7" s="1"/>
  <c r="AS113" i="7"/>
  <c r="AS115" i="7" s="1"/>
  <c r="AS116" i="7" s="1"/>
  <c r="AS119" i="7"/>
  <c r="AS121" i="7" s="1"/>
  <c r="AS122" i="7" s="1"/>
  <c r="AQ103" i="7"/>
  <c r="AS51" i="7"/>
  <c r="AS66" i="7"/>
  <c r="AS68" i="7" s="1"/>
  <c r="AS74" i="7"/>
  <c r="AS76" i="7" s="1"/>
  <c r="AS77" i="7" s="1"/>
  <c r="AQ115" i="7"/>
  <c r="AQ116" i="7" s="1"/>
  <c r="AQ109" i="7"/>
  <c r="AQ110" i="7" s="1"/>
  <c r="AQ121" i="7"/>
  <c r="AQ122" i="7" s="1"/>
  <c r="AQ91" i="7"/>
  <c r="AQ92" i="7"/>
  <c r="AS39" i="7"/>
  <c r="AR40" i="7"/>
  <c r="AS38" i="7"/>
  <c r="AT28" i="7"/>
  <c r="AT35" i="7" s="1"/>
  <c r="AT27" i="7"/>
  <c r="AT34" i="7" s="1"/>
  <c r="AT57" i="7"/>
  <c r="AT58" i="7" s="1"/>
  <c r="AT25" i="7"/>
  <c r="AT26" i="7"/>
  <c r="AU23" i="7"/>
  <c r="AU43" i="7" s="1"/>
  <c r="AU45" i="7" s="1"/>
  <c r="AU46" i="7" s="1"/>
  <c r="AU22" i="7"/>
  <c r="AV21" i="7"/>
  <c r="AV2" i="7"/>
  <c r="AS104" i="7" l="1"/>
  <c r="AS125" i="7" s="1"/>
  <c r="AS124" i="7"/>
  <c r="AT52" i="7"/>
  <c r="AT119" i="7"/>
  <c r="AT121" i="7" s="1"/>
  <c r="AT122" i="7" s="1"/>
  <c r="AT99" i="7"/>
  <c r="AT101" i="7" s="1"/>
  <c r="AT113" i="7"/>
  <c r="AT107" i="7"/>
  <c r="AT109" i="7" s="1"/>
  <c r="AT110" i="7" s="1"/>
  <c r="AT80" i="7"/>
  <c r="AT82" i="7" s="1"/>
  <c r="AT83" i="7" s="1"/>
  <c r="AT86" i="7"/>
  <c r="AT88" i="7" s="1"/>
  <c r="AT89" i="7" s="1"/>
  <c r="AS40" i="7"/>
  <c r="AS53" i="7"/>
  <c r="AS54" i="7" s="1"/>
  <c r="AQ124" i="7"/>
  <c r="AQ104" i="7"/>
  <c r="AQ125" i="7" s="1"/>
  <c r="AT51" i="7"/>
  <c r="AT53" i="7" s="1"/>
  <c r="AT54" i="7" s="1"/>
  <c r="AT66" i="7"/>
  <c r="AT68" i="7" s="1"/>
  <c r="AT74" i="7"/>
  <c r="AT76" i="7" s="1"/>
  <c r="AT77" i="7" s="1"/>
  <c r="AR41" i="7"/>
  <c r="AR70" i="7"/>
  <c r="AR103" i="7"/>
  <c r="AR115" i="7"/>
  <c r="AR116" i="7" s="1"/>
  <c r="AS41" i="7"/>
  <c r="AT38" i="7"/>
  <c r="AT39" i="7"/>
  <c r="AS70" i="7"/>
  <c r="AU57" i="7"/>
  <c r="AU58" i="7" s="1"/>
  <c r="AU25" i="7"/>
  <c r="AU26" i="7"/>
  <c r="AU28" i="7"/>
  <c r="AU35" i="7" s="1"/>
  <c r="AU39" i="7" s="1"/>
  <c r="AU27" i="7"/>
  <c r="AU34" i="7" s="1"/>
  <c r="AU38" i="7" s="1"/>
  <c r="AV22" i="7"/>
  <c r="AV23" i="7"/>
  <c r="AV43" i="7" s="1"/>
  <c r="AV45" i="7" s="1"/>
  <c r="AV46" i="7" s="1"/>
  <c r="AW21" i="7"/>
  <c r="AW2" i="7"/>
  <c r="AT40" i="7" l="1"/>
  <c r="AT41" i="7" s="1"/>
  <c r="AU52" i="7"/>
  <c r="AU119" i="7"/>
  <c r="AU121" i="7" s="1"/>
  <c r="AU122" i="7" s="1"/>
  <c r="AU107" i="7"/>
  <c r="AU109" i="7" s="1"/>
  <c r="AU113" i="7"/>
  <c r="AU115" i="7" s="1"/>
  <c r="AU116" i="7" s="1"/>
  <c r="AR104" i="7"/>
  <c r="AR125" i="7" s="1"/>
  <c r="AR124" i="7"/>
  <c r="AU51" i="7"/>
  <c r="AU86" i="7"/>
  <c r="AU88" i="7" s="1"/>
  <c r="AU89" i="7" s="1"/>
  <c r="AU74" i="7"/>
  <c r="AU76" i="7" s="1"/>
  <c r="AU80" i="7"/>
  <c r="AU82" i="7" s="1"/>
  <c r="AU83" i="7" s="1"/>
  <c r="AR71" i="7"/>
  <c r="AR92" i="7" s="1"/>
  <c r="AR91" i="7"/>
  <c r="AS71" i="7"/>
  <c r="AS92" i="7" s="1"/>
  <c r="AS91" i="7"/>
  <c r="AT103" i="7"/>
  <c r="AT115" i="7"/>
  <c r="AT116" i="7" s="1"/>
  <c r="AU40" i="7"/>
  <c r="AU41" i="7" s="1"/>
  <c r="AV28" i="7"/>
  <c r="AV35" i="7" s="1"/>
  <c r="AV39" i="7" s="1"/>
  <c r="AV27" i="7"/>
  <c r="AV34" i="7" s="1"/>
  <c r="AV38" i="7" s="1"/>
  <c r="AV57" i="7"/>
  <c r="AV58" i="7" s="1"/>
  <c r="AV26" i="7"/>
  <c r="AV25" i="7"/>
  <c r="AW22" i="7"/>
  <c r="AW23" i="7"/>
  <c r="AW43" i="7" s="1"/>
  <c r="AW45" i="7" s="1"/>
  <c r="AW46" i="7" s="1"/>
  <c r="AX21" i="7"/>
  <c r="AX2" i="7"/>
  <c r="AU53" i="7" l="1"/>
  <c r="AU54" i="7" s="1"/>
  <c r="AT104" i="7"/>
  <c r="AT125" i="7" s="1"/>
  <c r="AT124" i="7"/>
  <c r="AV51" i="7"/>
  <c r="AV86" i="7"/>
  <c r="AV88" i="7" s="1"/>
  <c r="AV89" i="7" s="1"/>
  <c r="AV74" i="7"/>
  <c r="AV76" i="7" s="1"/>
  <c r="AV80" i="7"/>
  <c r="AV82" i="7" s="1"/>
  <c r="AV83" i="7" s="1"/>
  <c r="AV52" i="7"/>
  <c r="AV119" i="7"/>
  <c r="AV121" i="7" s="1"/>
  <c r="AV122" i="7" s="1"/>
  <c r="AV113" i="7"/>
  <c r="AV115" i="7" s="1"/>
  <c r="AV116" i="7" s="1"/>
  <c r="AV107" i="7"/>
  <c r="AV109" i="7" s="1"/>
  <c r="AU110" i="7"/>
  <c r="AU125" i="7" s="1"/>
  <c r="AU124" i="7"/>
  <c r="AU77" i="7"/>
  <c r="AU92" i="7" s="1"/>
  <c r="AU91" i="7"/>
  <c r="AT70" i="7"/>
  <c r="AV40" i="7"/>
  <c r="AV41" i="7" s="1"/>
  <c r="AW27" i="7"/>
  <c r="AW34" i="7" s="1"/>
  <c r="AW38" i="7" s="1"/>
  <c r="AW28" i="7"/>
  <c r="AW35" i="7" s="1"/>
  <c r="AW39" i="7" s="1"/>
  <c r="AW40" i="7" s="1"/>
  <c r="AW41" i="7" s="1"/>
  <c r="AW57" i="7"/>
  <c r="AW58" i="7" s="1"/>
  <c r="AW26" i="7"/>
  <c r="AW25" i="7"/>
  <c r="AY21" i="7"/>
  <c r="AX23" i="7"/>
  <c r="AX43" i="7" s="1"/>
  <c r="AX45" i="7" s="1"/>
  <c r="AX46" i="7" s="1"/>
  <c r="AX22" i="7"/>
  <c r="AY2" i="7"/>
  <c r="AV53" i="7" l="1"/>
  <c r="AV54" i="7" s="1"/>
  <c r="AV77" i="7"/>
  <c r="AV92" i="7" s="1"/>
  <c r="AV91" i="7"/>
  <c r="AW51" i="7"/>
  <c r="AW80" i="7"/>
  <c r="AW82" i="7" s="1"/>
  <c r="AW83" i="7" s="1"/>
  <c r="AW86" i="7"/>
  <c r="AW88" i="7" s="1"/>
  <c r="AW89" i="7" s="1"/>
  <c r="AW74" i="7"/>
  <c r="AW76" i="7" s="1"/>
  <c r="AW52" i="7"/>
  <c r="AW113" i="7"/>
  <c r="AW115" i="7" s="1"/>
  <c r="AW116" i="7" s="1"/>
  <c r="AW119" i="7"/>
  <c r="AW121" i="7" s="1"/>
  <c r="AW122" i="7" s="1"/>
  <c r="AW107" i="7"/>
  <c r="AW109" i="7" s="1"/>
  <c r="AV110" i="7"/>
  <c r="AV125" i="7" s="1"/>
  <c r="AV124" i="7"/>
  <c r="AT71" i="7"/>
  <c r="AT92" i="7" s="1"/>
  <c r="AT91" i="7"/>
  <c r="AX57" i="7"/>
  <c r="AX58" i="7" s="1"/>
  <c r="AX26" i="7"/>
  <c r="AX25" i="7"/>
  <c r="AX27" i="7"/>
  <c r="AX34" i="7" s="1"/>
  <c r="AX38" i="7" s="1"/>
  <c r="AX28" i="7"/>
  <c r="AX35" i="7" s="1"/>
  <c r="AX39" i="7" s="1"/>
  <c r="AY23" i="7"/>
  <c r="AY43" i="7" s="1"/>
  <c r="AY45" i="7" s="1"/>
  <c r="AY46" i="7" s="1"/>
  <c r="AY22" i="7"/>
  <c r="AZ21" i="7"/>
  <c r="AZ2" i="7"/>
  <c r="AW53" i="7" l="1"/>
  <c r="AW54" i="7" s="1"/>
  <c r="AW77" i="7"/>
  <c r="AW92" i="7" s="1"/>
  <c r="AW91" i="7"/>
  <c r="AW110" i="7"/>
  <c r="AW125" i="7" s="1"/>
  <c r="AW124" i="7"/>
  <c r="AX52" i="7"/>
  <c r="AX53" i="7" s="1"/>
  <c r="AX54" i="7" s="1"/>
  <c r="AX113" i="7"/>
  <c r="AX115" i="7" s="1"/>
  <c r="AX116" i="7" s="1"/>
  <c r="AX119" i="7"/>
  <c r="AX121" i="7" s="1"/>
  <c r="AX122" i="7" s="1"/>
  <c r="AX107" i="7"/>
  <c r="AX109" i="7" s="1"/>
  <c r="AX51" i="7"/>
  <c r="AX80" i="7"/>
  <c r="AX82" i="7" s="1"/>
  <c r="AX83" i="7" s="1"/>
  <c r="AX74" i="7"/>
  <c r="AX76" i="7" s="1"/>
  <c r="AX86" i="7"/>
  <c r="AX88" i="7" s="1"/>
  <c r="AX89" i="7" s="1"/>
  <c r="AX40" i="7"/>
  <c r="AX41" i="7" s="1"/>
  <c r="AY28" i="7"/>
  <c r="AY35" i="7" s="1"/>
  <c r="AY39" i="7" s="1"/>
  <c r="AY27" i="7"/>
  <c r="AY34" i="7" s="1"/>
  <c r="AY38" i="7" s="1"/>
  <c r="AY40" i="7" s="1"/>
  <c r="AY41" i="7" s="1"/>
  <c r="AY57" i="7"/>
  <c r="AY58" i="7" s="1"/>
  <c r="AY26" i="7"/>
  <c r="AY25" i="7"/>
  <c r="AZ23" i="7"/>
  <c r="AZ43" i="7" s="1"/>
  <c r="AZ45" i="7" s="1"/>
  <c r="AZ46" i="7" s="1"/>
  <c r="AZ22" i="7"/>
  <c r="BA21" i="7"/>
  <c r="BA2" i="7"/>
  <c r="AX110" i="7" l="1"/>
  <c r="AX125" i="7" s="1"/>
  <c r="AX124" i="7"/>
  <c r="AX77" i="7"/>
  <c r="AX92" i="7" s="1"/>
  <c r="AX91" i="7"/>
  <c r="AY51" i="7"/>
  <c r="AY86" i="7"/>
  <c r="AY88" i="7" s="1"/>
  <c r="AY89" i="7" s="1"/>
  <c r="AY74" i="7"/>
  <c r="AY76" i="7" s="1"/>
  <c r="AY80" i="7"/>
  <c r="AY82" i="7" s="1"/>
  <c r="AY83" i="7" s="1"/>
  <c r="AY52" i="7"/>
  <c r="AY107" i="7"/>
  <c r="AY109" i="7" s="1"/>
  <c r="AY113" i="7"/>
  <c r="AY115" i="7" s="1"/>
  <c r="AY116" i="7" s="1"/>
  <c r="AY119" i="7"/>
  <c r="AY121" i="7" s="1"/>
  <c r="AY122" i="7" s="1"/>
  <c r="AZ57" i="7"/>
  <c r="AZ58" i="7" s="1"/>
  <c r="AZ25" i="7"/>
  <c r="AZ26" i="7"/>
  <c r="AZ27" i="7"/>
  <c r="AZ34" i="7" s="1"/>
  <c r="AZ38" i="7" s="1"/>
  <c r="AZ28" i="7"/>
  <c r="AZ35" i="7" s="1"/>
  <c r="AZ39" i="7" s="1"/>
  <c r="BB21" i="7"/>
  <c r="BA22" i="7"/>
  <c r="BA23" i="7"/>
  <c r="BA43" i="7" s="1"/>
  <c r="BA45" i="7" s="1"/>
  <c r="BA46" i="7" s="1"/>
  <c r="BB2" i="7"/>
  <c r="AY53" i="7" l="1"/>
  <c r="AY54" i="7" s="1"/>
  <c r="AZ52" i="7"/>
  <c r="AZ107" i="7"/>
  <c r="AZ109" i="7" s="1"/>
  <c r="AZ119" i="7"/>
  <c r="AZ121" i="7" s="1"/>
  <c r="AZ122" i="7" s="1"/>
  <c r="AZ113" i="7"/>
  <c r="AZ115" i="7" s="1"/>
  <c r="AZ116" i="7" s="1"/>
  <c r="AZ51" i="7"/>
  <c r="AZ53" i="7" s="1"/>
  <c r="AZ54" i="7" s="1"/>
  <c r="AZ86" i="7"/>
  <c r="AZ88" i="7" s="1"/>
  <c r="AZ89" i="7" s="1"/>
  <c r="AZ74" i="7"/>
  <c r="AZ76" i="7" s="1"/>
  <c r="AZ80" i="7"/>
  <c r="AZ82" i="7" s="1"/>
  <c r="AZ83" i="7" s="1"/>
  <c r="AY110" i="7"/>
  <c r="AY125" i="7" s="1"/>
  <c r="AY124" i="7"/>
  <c r="AY77" i="7"/>
  <c r="AY92" i="7" s="1"/>
  <c r="AY91" i="7"/>
  <c r="AZ40" i="7"/>
  <c r="AZ41" i="7" s="1"/>
  <c r="BA27" i="7"/>
  <c r="BA34" i="7" s="1"/>
  <c r="BA38" i="7" s="1"/>
  <c r="BA28" i="7"/>
  <c r="BA35" i="7" s="1"/>
  <c r="BA39" i="7" s="1"/>
  <c r="BA57" i="7"/>
  <c r="BA58" i="7" s="1"/>
  <c r="BA25" i="7"/>
  <c r="BA26" i="7"/>
  <c r="BB23" i="7"/>
  <c r="BB43" i="7" s="1"/>
  <c r="BB45" i="7" s="1"/>
  <c r="BB46" i="7" s="1"/>
  <c r="BB22" i="7"/>
  <c r="BC2" i="7"/>
  <c r="AZ77" i="7" l="1"/>
  <c r="AZ92" i="7" s="1"/>
  <c r="AZ91" i="7"/>
  <c r="BA52" i="7"/>
  <c r="BA107" i="7"/>
  <c r="BA109" i="7" s="1"/>
  <c r="BA113" i="7"/>
  <c r="BA115" i="7" s="1"/>
  <c r="BA116" i="7" s="1"/>
  <c r="BA119" i="7"/>
  <c r="BA121" i="7" s="1"/>
  <c r="BA122" i="7" s="1"/>
  <c r="BA51" i="7"/>
  <c r="BA86" i="7"/>
  <c r="BA88" i="7" s="1"/>
  <c r="BA89" i="7" s="1"/>
  <c r="BA74" i="7"/>
  <c r="BA76" i="7" s="1"/>
  <c r="BA80" i="7"/>
  <c r="BA82" i="7" s="1"/>
  <c r="BA83" i="7" s="1"/>
  <c r="AZ110" i="7"/>
  <c r="AZ125" i="7" s="1"/>
  <c r="AZ124" i="7"/>
  <c r="BA40" i="7"/>
  <c r="BA41" i="7" s="1"/>
  <c r="BB57" i="7"/>
  <c r="BB58" i="7" s="1"/>
  <c r="BB26" i="7"/>
  <c r="BB25" i="7"/>
  <c r="BB28" i="7"/>
  <c r="BB35" i="7" s="1"/>
  <c r="BB39" i="7" s="1"/>
  <c r="BB27" i="7"/>
  <c r="BB34" i="7" s="1"/>
  <c r="BB38" i="7" s="1"/>
  <c r="BD2" i="7"/>
  <c r="BA53" i="7" l="1"/>
  <c r="BA54" i="7" s="1"/>
  <c r="BA110" i="7"/>
  <c r="BA125" i="7" s="1"/>
  <c r="BA124" i="7"/>
  <c r="BB52" i="7"/>
  <c r="BB119" i="7"/>
  <c r="BB121" i="7" s="1"/>
  <c r="BB122" i="7" s="1"/>
  <c r="BB107" i="7"/>
  <c r="BB109" i="7" s="1"/>
  <c r="BB113" i="7"/>
  <c r="BB115" i="7" s="1"/>
  <c r="BB116" i="7" s="1"/>
  <c r="BB51" i="7"/>
  <c r="BB80" i="7"/>
  <c r="BB82" i="7" s="1"/>
  <c r="BB83" i="7" s="1"/>
  <c r="BB86" i="7"/>
  <c r="BB88" i="7" s="1"/>
  <c r="BB89" i="7" s="1"/>
  <c r="BB74" i="7"/>
  <c r="BB76" i="7" s="1"/>
  <c r="BA77" i="7"/>
  <c r="BA92" i="7" s="1"/>
  <c r="BA91" i="7"/>
  <c r="BB40" i="7"/>
  <c r="BB41" i="7" s="1"/>
  <c r="BB53" i="7" l="1"/>
  <c r="BB54" i="7" s="1"/>
  <c r="BB110" i="7"/>
  <c r="BB125" i="7" s="1"/>
  <c r="BB124" i="7"/>
  <c r="BB77" i="7"/>
  <c r="BB92" i="7" s="1"/>
  <c r="BB91" i="7"/>
  <c r="I5" i="6" l="1"/>
  <c r="BD20" i="7" l="1"/>
  <c r="BD21" i="7"/>
  <c r="BD22" i="7" s="1"/>
  <c r="BC21" i="7"/>
  <c r="BC22" i="7" s="1"/>
  <c r="BC57" i="7" s="1"/>
  <c r="BC58" i="7" s="1"/>
  <c r="BC23" i="7" l="1"/>
  <c r="BD25" i="7"/>
  <c r="BD57" i="7"/>
  <c r="BD58" i="7" s="1"/>
  <c r="BD26" i="7"/>
  <c r="BC26" i="7"/>
  <c r="BC28" i="7"/>
  <c r="BC35" i="7" s="1"/>
  <c r="BC39" i="7" s="1"/>
  <c r="BC25" i="7"/>
  <c r="BD23" i="7"/>
  <c r="BC27" i="7" l="1"/>
  <c r="BC34" i="7" s="1"/>
  <c r="BC38" i="7" s="1"/>
  <c r="BC40" i="7" s="1"/>
  <c r="BC41" i="7" s="1"/>
  <c r="BC43" i="7"/>
  <c r="BC45" i="7" s="1"/>
  <c r="BC46" i="7" s="1"/>
  <c r="BC107" i="7"/>
  <c r="BC109" i="7" s="1"/>
  <c r="BC52" i="7"/>
  <c r="BC119" i="7"/>
  <c r="BC121" i="7" s="1"/>
  <c r="BC122" i="7" s="1"/>
  <c r="BC113" i="7"/>
  <c r="BC115" i="7" s="1"/>
  <c r="BC116" i="7" s="1"/>
  <c r="BD107" i="7"/>
  <c r="BD109" i="7" s="1"/>
  <c r="BD113" i="7"/>
  <c r="BD115" i="7" s="1"/>
  <c r="BD116" i="7" s="1"/>
  <c r="BD52" i="7"/>
  <c r="BD119" i="7"/>
  <c r="BD121" i="7" s="1"/>
  <c r="BD122" i="7" s="1"/>
  <c r="BD51" i="7"/>
  <c r="BD80" i="7"/>
  <c r="BD82" i="7" s="1"/>
  <c r="BD83" i="7" s="1"/>
  <c r="BD86" i="7"/>
  <c r="BD88" i="7" s="1"/>
  <c r="BD89" i="7" s="1"/>
  <c r="BD74" i="7"/>
  <c r="BD76" i="7" s="1"/>
  <c r="BD28" i="7"/>
  <c r="BD35" i="7" s="1"/>
  <c r="BD39" i="7" s="1"/>
  <c r="BD27" i="7"/>
  <c r="BD34" i="7" s="1"/>
  <c r="BD38" i="7" s="1"/>
  <c r="BD43" i="7"/>
  <c r="BD45" i="7" s="1"/>
  <c r="BD46" i="7" s="1"/>
  <c r="BC80" i="7"/>
  <c r="BC82" i="7" s="1"/>
  <c r="BC83" i="7" s="1"/>
  <c r="BC74" i="7"/>
  <c r="BC76" i="7" s="1"/>
  <c r="BC51" i="7"/>
  <c r="BC53" i="7" s="1"/>
  <c r="BC54" i="7" s="1"/>
  <c r="BC86" i="7"/>
  <c r="BC88" i="7" s="1"/>
  <c r="BC89" i="7" s="1"/>
  <c r="BD40" i="7" l="1"/>
  <c r="BD41" i="7" s="1"/>
  <c r="I6" i="6"/>
  <c r="BD110" i="7"/>
  <c r="BD125" i="7" s="1"/>
  <c r="BD124" i="7"/>
  <c r="BD91" i="7"/>
  <c r="BD77" i="7"/>
  <c r="BD92" i="7" s="1"/>
  <c r="C55" i="7"/>
  <c r="I7" i="6" s="1"/>
  <c r="BC77" i="7"/>
  <c r="BC92" i="7" s="1"/>
  <c r="C93" i="7" s="1"/>
  <c r="I8" i="6" s="1"/>
  <c r="BC91" i="7"/>
  <c r="BD53" i="7"/>
  <c r="BD54" i="7" s="1"/>
  <c r="BC110" i="7"/>
  <c r="BC125" i="7" s="1"/>
  <c r="C127" i="7" s="1"/>
  <c r="BC124" i="7"/>
  <c r="I9" i="6" l="1"/>
  <c r="I10" i="6" s="1"/>
  <c r="C129" i="7"/>
  <c r="D3" i="6" l="1"/>
  <c r="D11" i="6" s="1"/>
  <c r="B3" i="6"/>
  <c r="B11" i="6" s="1"/>
</calcChain>
</file>

<file path=xl/sharedStrings.xml><?xml version="1.0" encoding="utf-8"?>
<sst xmlns="http://schemas.openxmlformats.org/spreadsheetml/2006/main" count="578" uniqueCount="100">
  <si>
    <t>Net Present Value</t>
  </si>
  <si>
    <t>Discount Factor</t>
  </si>
  <si>
    <t xml:space="preserve"> </t>
  </si>
  <si>
    <t>Benefit Cost Ratio</t>
  </si>
  <si>
    <t>Build Project Cost</t>
  </si>
  <si>
    <t>Discounted</t>
  </si>
  <si>
    <t>Build Project</t>
  </si>
  <si>
    <t>Total Project NPV</t>
  </si>
  <si>
    <t>Total O&amp;M NPV</t>
  </si>
  <si>
    <t>Annual Bridge Traffic</t>
  </si>
  <si>
    <t>Annual Daily Bridge Traffic</t>
  </si>
  <si>
    <t>Total Annual Trips</t>
  </si>
  <si>
    <t>Additional miles @ 10 miles/trip</t>
  </si>
  <si>
    <t>Additional hours @ 15 min/trip</t>
  </si>
  <si>
    <t>Passenger Hours</t>
  </si>
  <si>
    <t>Travel Time Value per hour</t>
  </si>
  <si>
    <t>Total Project Construction and O&amp;M NPV</t>
  </si>
  <si>
    <t>Total Time Travel NPV</t>
  </si>
  <si>
    <t>Total Build NPV</t>
  </si>
  <si>
    <t>Total No Build NPV</t>
  </si>
  <si>
    <t>Vehicle Operating Costs per Mile</t>
  </si>
  <si>
    <t>Additional Operating Costs</t>
  </si>
  <si>
    <t>Operating Costs NPV</t>
  </si>
  <si>
    <t>Project Construction Costs</t>
  </si>
  <si>
    <t>Operation and Maintenance Costs</t>
  </si>
  <si>
    <t>Total Travel Time Value</t>
  </si>
  <si>
    <t>No Build Alternative</t>
  </si>
  <si>
    <t>Rehab projects</t>
  </si>
  <si>
    <t>O&amp;M Costs Total</t>
  </si>
  <si>
    <t>Discount Factor - Diesel emissions only</t>
  </si>
  <si>
    <t>Percent truck traffic</t>
  </si>
  <si>
    <t>Additional miles - cars</t>
  </si>
  <si>
    <t>Additional miles - trucks</t>
  </si>
  <si>
    <t>Additional hours - cars</t>
  </si>
  <si>
    <t>Additional hours - trucks</t>
  </si>
  <si>
    <t>Passengers per Vehicle (all travel) - 2022 BCA Guidance</t>
  </si>
  <si>
    <t>Passenger Hours - car</t>
  </si>
  <si>
    <t>Truck driver hours</t>
  </si>
  <si>
    <t>Commercial vehicle operator - truck driver - value per hour</t>
  </si>
  <si>
    <t>Travel time value - passenger cars</t>
  </si>
  <si>
    <t>Travel time value - trucks</t>
  </si>
  <si>
    <t>Vehicle Operating Costs per Mile (light duty vehicles - 2022 BCA)</t>
  </si>
  <si>
    <t>Vehicle Operating Costs per Mile (Commercial Trucks - 2022 BCA)</t>
  </si>
  <si>
    <t>Additional operating costs - cars</t>
  </si>
  <si>
    <t>Additional operating costs - trucks</t>
  </si>
  <si>
    <t>Total additional operating costs</t>
  </si>
  <si>
    <t>Emissions Costs - Autos</t>
  </si>
  <si>
    <t>Grams to metric ton conversion</t>
  </si>
  <si>
    <t>CO2</t>
  </si>
  <si>
    <t>Auto (light duty stock) fuel efficiency, mpg</t>
  </si>
  <si>
    <t>Auto fuel efficiency factor, multiplier - for 55 mph</t>
  </si>
  <si>
    <t>Auto annual fuel consumption, mpg</t>
  </si>
  <si>
    <t>Grams of CO2 Emissions per gallon of gasoline, grams</t>
  </si>
  <si>
    <t>Metric tons of CO2 emissions avoided, metric tons</t>
  </si>
  <si>
    <t>CO2 Costs, 2020$ per metric ton (from 2022 BCA Guidance)</t>
  </si>
  <si>
    <t>Value of CO2 Emissions Savings, undiscounted</t>
  </si>
  <si>
    <t>Value of CO2 Emissions Savings, discounted - discount at 3% rate</t>
  </si>
  <si>
    <t>Nox</t>
  </si>
  <si>
    <t>NOx Emissions Factor at 55 MPH, grams per mile (CA air resources board)</t>
  </si>
  <si>
    <t>Metric Tons of NOx Emissions Avoided</t>
  </si>
  <si>
    <t>NOX Costs, 2020$ per metric ton (2022 BCA Guidance)</t>
  </si>
  <si>
    <t>Value of NOx Emissions Savings, undiscounted</t>
  </si>
  <si>
    <t>Value of NOx Emissions Savings, discounted</t>
  </si>
  <si>
    <t>PM 2.5</t>
  </si>
  <si>
    <t>PM2.5 Emissions Factor at 55 MPH  grams per mile (CA air resources board)</t>
  </si>
  <si>
    <t>Metric Tons of PM2.5 Emissions Avoided</t>
  </si>
  <si>
    <t>PM Costs, 2020$ per metric ton (2022 BCA Guidance)</t>
  </si>
  <si>
    <t>Value of PM2.5 Emissions Savings, undiscounted</t>
  </si>
  <si>
    <t>Value of PM2.5 Emissions Savings, discounted</t>
  </si>
  <si>
    <t>Sox</t>
  </si>
  <si>
    <t>SOX Emissions Factor at 55 MPH, grams per mile (CA air resources board)</t>
  </si>
  <si>
    <t>Metric Tons of SOx Emissions Avoided</t>
  </si>
  <si>
    <t>SOX Costs,  2020$ per metric ton (2022 BCA Guidance)</t>
  </si>
  <si>
    <t>Value of SOx Emissions Savings, undiscounted</t>
  </si>
  <si>
    <t>Value of SOx Emissions Savings, discounted</t>
  </si>
  <si>
    <t>Total Emissions Savings</t>
  </si>
  <si>
    <t>Value of Emissions Savings, undiscounted</t>
  </si>
  <si>
    <t>Value of Emissions Savings, discounted</t>
  </si>
  <si>
    <t>Total Value of Auto Emissions Savings, NPV</t>
  </si>
  <si>
    <t>Emissions Costs - Trucks</t>
  </si>
  <si>
    <t>Truck fuel efficiency factor, multiplier - for 55 mph</t>
  </si>
  <si>
    <t>Truck annual fuel consumption, mpg</t>
  </si>
  <si>
    <t>Grams of CO2 Emissions per gallon of diesel, grams (EPA 2022)</t>
  </si>
  <si>
    <t>Total Value of Truck Emissions Savings, NPV</t>
  </si>
  <si>
    <t>Flag - auto diversion in effect</t>
  </si>
  <si>
    <t>Flag - truck diversion in effect</t>
  </si>
  <si>
    <t>Truck (freight truck) fuel efficiency, mph (US EIA Annual Energy Outlook 2022)</t>
  </si>
  <si>
    <t>Rehab Costs</t>
  </si>
  <si>
    <t>Build Alternative</t>
  </si>
  <si>
    <t>Alt case - with safety</t>
  </si>
  <si>
    <t>Flag - auto diversion in effect - 11 months a year on average closure</t>
  </si>
  <si>
    <t>Travel Time Value per hour (personal) - 2022 BCA Guidance</t>
  </si>
  <si>
    <t>Build Scenario</t>
  </si>
  <si>
    <t>No-Build Scenario</t>
  </si>
  <si>
    <t>Rehabilitation Costs</t>
  </si>
  <si>
    <t>Operations and Maintenance Costs</t>
  </si>
  <si>
    <t>Additional Travel Time</t>
  </si>
  <si>
    <t>Additional Vehicle Operating Costs</t>
  </si>
  <si>
    <t>Emissions Costs</t>
  </si>
  <si>
    <t>Total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</si>
</sst>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#,##0.000000"/>
    <numFmt numFmtId="167" formatCode="_(&quot;$&quot;* #,##0_);_(&quot;$&quot;* \(#,##0\);_(&quot;$&quot;* &quot;-&quot;??_);_(@_)"/>
    <numFmt numFmtId="168" formatCode="_(&quot;$&quot;* #,##0_);_(&quot;$&quot;* \(#,##0\);_(&quot;$&quot;* &quot;-&quot;???_);_(@_)"/>
    <numFmt numFmtId="169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/>
    <xf numFmtId="164" fontId="0" fillId="0" borderId="0" xfId="0" applyNumberFormat="1"/>
    <xf numFmtId="0" fontId="2" fillId="3" borderId="0" xfId="0" applyFont="1" applyFill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0" fillId="0" borderId="0" xfId="0" applyFill="1"/>
    <xf numFmtId="3" fontId="0" fillId="0" borderId="0" xfId="0" applyNumberFormat="1" applyFill="1"/>
    <xf numFmtId="2" fontId="2" fillId="0" borderId="0" xfId="0" applyNumberFormat="1" applyFont="1"/>
    <xf numFmtId="0" fontId="0" fillId="0" borderId="0" xfId="0" applyFill="1" applyBorder="1"/>
    <xf numFmtId="0" fontId="0" fillId="3" borderId="0" xfId="0" applyFill="1" applyAlignment="1">
      <alignment horizontal="left"/>
    </xf>
    <xf numFmtId="3" fontId="0" fillId="2" borderId="1" xfId="0" applyNumberFormat="1" applyFill="1" applyBorder="1"/>
    <xf numFmtId="37" fontId="0" fillId="0" borderId="0" xfId="0" applyNumberFormat="1" applyBorder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/>
    <xf numFmtId="3" fontId="0" fillId="3" borderId="0" xfId="0" applyNumberFormat="1" applyFill="1"/>
    <xf numFmtId="3" fontId="0" fillId="0" borderId="0" xfId="0" applyNumberFormat="1" applyFill="1" applyBorder="1"/>
    <xf numFmtId="4" fontId="0" fillId="0" borderId="0" xfId="0" applyNumberFormat="1" applyFill="1"/>
    <xf numFmtId="37" fontId="0" fillId="0" borderId="0" xfId="0" applyNumberFormat="1" applyFill="1"/>
    <xf numFmtId="0" fontId="2" fillId="4" borderId="0" xfId="0" applyFont="1" applyFill="1"/>
    <xf numFmtId="3" fontId="2" fillId="2" borderId="1" xfId="0" applyNumberFormat="1" applyFont="1" applyFill="1" applyBorder="1"/>
    <xf numFmtId="3" fontId="2" fillId="2" borderId="0" xfId="0" applyNumberFormat="1" applyFont="1" applyFill="1"/>
    <xf numFmtId="37" fontId="0" fillId="2" borderId="0" xfId="0" applyNumberFormat="1" applyFill="1" applyBorder="1"/>
    <xf numFmtId="3" fontId="2" fillId="0" borderId="0" xfId="0" applyNumberFormat="1" applyFont="1" applyFill="1" applyBorder="1"/>
    <xf numFmtId="0" fontId="4" fillId="0" borderId="0" xfId="0" applyFont="1"/>
    <xf numFmtId="0" fontId="4" fillId="2" borderId="0" xfId="0" applyFont="1" applyFill="1"/>
    <xf numFmtId="0" fontId="4" fillId="0" borderId="0" xfId="0" applyFont="1" applyFill="1"/>
    <xf numFmtId="166" fontId="4" fillId="0" borderId="0" xfId="0" applyNumberFormat="1" applyFont="1" applyFill="1"/>
    <xf numFmtId="44" fontId="4" fillId="0" borderId="0" xfId="3" applyFont="1"/>
    <xf numFmtId="0" fontId="5" fillId="0" borderId="0" xfId="0" applyFont="1"/>
    <xf numFmtId="167" fontId="0" fillId="0" borderId="0" xfId="0" applyNumberFormat="1"/>
    <xf numFmtId="167" fontId="0" fillId="0" borderId="0" xfId="3" applyNumberFormat="1" applyFont="1"/>
    <xf numFmtId="44" fontId="0" fillId="0" borderId="0" xfId="3" applyFont="1"/>
    <xf numFmtId="44" fontId="4" fillId="0" borderId="0" xfId="3" applyFont="1" applyFill="1"/>
    <xf numFmtId="44" fontId="0" fillId="0" borderId="0" xfId="3" applyFont="1" applyFill="1"/>
    <xf numFmtId="168" fontId="0" fillId="0" borderId="0" xfId="0" applyNumberFormat="1"/>
    <xf numFmtId="166" fontId="4" fillId="0" borderId="0" xfId="0" applyNumberFormat="1" applyFont="1"/>
    <xf numFmtId="0" fontId="0" fillId="5" borderId="0" xfId="0" applyFill="1"/>
    <xf numFmtId="3" fontId="0" fillId="5" borderId="0" xfId="0" applyNumberFormat="1" applyFill="1"/>
    <xf numFmtId="2" fontId="0" fillId="0" borderId="0" xfId="0" applyNumberFormat="1"/>
    <xf numFmtId="3" fontId="4" fillId="0" borderId="0" xfId="0" applyNumberFormat="1" applyFont="1"/>
    <xf numFmtId="44" fontId="0" fillId="0" borderId="0" xfId="0" applyNumberFormat="1"/>
    <xf numFmtId="167" fontId="0" fillId="0" borderId="0" xfId="3" applyNumberFormat="1" applyFont="1" applyFill="1"/>
    <xf numFmtId="169" fontId="0" fillId="0" borderId="0" xfId="2" applyNumberFormat="1" applyFont="1"/>
    <xf numFmtId="2" fontId="4" fillId="0" borderId="0" xfId="0" applyNumberFormat="1" applyFont="1"/>
    <xf numFmtId="167" fontId="4" fillId="0" borderId="0" xfId="3" applyNumberFormat="1" applyFont="1" applyFill="1"/>
    <xf numFmtId="167" fontId="4" fillId="2" borderId="0" xfId="3" applyNumberFormat="1" applyFont="1" applyFill="1"/>
    <xf numFmtId="44" fontId="4" fillId="2" borderId="0" xfId="3" applyFont="1" applyFill="1"/>
    <xf numFmtId="2" fontId="4" fillId="2" borderId="0" xfId="0" applyNumberFormat="1" applyFont="1" applyFill="1"/>
    <xf numFmtId="164" fontId="4" fillId="0" borderId="0" xfId="0" applyNumberFormat="1" applyFont="1"/>
    <xf numFmtId="164" fontId="4" fillId="2" borderId="0" xfId="0" applyNumberFormat="1" applyFont="1" applyFill="1"/>
    <xf numFmtId="167" fontId="3" fillId="0" borderId="0" xfId="3" applyNumberFormat="1" applyFont="1" applyFill="1" applyAlignment="1">
      <alignment horizontal="right"/>
    </xf>
    <xf numFmtId="167" fontId="2" fillId="2" borderId="1" xfId="3" applyNumberFormat="1" applyFont="1" applyFill="1" applyBorder="1"/>
    <xf numFmtId="2" fontId="0" fillId="0" borderId="0" xfId="3" applyNumberFormat="1" applyFont="1"/>
    <xf numFmtId="37" fontId="5" fillId="0" borderId="0" xfId="1" applyNumberFormat="1" applyFont="1" applyFill="1" applyAlignment="1">
      <alignment horizontal="right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</cellXfs>
  <cellStyles count="4">
    <cellStyle name="Comma" xfId="2" builtinId="3"/>
    <cellStyle name="Currency" xfId="3" builtinId="4"/>
    <cellStyle name="Normal" xfId="0" builtinId="0"/>
    <cellStyle name="Normal 3 2" xfId="1" xr:uid="{EB211267-A142-437D-99B7-DA06DD85E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C249-5A86-4C57-85AF-07BDDCCA47FD}">
  <dimension ref="B1:BE138"/>
  <sheetViews>
    <sheetView topLeftCell="A123" workbookViewId="0">
      <selection activeCell="A132" sqref="A132:BE140"/>
    </sheetView>
  </sheetViews>
  <sheetFormatPr defaultRowHeight="15" x14ac:dyDescent="0.25"/>
  <cols>
    <col min="1" max="1" width="3.140625" customWidth="1"/>
    <col min="2" max="2" width="46.5703125" customWidth="1"/>
    <col min="3" max="3" width="13.140625" customWidth="1"/>
    <col min="4" max="5" width="9.85546875" customWidth="1"/>
    <col min="6" max="6" width="16.28515625" customWidth="1"/>
    <col min="7" max="7" width="12.85546875" customWidth="1"/>
    <col min="8" max="8" width="12.7109375" customWidth="1"/>
    <col min="9" max="16" width="9.5703125" customWidth="1"/>
    <col min="17" max="17" width="10" customWidth="1"/>
    <col min="18" max="28" width="9.5703125" customWidth="1"/>
    <col min="29" max="33" width="9.7109375" customWidth="1"/>
    <col min="34" max="34" width="10.5703125" customWidth="1"/>
    <col min="35" max="35" width="13" customWidth="1"/>
    <col min="36" max="57" width="9.85546875" customWidth="1"/>
  </cols>
  <sheetData>
    <row r="1" spans="2:57" ht="15.75" thickBot="1" x14ac:dyDescent="0.3">
      <c r="B1" s="3" t="s">
        <v>2</v>
      </c>
      <c r="D1">
        <v>2021</v>
      </c>
      <c r="E1">
        <f t="shared" ref="E1:BE1" si="0">D1+1</f>
        <v>2022</v>
      </c>
      <c r="F1">
        <f t="shared" si="0"/>
        <v>2023</v>
      </c>
      <c r="G1">
        <f t="shared" si="0"/>
        <v>2024</v>
      </c>
      <c r="H1">
        <f t="shared" si="0"/>
        <v>2025</v>
      </c>
      <c r="I1">
        <f t="shared" si="0"/>
        <v>2026</v>
      </c>
      <c r="J1">
        <f t="shared" si="0"/>
        <v>2027</v>
      </c>
      <c r="K1">
        <f t="shared" si="0"/>
        <v>2028</v>
      </c>
      <c r="L1">
        <f t="shared" si="0"/>
        <v>2029</v>
      </c>
      <c r="M1">
        <f t="shared" si="0"/>
        <v>2030</v>
      </c>
      <c r="N1">
        <f t="shared" si="0"/>
        <v>2031</v>
      </c>
      <c r="O1">
        <f t="shared" si="0"/>
        <v>2032</v>
      </c>
      <c r="P1">
        <f t="shared" si="0"/>
        <v>2033</v>
      </c>
      <c r="Q1">
        <f t="shared" si="0"/>
        <v>2034</v>
      </c>
      <c r="R1">
        <f t="shared" si="0"/>
        <v>2035</v>
      </c>
      <c r="S1">
        <f t="shared" si="0"/>
        <v>2036</v>
      </c>
      <c r="T1">
        <f t="shared" si="0"/>
        <v>2037</v>
      </c>
      <c r="U1">
        <f t="shared" si="0"/>
        <v>2038</v>
      </c>
      <c r="V1">
        <f t="shared" si="0"/>
        <v>2039</v>
      </c>
      <c r="W1">
        <f t="shared" si="0"/>
        <v>2040</v>
      </c>
      <c r="X1">
        <f t="shared" si="0"/>
        <v>2041</v>
      </c>
      <c r="Y1">
        <f t="shared" si="0"/>
        <v>2042</v>
      </c>
      <c r="Z1">
        <f t="shared" si="0"/>
        <v>2043</v>
      </c>
      <c r="AA1">
        <f t="shared" si="0"/>
        <v>2044</v>
      </c>
      <c r="AB1">
        <f t="shared" si="0"/>
        <v>2045</v>
      </c>
      <c r="AC1">
        <f t="shared" si="0"/>
        <v>2046</v>
      </c>
      <c r="AD1">
        <f t="shared" si="0"/>
        <v>2047</v>
      </c>
      <c r="AE1">
        <f t="shared" si="0"/>
        <v>2048</v>
      </c>
      <c r="AF1">
        <f t="shared" si="0"/>
        <v>2049</v>
      </c>
      <c r="AG1">
        <f t="shared" si="0"/>
        <v>2050</v>
      </c>
      <c r="AH1">
        <f t="shared" si="0"/>
        <v>2051</v>
      </c>
      <c r="AI1">
        <f t="shared" si="0"/>
        <v>2052</v>
      </c>
      <c r="AJ1">
        <f t="shared" si="0"/>
        <v>2053</v>
      </c>
      <c r="AK1">
        <f t="shared" si="0"/>
        <v>2054</v>
      </c>
      <c r="AL1">
        <f t="shared" si="0"/>
        <v>2055</v>
      </c>
      <c r="AM1">
        <f t="shared" si="0"/>
        <v>2056</v>
      </c>
      <c r="AN1">
        <f t="shared" si="0"/>
        <v>2057</v>
      </c>
      <c r="AO1">
        <f t="shared" si="0"/>
        <v>2058</v>
      </c>
      <c r="AP1">
        <f t="shared" si="0"/>
        <v>2059</v>
      </c>
      <c r="AQ1">
        <f t="shared" si="0"/>
        <v>2060</v>
      </c>
      <c r="AR1">
        <f t="shared" si="0"/>
        <v>2061</v>
      </c>
      <c r="AS1">
        <f t="shared" si="0"/>
        <v>2062</v>
      </c>
      <c r="AT1">
        <f t="shared" si="0"/>
        <v>2063</v>
      </c>
      <c r="AU1">
        <f t="shared" si="0"/>
        <v>2064</v>
      </c>
      <c r="AV1">
        <f t="shared" si="0"/>
        <v>2065</v>
      </c>
      <c r="AW1">
        <f t="shared" si="0"/>
        <v>2066</v>
      </c>
      <c r="AX1">
        <f t="shared" si="0"/>
        <v>2067</v>
      </c>
      <c r="AY1">
        <f t="shared" si="0"/>
        <v>2068</v>
      </c>
      <c r="AZ1">
        <f t="shared" si="0"/>
        <v>2069</v>
      </c>
      <c r="BA1">
        <f t="shared" si="0"/>
        <v>2070</v>
      </c>
      <c r="BB1">
        <f t="shared" si="0"/>
        <v>2071</v>
      </c>
      <c r="BC1">
        <f t="shared" si="0"/>
        <v>2072</v>
      </c>
      <c r="BD1">
        <f t="shared" si="0"/>
        <v>2073</v>
      </c>
      <c r="BE1">
        <f t="shared" si="0"/>
        <v>2074</v>
      </c>
    </row>
    <row r="2" spans="2:57" ht="15.75" thickBot="1" x14ac:dyDescent="0.3">
      <c r="B2" s="4" t="s">
        <v>1</v>
      </c>
      <c r="C2" s="1">
        <v>1.07</v>
      </c>
      <c r="D2" s="2">
        <f>1/1.07</f>
        <v>0.93457943925233644</v>
      </c>
      <c r="E2" s="2">
        <f t="shared" ref="E2:F3" si="1">D2/$C2</f>
        <v>0.87343872827321156</v>
      </c>
      <c r="F2" s="2">
        <f t="shared" si="1"/>
        <v>0.81629787689085187</v>
      </c>
      <c r="G2" s="2">
        <f>F2/$C2</f>
        <v>0.76289521204752508</v>
      </c>
      <c r="H2" s="2">
        <f t="shared" ref="H2:BE3" si="2">G2/$C2</f>
        <v>0.71298617948366827</v>
      </c>
      <c r="I2" s="2">
        <f t="shared" si="2"/>
        <v>0.66634222381651231</v>
      </c>
      <c r="J2" s="2">
        <f t="shared" si="2"/>
        <v>0.62274974188459087</v>
      </c>
      <c r="K2" s="2">
        <f t="shared" si="2"/>
        <v>0.58200910456503818</v>
      </c>
      <c r="L2" s="2">
        <f t="shared" si="2"/>
        <v>0.54393374258414784</v>
      </c>
      <c r="M2" s="2">
        <f t="shared" si="2"/>
        <v>0.50834929213471758</v>
      </c>
      <c r="N2" s="2">
        <f t="shared" si="2"/>
        <v>0.4750927963875865</v>
      </c>
      <c r="O2" s="2">
        <f t="shared" si="2"/>
        <v>0.444011959240735</v>
      </c>
      <c r="P2" s="2">
        <f t="shared" si="2"/>
        <v>0.41496444788853737</v>
      </c>
      <c r="Q2" s="2">
        <f t="shared" si="2"/>
        <v>0.38781724101732462</v>
      </c>
      <c r="R2" s="2">
        <f t="shared" si="2"/>
        <v>0.36244601964235945</v>
      </c>
      <c r="S2" s="2">
        <f t="shared" si="2"/>
        <v>0.33873459779659759</v>
      </c>
      <c r="T2" s="2">
        <f t="shared" si="2"/>
        <v>0.3165743904641099</v>
      </c>
      <c r="U2" s="2">
        <f t="shared" si="2"/>
        <v>0.29586391632159803</v>
      </c>
      <c r="V2" s="2">
        <f t="shared" si="2"/>
        <v>0.27650833301083927</v>
      </c>
      <c r="W2" s="2">
        <f t="shared" si="2"/>
        <v>0.25841900281386848</v>
      </c>
      <c r="X2" s="2">
        <f t="shared" si="2"/>
        <v>0.24151308674193314</v>
      </c>
      <c r="Y2" s="2">
        <f t="shared" si="2"/>
        <v>0.22571316517937676</v>
      </c>
      <c r="Z2" s="2">
        <f t="shared" si="2"/>
        <v>0.21094688334521192</v>
      </c>
      <c r="AA2" s="2">
        <f t="shared" si="2"/>
        <v>0.19714661994879618</v>
      </c>
      <c r="AB2" s="2">
        <f t="shared" si="2"/>
        <v>0.1842491775222394</v>
      </c>
      <c r="AC2" s="2">
        <f t="shared" si="2"/>
        <v>0.17219549301143869</v>
      </c>
      <c r="AD2" s="2">
        <f t="shared" si="2"/>
        <v>0.16093036730040999</v>
      </c>
      <c r="AE2" s="2">
        <f t="shared" si="2"/>
        <v>0.1504022124302897</v>
      </c>
      <c r="AF2" s="2">
        <f t="shared" si="2"/>
        <v>0.14056281535541093</v>
      </c>
      <c r="AG2" s="2">
        <f t="shared" si="2"/>
        <v>0.13136711715458965</v>
      </c>
      <c r="AH2" s="2">
        <f t="shared" si="2"/>
        <v>0.12277300668653238</v>
      </c>
      <c r="AI2" s="2">
        <f t="shared" si="2"/>
        <v>0.11474112774442277</v>
      </c>
      <c r="AJ2" s="2">
        <f t="shared" si="2"/>
        <v>0.10723469882656333</v>
      </c>
      <c r="AK2" s="2">
        <f t="shared" si="2"/>
        <v>0.10021934469772274</v>
      </c>
      <c r="AL2" s="2">
        <f t="shared" si="2"/>
        <v>9.3662938969834339E-2</v>
      </c>
      <c r="AM2" s="2">
        <f t="shared" si="2"/>
        <v>8.7535456981153587E-2</v>
      </c>
      <c r="AN2" s="2">
        <f t="shared" si="2"/>
        <v>8.180883830014353E-2</v>
      </c>
      <c r="AO2" s="2">
        <f t="shared" si="2"/>
        <v>7.6456858224433197E-2</v>
      </c>
      <c r="AP2" s="2">
        <f t="shared" si="2"/>
        <v>7.1455007686386157E-2</v>
      </c>
      <c r="AQ2" s="2">
        <f t="shared" si="2"/>
        <v>6.6780381015314166E-2</v>
      </c>
      <c r="AR2" s="2">
        <f t="shared" si="2"/>
        <v>6.2411571042349685E-2</v>
      </c>
      <c r="AS2" s="2">
        <f t="shared" si="2"/>
        <v>5.8328571067616526E-2</v>
      </c>
      <c r="AT2" s="2">
        <f t="shared" si="2"/>
        <v>5.4512683240763103E-2</v>
      </c>
      <c r="AU2" s="2">
        <f t="shared" si="2"/>
        <v>5.0946432935292614E-2</v>
      </c>
      <c r="AV2" s="2">
        <f t="shared" si="2"/>
        <v>4.7613488724572536E-2</v>
      </c>
      <c r="AW2" s="2">
        <f t="shared" si="2"/>
        <v>4.4498587593058442E-2</v>
      </c>
      <c r="AX2" s="2">
        <f t="shared" si="2"/>
        <v>4.1587465040241529E-2</v>
      </c>
      <c r="AY2" s="2">
        <f t="shared" si="2"/>
        <v>3.8866789757235072E-2</v>
      </c>
      <c r="AZ2" s="2">
        <f t="shared" si="2"/>
        <v>3.6324102576855206E-2</v>
      </c>
      <c r="BA2" s="2">
        <f t="shared" si="2"/>
        <v>3.3947759417621688E-2</v>
      </c>
      <c r="BB2" s="2">
        <f t="shared" si="2"/>
        <v>3.1726877960394098E-2</v>
      </c>
      <c r="BC2" s="2">
        <f t="shared" si="2"/>
        <v>2.9651287813452425E-2</v>
      </c>
      <c r="BD2" s="2">
        <f t="shared" si="2"/>
        <v>2.7711483937806005E-2</v>
      </c>
      <c r="BE2" s="2">
        <f t="shared" si="2"/>
        <v>2.5898583119444863E-2</v>
      </c>
    </row>
    <row r="3" spans="2:57" ht="15.75" thickBot="1" x14ac:dyDescent="0.3">
      <c r="B3" s="4" t="s">
        <v>29</v>
      </c>
      <c r="C3" s="1">
        <v>1.03</v>
      </c>
      <c r="D3" s="2">
        <f>1/1.03</f>
        <v>0.970873786407767</v>
      </c>
      <c r="E3" s="2">
        <f>D3/$C3</f>
        <v>0.94259590913375435</v>
      </c>
      <c r="F3" s="2">
        <f t="shared" si="1"/>
        <v>0.9151416593531595</v>
      </c>
      <c r="G3" s="2">
        <f t="shared" ref="G3" si="3">F3/$C3</f>
        <v>0.88848704791568878</v>
      </c>
      <c r="H3" s="2">
        <f t="shared" si="2"/>
        <v>0.86260878438416388</v>
      </c>
      <c r="I3" s="2">
        <f t="shared" si="2"/>
        <v>0.83748425668365423</v>
      </c>
      <c r="J3" s="2">
        <f t="shared" si="2"/>
        <v>0.81309151134335356</v>
      </c>
      <c r="K3" s="2">
        <f t="shared" si="2"/>
        <v>0.7894092343139355</v>
      </c>
      <c r="L3" s="2">
        <f t="shared" si="2"/>
        <v>0.76641673234362673</v>
      </c>
      <c r="M3" s="2">
        <f t="shared" ref="M3" si="4">L3/$C3</f>
        <v>0.74409391489672494</v>
      </c>
      <c r="N3" s="2">
        <f t="shared" ref="N3" si="5">M3/$C3</f>
        <v>0.7224212765987621</v>
      </c>
      <c r="O3" s="2">
        <f t="shared" si="2"/>
        <v>0.70137988019297293</v>
      </c>
      <c r="P3" s="2">
        <f t="shared" si="2"/>
        <v>0.68095133999317758</v>
      </c>
      <c r="Q3" s="2">
        <f t="shared" si="2"/>
        <v>0.66111780581861901</v>
      </c>
      <c r="R3" s="2">
        <f t="shared" ref="R3" si="6">Q3/$C3</f>
        <v>0.64186194739671742</v>
      </c>
      <c r="S3" s="2">
        <f t="shared" ref="S3" si="7">R3/$C3</f>
        <v>0.62316693922011401</v>
      </c>
      <c r="T3" s="2">
        <f t="shared" si="2"/>
        <v>0.60501644584477088</v>
      </c>
      <c r="U3" s="2">
        <f t="shared" si="2"/>
        <v>0.58739460761628237</v>
      </c>
      <c r="V3" s="2">
        <f t="shared" si="2"/>
        <v>0.57028602681192464</v>
      </c>
      <c r="W3" s="2">
        <f t="shared" ref="W3" si="8">V3/$C3</f>
        <v>0.55367575418633463</v>
      </c>
      <c r="X3" s="2">
        <f t="shared" ref="X3" si="9">W3/$C3</f>
        <v>0.53754927590906276</v>
      </c>
      <c r="Y3" s="2">
        <f t="shared" si="2"/>
        <v>0.52189250088258521</v>
      </c>
      <c r="Z3" s="2">
        <f t="shared" si="2"/>
        <v>0.50669174842969433</v>
      </c>
      <c r="AA3" s="2">
        <f t="shared" si="2"/>
        <v>0.49193373633950904</v>
      </c>
      <c r="AB3" s="2">
        <f t="shared" ref="AB3" si="10">AA3/$C3</f>
        <v>0.47760556926165926</v>
      </c>
      <c r="AC3" s="2">
        <f t="shared" ref="AC3" si="11">AB3/$C3</f>
        <v>0.4636947274385041</v>
      </c>
      <c r="AD3" s="2">
        <f t="shared" si="2"/>
        <v>0.45018905576553797</v>
      </c>
      <c r="AE3" s="2">
        <f t="shared" si="2"/>
        <v>0.43707675317042521</v>
      </c>
      <c r="AF3" s="2">
        <f t="shared" si="2"/>
        <v>0.42434636230138367</v>
      </c>
      <c r="AG3" s="2">
        <f t="shared" ref="AG3" si="12">AF3/$C3</f>
        <v>0.41198675951590646</v>
      </c>
      <c r="AH3" s="2">
        <f t="shared" ref="AH3" si="13">AG3/$C3</f>
        <v>0.39998714516107425</v>
      </c>
      <c r="AI3" s="2">
        <f t="shared" si="2"/>
        <v>0.3883370341369653</v>
      </c>
      <c r="AJ3" s="2">
        <f t="shared" si="2"/>
        <v>0.37702624673491775</v>
      </c>
      <c r="AK3" s="2">
        <f t="shared" si="2"/>
        <v>0.3660448997426386</v>
      </c>
      <c r="AL3" s="2">
        <f t="shared" ref="AL3" si="14">AK3/$C3</f>
        <v>0.35538339780838696</v>
      </c>
      <c r="AM3" s="2">
        <f t="shared" ref="AM3" si="15">AL3/$C3</f>
        <v>0.34503242505668635</v>
      </c>
      <c r="AN3" s="2">
        <f t="shared" si="2"/>
        <v>0.33498293694823916</v>
      </c>
      <c r="AO3" s="2">
        <f t="shared" si="2"/>
        <v>0.3252261523769312</v>
      </c>
      <c r="AP3" s="2">
        <f t="shared" si="2"/>
        <v>0.31575354599702055</v>
      </c>
      <c r="AQ3" s="2">
        <f t="shared" ref="AQ3" si="16">AP3/$C3</f>
        <v>0.30655684077380635</v>
      </c>
      <c r="AR3" s="2">
        <f t="shared" ref="AR3" si="17">AQ3/$C3</f>
        <v>0.29762800075126827</v>
      </c>
      <c r="AS3" s="2">
        <f t="shared" si="2"/>
        <v>0.28895922403035756</v>
      </c>
      <c r="AT3" s="2">
        <f t="shared" si="2"/>
        <v>0.28054293595180346</v>
      </c>
      <c r="AU3" s="2">
        <f t="shared" si="2"/>
        <v>0.27237178247747906</v>
      </c>
      <c r="AV3" s="2">
        <f t="shared" ref="AV3" si="18">AU3/$C3</f>
        <v>0.26443862376454275</v>
      </c>
      <c r="AW3" s="2">
        <f t="shared" ref="AW3" si="19">AV3/$C3</f>
        <v>0.25673652792674051</v>
      </c>
      <c r="AX3" s="2">
        <f t="shared" si="2"/>
        <v>0.24925876497741797</v>
      </c>
      <c r="AY3" s="2">
        <f t="shared" si="2"/>
        <v>0.24199880094894949</v>
      </c>
      <c r="AZ3" s="2">
        <f t="shared" si="2"/>
        <v>0.2349502921834461</v>
      </c>
      <c r="BA3" s="2">
        <f t="shared" ref="BA3" si="20">AZ3/$C3</f>
        <v>0.22810707978975348</v>
      </c>
      <c r="BB3" s="2">
        <f t="shared" ref="BB3" si="21">BA3/$C3</f>
        <v>0.22146318426189657</v>
      </c>
      <c r="BC3" s="2">
        <f t="shared" si="2"/>
        <v>0.2150128002542685</v>
      </c>
      <c r="BD3" s="2">
        <f t="shared" si="2"/>
        <v>0.20875029150899854</v>
      </c>
      <c r="BE3" s="2">
        <f t="shared" si="2"/>
        <v>0.20267018593106653</v>
      </c>
    </row>
    <row r="4" spans="2:57" x14ac:dyDescent="0.25">
      <c r="B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57" s="18" customFormat="1" x14ac:dyDescent="0.25">
      <c r="B5" s="17" t="s">
        <v>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2:57" s="15" customFormat="1" x14ac:dyDescent="0.25">
      <c r="B6" s="12" t="s">
        <v>23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2:57" s="8" customFormat="1" x14ac:dyDescent="0.25">
      <c r="B7" s="8" t="s">
        <v>4</v>
      </c>
      <c r="C7" s="23">
        <f>SUM(F7:J7)</f>
        <v>25520000</v>
      </c>
      <c r="G7" s="59">
        <f>25520000*0.33</f>
        <v>8421600</v>
      </c>
      <c r="H7" s="59">
        <f>25520000*0.67</f>
        <v>17098400</v>
      </c>
      <c r="I7" s="9" t="s">
        <v>2</v>
      </c>
      <c r="J7" s="9" t="s">
        <v>2</v>
      </c>
      <c r="K7" s="9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9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  <c r="Y7" s="9" t="s">
        <v>2</v>
      </c>
      <c r="Z7" s="9" t="s">
        <v>2</v>
      </c>
      <c r="AA7" s="9" t="s">
        <v>2</v>
      </c>
      <c r="AB7" s="9" t="s">
        <v>2</v>
      </c>
    </row>
    <row r="8" spans="2:57" s="8" customFormat="1" ht="15.75" thickBot="1" x14ac:dyDescent="0.3">
      <c r="B8" s="8" t="s">
        <v>5</v>
      </c>
      <c r="F8" s="9">
        <f>F7*F2</f>
        <v>0</v>
      </c>
      <c r="G8" s="9">
        <f>G7*G2</f>
        <v>6424798.3177794376</v>
      </c>
      <c r="H8" s="9">
        <f t="shared" ref="H8" si="22">H7*H2</f>
        <v>12190922.891283553</v>
      </c>
      <c r="I8" s="9"/>
      <c r="J8" s="9"/>
    </row>
    <row r="9" spans="2:57" s="8" customFormat="1" ht="15.75" thickBot="1" x14ac:dyDescent="0.3">
      <c r="B9" s="8" t="s">
        <v>7</v>
      </c>
      <c r="C9" s="25">
        <f>SUM(F8:L8)</f>
        <v>18615721.20906299</v>
      </c>
      <c r="F9" s="9"/>
      <c r="G9" s="9"/>
      <c r="H9" s="9"/>
      <c r="I9" s="9"/>
    </row>
    <row r="10" spans="2:57" s="8" customFormat="1" x14ac:dyDescent="0.25">
      <c r="F10" s="9"/>
      <c r="G10" s="9"/>
      <c r="H10" s="9"/>
      <c r="I10" s="9"/>
    </row>
    <row r="11" spans="2:57" s="15" customFormat="1" x14ac:dyDescent="0.25">
      <c r="B11" s="15" t="s">
        <v>24</v>
      </c>
      <c r="D11" s="20" t="s">
        <v>2</v>
      </c>
      <c r="E11" s="20" t="s">
        <v>2</v>
      </c>
      <c r="F11" s="20"/>
      <c r="G11" s="20"/>
      <c r="H11" s="20"/>
      <c r="I11" s="20"/>
    </row>
    <row r="12" spans="2:57" s="8" customFormat="1" x14ac:dyDescent="0.25">
      <c r="B12" s="8" t="s">
        <v>28</v>
      </c>
      <c r="C12" s="23">
        <f>SUM(I12:BE12)</f>
        <v>13680000</v>
      </c>
      <c r="D12" s="9" t="s">
        <v>2</v>
      </c>
      <c r="E12" s="9" t="s">
        <v>2</v>
      </c>
      <c r="F12" s="9"/>
      <c r="G12" s="9"/>
      <c r="I12" s="14">
        <v>70000</v>
      </c>
      <c r="J12" s="14">
        <v>0</v>
      </c>
      <c r="K12" s="14">
        <v>5000</v>
      </c>
      <c r="L12" s="14">
        <v>15000</v>
      </c>
      <c r="M12" s="14">
        <v>5000</v>
      </c>
      <c r="N12" s="14">
        <v>0</v>
      </c>
      <c r="O12" s="14">
        <v>5000</v>
      </c>
      <c r="P12" s="14">
        <v>0</v>
      </c>
      <c r="Q12" s="14">
        <v>230000</v>
      </c>
      <c r="R12" s="14">
        <v>0</v>
      </c>
      <c r="S12" s="14">
        <v>5000</v>
      </c>
      <c r="T12" s="14">
        <v>0</v>
      </c>
      <c r="U12" s="14">
        <v>5000</v>
      </c>
      <c r="V12" s="14">
        <v>80000</v>
      </c>
      <c r="W12" s="14">
        <v>5000</v>
      </c>
      <c r="X12" s="14">
        <v>0</v>
      </c>
      <c r="Y12" s="14">
        <v>5000</v>
      </c>
      <c r="Z12" s="14">
        <v>0</v>
      </c>
      <c r="AA12" s="14">
        <v>1520000</v>
      </c>
      <c r="AB12" s="14">
        <v>0</v>
      </c>
      <c r="AC12" s="14">
        <v>5000</v>
      </c>
      <c r="AD12" s="14">
        <v>0</v>
      </c>
      <c r="AE12" s="14">
        <v>5000</v>
      </c>
      <c r="AF12" s="14">
        <v>15000</v>
      </c>
      <c r="AG12" s="14">
        <v>5000</v>
      </c>
      <c r="AH12" s="14">
        <v>0</v>
      </c>
      <c r="AI12" s="27">
        <v>10005000</v>
      </c>
      <c r="AJ12" s="14">
        <v>0</v>
      </c>
      <c r="AK12" s="14">
        <v>85000</v>
      </c>
      <c r="AL12" s="14">
        <v>0</v>
      </c>
      <c r="AM12" s="14">
        <v>5000</v>
      </c>
      <c r="AN12" s="14">
        <v>0</v>
      </c>
      <c r="AO12" s="14">
        <v>5000</v>
      </c>
      <c r="AP12" s="14">
        <v>15000</v>
      </c>
      <c r="AQ12" s="14">
        <v>5000</v>
      </c>
      <c r="AR12" s="14">
        <v>0</v>
      </c>
      <c r="AS12" s="14">
        <v>5000</v>
      </c>
      <c r="AT12" s="14">
        <v>0</v>
      </c>
      <c r="AU12" s="14">
        <v>20000</v>
      </c>
      <c r="AV12" s="14">
        <v>0</v>
      </c>
      <c r="AW12" s="14">
        <v>5000</v>
      </c>
      <c r="AX12" s="14">
        <v>0</v>
      </c>
      <c r="AY12" s="14">
        <v>5000</v>
      </c>
      <c r="AZ12" s="14">
        <v>1515000</v>
      </c>
      <c r="BA12" s="14">
        <v>5000</v>
      </c>
      <c r="BB12" s="14">
        <v>0</v>
      </c>
      <c r="BC12" s="14">
        <v>5000</v>
      </c>
      <c r="BD12" s="14">
        <v>0</v>
      </c>
      <c r="BE12" s="14">
        <v>20000</v>
      </c>
    </row>
    <row r="13" spans="2:57" s="8" customFormat="1" x14ac:dyDescent="0.25">
      <c r="B13" s="8" t="s">
        <v>5</v>
      </c>
      <c r="D13" s="9"/>
      <c r="E13" s="9"/>
      <c r="F13" s="9"/>
      <c r="G13" s="9"/>
      <c r="H13" s="14"/>
      <c r="I13" s="14">
        <f>I12*I2</f>
        <v>46643.95566715586</v>
      </c>
      <c r="J13" s="14">
        <f t="shared" ref="J13:BE13" si="23">J12*J2</f>
        <v>0</v>
      </c>
      <c r="K13" s="14">
        <f t="shared" si="23"/>
        <v>2910.0455228251908</v>
      </c>
      <c r="L13" s="14">
        <f t="shared" si="23"/>
        <v>8159.0061387622172</v>
      </c>
      <c r="M13" s="14">
        <f t="shared" si="23"/>
        <v>2541.746460673588</v>
      </c>
      <c r="N13" s="14">
        <f t="shared" si="23"/>
        <v>0</v>
      </c>
      <c r="O13" s="14">
        <f t="shared" si="23"/>
        <v>2220.059796203675</v>
      </c>
      <c r="P13" s="14">
        <f t="shared" si="23"/>
        <v>0</v>
      </c>
      <c r="Q13" s="14">
        <f t="shared" si="23"/>
        <v>89197.96543398466</v>
      </c>
      <c r="R13" s="14">
        <f t="shared" si="23"/>
        <v>0</v>
      </c>
      <c r="S13" s="14">
        <f t="shared" si="23"/>
        <v>1693.672988982988</v>
      </c>
      <c r="T13" s="14">
        <f t="shared" si="23"/>
        <v>0</v>
      </c>
      <c r="U13" s="14">
        <f t="shared" si="23"/>
        <v>1479.3195816079901</v>
      </c>
      <c r="V13" s="14">
        <f t="shared" si="23"/>
        <v>22120.666640867141</v>
      </c>
      <c r="W13" s="14">
        <f t="shared" si="23"/>
        <v>1292.0950140693424</v>
      </c>
      <c r="X13" s="14">
        <f t="shared" si="23"/>
        <v>0</v>
      </c>
      <c r="Y13" s="14">
        <f t="shared" si="23"/>
        <v>1128.5658258968838</v>
      </c>
      <c r="Z13" s="14">
        <f t="shared" si="23"/>
        <v>0</v>
      </c>
      <c r="AA13" s="14">
        <f t="shared" si="23"/>
        <v>299662.86232217017</v>
      </c>
      <c r="AB13" s="14">
        <f t="shared" si="23"/>
        <v>0</v>
      </c>
      <c r="AC13" s="14">
        <f t="shared" si="23"/>
        <v>860.9774650571934</v>
      </c>
      <c r="AD13" s="14">
        <f t="shared" si="23"/>
        <v>0</v>
      </c>
      <c r="AE13" s="14">
        <f t="shared" si="23"/>
        <v>752.01106215144853</v>
      </c>
      <c r="AF13" s="14">
        <f t="shared" si="23"/>
        <v>2108.442230331164</v>
      </c>
      <c r="AG13" s="14">
        <f t="shared" si="23"/>
        <v>656.83558577294821</v>
      </c>
      <c r="AH13" s="14">
        <f t="shared" si="23"/>
        <v>0</v>
      </c>
      <c r="AI13" s="14">
        <f t="shared" si="23"/>
        <v>1147984.9830829499</v>
      </c>
      <c r="AJ13" s="14">
        <f t="shared" si="23"/>
        <v>0</v>
      </c>
      <c r="AK13" s="14">
        <f t="shared" si="23"/>
        <v>8518.6442993064338</v>
      </c>
      <c r="AL13" s="14">
        <f t="shared" si="23"/>
        <v>0</v>
      </c>
      <c r="AM13" s="14">
        <f t="shared" si="23"/>
        <v>437.67728490576792</v>
      </c>
      <c r="AN13" s="14">
        <f t="shared" si="23"/>
        <v>0</v>
      </c>
      <c r="AO13" s="14">
        <f t="shared" si="23"/>
        <v>382.284291122166</v>
      </c>
      <c r="AP13" s="14">
        <f t="shared" si="23"/>
        <v>1071.8251152957923</v>
      </c>
      <c r="AQ13" s="14">
        <f t="shared" si="23"/>
        <v>333.90190507657081</v>
      </c>
      <c r="AR13" s="14">
        <f t="shared" si="23"/>
        <v>0</v>
      </c>
      <c r="AS13" s="14">
        <f t="shared" si="23"/>
        <v>291.64285533808265</v>
      </c>
      <c r="AT13" s="14">
        <f t="shared" si="23"/>
        <v>0</v>
      </c>
      <c r="AU13" s="14">
        <f t="shared" si="23"/>
        <v>1018.9286587058523</v>
      </c>
      <c r="AV13" s="14">
        <f t="shared" si="23"/>
        <v>0</v>
      </c>
      <c r="AW13" s="14">
        <f t="shared" si="23"/>
        <v>222.49293796529221</v>
      </c>
      <c r="AX13" s="14">
        <f t="shared" si="23"/>
        <v>0</v>
      </c>
      <c r="AY13" s="14">
        <f t="shared" si="23"/>
        <v>194.33394878617537</v>
      </c>
      <c r="AZ13" s="14">
        <f t="shared" si="23"/>
        <v>55031.015403935635</v>
      </c>
      <c r="BA13" s="14">
        <f t="shared" si="23"/>
        <v>169.73879708810844</v>
      </c>
      <c r="BB13" s="14">
        <f t="shared" si="23"/>
        <v>0</v>
      </c>
      <c r="BC13" s="14">
        <f t="shared" si="23"/>
        <v>148.25643906726214</v>
      </c>
      <c r="BD13" s="14">
        <f t="shared" si="23"/>
        <v>0</v>
      </c>
      <c r="BE13" s="14">
        <f t="shared" si="23"/>
        <v>517.97166238889724</v>
      </c>
    </row>
    <row r="14" spans="2:57" s="8" customFormat="1" x14ac:dyDescent="0.25">
      <c r="B14" s="8" t="s">
        <v>8</v>
      </c>
      <c r="C14" s="26">
        <f>SUM(D13:BE13)</f>
        <v>1699751.9244184443</v>
      </c>
      <c r="F14" s="9"/>
      <c r="G14" s="9"/>
      <c r="H14" s="9"/>
      <c r="I14" s="9"/>
    </row>
    <row r="15" spans="2:57" s="8" customFormat="1" ht="15.75" thickBot="1" x14ac:dyDescent="0.3"/>
    <row r="16" spans="2:57" ht="15.75" thickBot="1" x14ac:dyDescent="0.3">
      <c r="B16" s="8" t="s">
        <v>16</v>
      </c>
      <c r="C16" s="25">
        <f>C9+C14</f>
        <v>20315473.133481435</v>
      </c>
      <c r="D16" s="8"/>
      <c r="E16" s="8"/>
    </row>
    <row r="17" spans="2:57" x14ac:dyDescent="0.25">
      <c r="D17" s="8"/>
      <c r="E17" s="8"/>
    </row>
    <row r="18" spans="2:57" s="15" customFormat="1" x14ac:dyDescent="0.25">
      <c r="B18" s="15" t="s">
        <v>9</v>
      </c>
    </row>
    <row r="19" spans="2:57" ht="15.75" thickBot="1" x14ac:dyDescent="0.3">
      <c r="BC19" t="s">
        <v>2</v>
      </c>
      <c r="BE19" t="s">
        <v>2</v>
      </c>
    </row>
    <row r="20" spans="2:57" ht="15.75" thickBot="1" x14ac:dyDescent="0.3">
      <c r="B20" s="8" t="s">
        <v>10</v>
      </c>
      <c r="D20" s="9" t="s">
        <v>2</v>
      </c>
      <c r="F20" s="13">
        <v>4300</v>
      </c>
      <c r="G20" s="9">
        <f>F20+50</f>
        <v>4350</v>
      </c>
      <c r="H20" s="9">
        <f t="shared" ref="H20:BE20" si="24">G20+50</f>
        <v>4400</v>
      </c>
      <c r="I20" s="9">
        <f t="shared" si="24"/>
        <v>4450</v>
      </c>
      <c r="J20" s="9">
        <f t="shared" si="24"/>
        <v>4500</v>
      </c>
      <c r="K20" s="9">
        <f t="shared" si="24"/>
        <v>4550</v>
      </c>
      <c r="L20" s="9">
        <f t="shared" si="24"/>
        <v>4600</v>
      </c>
      <c r="M20" s="9">
        <f t="shared" si="24"/>
        <v>4650</v>
      </c>
      <c r="N20" s="9">
        <f t="shared" si="24"/>
        <v>4700</v>
      </c>
      <c r="O20" s="9">
        <f t="shared" si="24"/>
        <v>4750</v>
      </c>
      <c r="P20" s="9">
        <f t="shared" si="24"/>
        <v>4800</v>
      </c>
      <c r="Q20" s="9">
        <f t="shared" si="24"/>
        <v>4850</v>
      </c>
      <c r="R20" s="9">
        <f t="shared" si="24"/>
        <v>4900</v>
      </c>
      <c r="S20" s="9">
        <f t="shared" si="24"/>
        <v>4950</v>
      </c>
      <c r="T20" s="9">
        <f t="shared" si="24"/>
        <v>5000</v>
      </c>
      <c r="U20" s="9">
        <f t="shared" si="24"/>
        <v>5050</v>
      </c>
      <c r="V20" s="9">
        <f t="shared" si="24"/>
        <v>5100</v>
      </c>
      <c r="W20" s="9">
        <f t="shared" si="24"/>
        <v>5150</v>
      </c>
      <c r="X20" s="9">
        <f t="shared" si="24"/>
        <v>5200</v>
      </c>
      <c r="Y20" s="9">
        <f t="shared" si="24"/>
        <v>5250</v>
      </c>
      <c r="Z20" s="9">
        <f t="shared" si="24"/>
        <v>5300</v>
      </c>
      <c r="AA20" s="9">
        <f t="shared" si="24"/>
        <v>5350</v>
      </c>
      <c r="AB20" s="9">
        <f t="shared" si="24"/>
        <v>5400</v>
      </c>
      <c r="AC20" s="9">
        <f t="shared" si="24"/>
        <v>5450</v>
      </c>
      <c r="AD20" s="9">
        <f t="shared" si="24"/>
        <v>5500</v>
      </c>
      <c r="AE20" s="9">
        <f t="shared" si="24"/>
        <v>5550</v>
      </c>
      <c r="AF20" s="9">
        <f t="shared" si="24"/>
        <v>5600</v>
      </c>
      <c r="AG20" s="9">
        <f t="shared" si="24"/>
        <v>5650</v>
      </c>
      <c r="AH20" s="9">
        <f t="shared" si="24"/>
        <v>5700</v>
      </c>
      <c r="AI20" s="9">
        <f t="shared" si="24"/>
        <v>5750</v>
      </c>
      <c r="AJ20" s="9">
        <f t="shared" si="24"/>
        <v>5800</v>
      </c>
      <c r="AK20" s="9">
        <f t="shared" si="24"/>
        <v>5850</v>
      </c>
      <c r="AL20" s="9">
        <f t="shared" si="24"/>
        <v>5900</v>
      </c>
      <c r="AM20" s="9">
        <f t="shared" si="24"/>
        <v>5950</v>
      </c>
      <c r="AN20" s="9">
        <f t="shared" si="24"/>
        <v>6000</v>
      </c>
      <c r="AO20" s="9">
        <f t="shared" si="24"/>
        <v>6050</v>
      </c>
      <c r="AP20" s="9">
        <f t="shared" si="24"/>
        <v>6100</v>
      </c>
      <c r="AQ20" s="9">
        <f t="shared" si="24"/>
        <v>6150</v>
      </c>
      <c r="AR20" s="9">
        <f t="shared" si="24"/>
        <v>6200</v>
      </c>
      <c r="AS20" s="9">
        <f t="shared" si="24"/>
        <v>6250</v>
      </c>
      <c r="AT20" s="9">
        <f t="shared" si="24"/>
        <v>6300</v>
      </c>
      <c r="AU20" s="9">
        <f t="shared" si="24"/>
        <v>6350</v>
      </c>
      <c r="AV20" s="9">
        <f t="shared" si="24"/>
        <v>6400</v>
      </c>
      <c r="AW20" s="9">
        <f t="shared" si="24"/>
        <v>6450</v>
      </c>
      <c r="AX20" s="9">
        <f t="shared" si="24"/>
        <v>6500</v>
      </c>
      <c r="AY20" s="9">
        <f t="shared" si="24"/>
        <v>6550</v>
      </c>
      <c r="AZ20" s="9">
        <f t="shared" si="24"/>
        <v>6600</v>
      </c>
      <c r="BA20" s="9">
        <f t="shared" si="24"/>
        <v>6650</v>
      </c>
      <c r="BB20" s="9">
        <f t="shared" si="24"/>
        <v>6700</v>
      </c>
      <c r="BC20" s="9">
        <f t="shared" si="24"/>
        <v>6750</v>
      </c>
      <c r="BD20" s="9">
        <f t="shared" si="24"/>
        <v>6800</v>
      </c>
      <c r="BE20" s="9">
        <f t="shared" si="24"/>
        <v>6850</v>
      </c>
    </row>
    <row r="21" spans="2:57" x14ac:dyDescent="0.25">
      <c r="B21" s="11" t="s">
        <v>11</v>
      </c>
      <c r="D21" s="5" t="s">
        <v>2</v>
      </c>
      <c r="F21" s="5">
        <f t="shared" ref="F21:BD21" si="25">F20*365</f>
        <v>1569500</v>
      </c>
      <c r="G21" s="5">
        <f t="shared" si="25"/>
        <v>1587750</v>
      </c>
      <c r="H21" s="5">
        <f t="shared" si="25"/>
        <v>1606000</v>
      </c>
      <c r="I21" s="5">
        <f t="shared" si="25"/>
        <v>1624250</v>
      </c>
      <c r="J21" s="5">
        <f t="shared" si="25"/>
        <v>1642500</v>
      </c>
      <c r="K21" s="5">
        <f t="shared" si="25"/>
        <v>1660750</v>
      </c>
      <c r="L21" s="5">
        <f t="shared" si="25"/>
        <v>1679000</v>
      </c>
      <c r="M21" s="5">
        <f t="shared" si="25"/>
        <v>1697250</v>
      </c>
      <c r="N21" s="5">
        <f t="shared" si="25"/>
        <v>1715500</v>
      </c>
      <c r="O21" s="5">
        <f t="shared" si="25"/>
        <v>1733750</v>
      </c>
      <c r="P21" s="5">
        <f t="shared" si="25"/>
        <v>1752000</v>
      </c>
      <c r="Q21" s="5">
        <f t="shared" si="25"/>
        <v>1770250</v>
      </c>
      <c r="R21" s="5">
        <f t="shared" si="25"/>
        <v>1788500</v>
      </c>
      <c r="S21" s="5">
        <f t="shared" si="25"/>
        <v>1806750</v>
      </c>
      <c r="T21" s="5">
        <f t="shared" si="25"/>
        <v>1825000</v>
      </c>
      <c r="U21" s="5">
        <f t="shared" si="25"/>
        <v>1843250</v>
      </c>
      <c r="V21" s="5">
        <f t="shared" si="25"/>
        <v>1861500</v>
      </c>
      <c r="W21" s="5">
        <f t="shared" si="25"/>
        <v>1879750</v>
      </c>
      <c r="X21" s="5">
        <f t="shared" si="25"/>
        <v>1898000</v>
      </c>
      <c r="Y21" s="5">
        <f t="shared" si="25"/>
        <v>1916250</v>
      </c>
      <c r="Z21" s="5">
        <f t="shared" si="25"/>
        <v>1934500</v>
      </c>
      <c r="AA21" s="5">
        <f t="shared" si="25"/>
        <v>1952750</v>
      </c>
      <c r="AB21" s="5">
        <f t="shared" si="25"/>
        <v>1971000</v>
      </c>
      <c r="AC21" s="5">
        <f t="shared" si="25"/>
        <v>1989250</v>
      </c>
      <c r="AD21" s="5">
        <f t="shared" si="25"/>
        <v>2007500</v>
      </c>
      <c r="AE21" s="5">
        <f t="shared" si="25"/>
        <v>2025750</v>
      </c>
      <c r="AF21" s="5">
        <f t="shared" si="25"/>
        <v>2044000</v>
      </c>
      <c r="AG21" s="5">
        <f t="shared" si="25"/>
        <v>2062250</v>
      </c>
      <c r="AH21" s="5">
        <f t="shared" si="25"/>
        <v>2080500</v>
      </c>
      <c r="AI21" s="5">
        <f t="shared" si="25"/>
        <v>2098750</v>
      </c>
      <c r="AJ21" s="5">
        <f t="shared" si="25"/>
        <v>2117000</v>
      </c>
      <c r="AK21" s="5">
        <f t="shared" si="25"/>
        <v>2135250</v>
      </c>
      <c r="AL21" s="5">
        <f t="shared" si="25"/>
        <v>2153500</v>
      </c>
      <c r="AM21" s="5">
        <f t="shared" si="25"/>
        <v>2171750</v>
      </c>
      <c r="AN21" s="5">
        <f t="shared" si="25"/>
        <v>2190000</v>
      </c>
      <c r="AO21" s="5">
        <f t="shared" si="25"/>
        <v>2208250</v>
      </c>
      <c r="AP21" s="5">
        <f t="shared" si="25"/>
        <v>2226500</v>
      </c>
      <c r="AQ21" s="5">
        <f t="shared" si="25"/>
        <v>2244750</v>
      </c>
      <c r="AR21" s="5">
        <f t="shared" si="25"/>
        <v>2263000</v>
      </c>
      <c r="AS21" s="5">
        <f t="shared" si="25"/>
        <v>2281250</v>
      </c>
      <c r="AT21" s="5">
        <f t="shared" si="25"/>
        <v>2299500</v>
      </c>
      <c r="AU21" s="5">
        <f t="shared" si="25"/>
        <v>2317750</v>
      </c>
      <c r="AV21" s="5">
        <f t="shared" si="25"/>
        <v>2336000</v>
      </c>
      <c r="AW21" s="5">
        <f t="shared" si="25"/>
        <v>2354250</v>
      </c>
      <c r="AX21" s="5">
        <f t="shared" si="25"/>
        <v>2372500</v>
      </c>
      <c r="AY21" s="5">
        <f t="shared" si="25"/>
        <v>2390750</v>
      </c>
      <c r="AZ21" s="5">
        <f t="shared" si="25"/>
        <v>2409000</v>
      </c>
      <c r="BA21" s="5">
        <f t="shared" si="25"/>
        <v>2427250</v>
      </c>
      <c r="BB21" s="5">
        <f t="shared" si="25"/>
        <v>2445500</v>
      </c>
      <c r="BC21" s="5">
        <f t="shared" si="25"/>
        <v>2463750</v>
      </c>
      <c r="BD21" s="5">
        <f t="shared" si="25"/>
        <v>2482000</v>
      </c>
      <c r="BE21" s="5">
        <f t="shared" ref="BE21" si="26">BE20*365</f>
        <v>2500250</v>
      </c>
    </row>
    <row r="22" spans="2:57" x14ac:dyDescent="0.25">
      <c r="B22" s="11" t="s">
        <v>12</v>
      </c>
      <c r="D22" s="9" t="s">
        <v>2</v>
      </c>
      <c r="F22" s="9">
        <f t="shared" ref="F22:BD22" si="27">F21*10</f>
        <v>15695000</v>
      </c>
      <c r="G22" s="9">
        <f t="shared" si="27"/>
        <v>15877500</v>
      </c>
      <c r="H22" s="9">
        <f t="shared" si="27"/>
        <v>16060000</v>
      </c>
      <c r="I22" s="9">
        <f t="shared" si="27"/>
        <v>16242500</v>
      </c>
      <c r="J22" s="9">
        <f t="shared" si="27"/>
        <v>16425000</v>
      </c>
      <c r="K22" s="9">
        <f t="shared" si="27"/>
        <v>16607500</v>
      </c>
      <c r="L22" s="9">
        <f t="shared" si="27"/>
        <v>16790000</v>
      </c>
      <c r="M22" s="9">
        <f t="shared" si="27"/>
        <v>16972500</v>
      </c>
      <c r="N22" s="9">
        <f t="shared" si="27"/>
        <v>17155000</v>
      </c>
      <c r="O22" s="9">
        <f t="shared" si="27"/>
        <v>17337500</v>
      </c>
      <c r="P22" s="9">
        <f t="shared" si="27"/>
        <v>17520000</v>
      </c>
      <c r="Q22" s="9">
        <f t="shared" si="27"/>
        <v>17702500</v>
      </c>
      <c r="R22" s="9">
        <f t="shared" si="27"/>
        <v>17885000</v>
      </c>
      <c r="S22" s="9">
        <f t="shared" si="27"/>
        <v>18067500</v>
      </c>
      <c r="T22" s="9">
        <f t="shared" si="27"/>
        <v>18250000</v>
      </c>
      <c r="U22" s="9">
        <f t="shared" si="27"/>
        <v>18432500</v>
      </c>
      <c r="V22" s="9">
        <f t="shared" si="27"/>
        <v>18615000</v>
      </c>
      <c r="W22" s="9">
        <f t="shared" si="27"/>
        <v>18797500</v>
      </c>
      <c r="X22" s="9">
        <f t="shared" si="27"/>
        <v>18980000</v>
      </c>
      <c r="Y22" s="9">
        <f t="shared" si="27"/>
        <v>19162500</v>
      </c>
      <c r="Z22" s="9">
        <f t="shared" si="27"/>
        <v>19345000</v>
      </c>
      <c r="AA22" s="9">
        <f t="shared" si="27"/>
        <v>19527500</v>
      </c>
      <c r="AB22" s="9">
        <f t="shared" si="27"/>
        <v>19710000</v>
      </c>
      <c r="AC22" s="9">
        <f t="shared" si="27"/>
        <v>19892500</v>
      </c>
      <c r="AD22" s="9">
        <f t="shared" si="27"/>
        <v>20075000</v>
      </c>
      <c r="AE22" s="9">
        <f t="shared" si="27"/>
        <v>20257500</v>
      </c>
      <c r="AF22" s="9">
        <f t="shared" si="27"/>
        <v>20440000</v>
      </c>
      <c r="AG22" s="9">
        <f t="shared" si="27"/>
        <v>20622500</v>
      </c>
      <c r="AH22" s="9">
        <f t="shared" si="27"/>
        <v>20805000</v>
      </c>
      <c r="AI22" s="9">
        <f t="shared" si="27"/>
        <v>20987500</v>
      </c>
      <c r="AJ22" s="9">
        <f t="shared" si="27"/>
        <v>21170000</v>
      </c>
      <c r="AK22" s="9">
        <f t="shared" si="27"/>
        <v>21352500</v>
      </c>
      <c r="AL22" s="9">
        <f t="shared" si="27"/>
        <v>21535000</v>
      </c>
      <c r="AM22" s="9">
        <f t="shared" si="27"/>
        <v>21717500</v>
      </c>
      <c r="AN22" s="9">
        <f t="shared" si="27"/>
        <v>21900000</v>
      </c>
      <c r="AO22" s="9">
        <f t="shared" si="27"/>
        <v>22082500</v>
      </c>
      <c r="AP22" s="9">
        <f t="shared" si="27"/>
        <v>22265000</v>
      </c>
      <c r="AQ22" s="9">
        <f t="shared" si="27"/>
        <v>22447500</v>
      </c>
      <c r="AR22" s="9">
        <f t="shared" si="27"/>
        <v>22630000</v>
      </c>
      <c r="AS22" s="9">
        <f t="shared" si="27"/>
        <v>22812500</v>
      </c>
      <c r="AT22" s="9">
        <f t="shared" si="27"/>
        <v>22995000</v>
      </c>
      <c r="AU22" s="9">
        <f t="shared" si="27"/>
        <v>23177500</v>
      </c>
      <c r="AV22" s="9">
        <f t="shared" si="27"/>
        <v>23360000</v>
      </c>
      <c r="AW22" s="9">
        <f t="shared" si="27"/>
        <v>23542500</v>
      </c>
      <c r="AX22" s="9">
        <f t="shared" si="27"/>
        <v>23725000</v>
      </c>
      <c r="AY22" s="9">
        <f t="shared" si="27"/>
        <v>23907500</v>
      </c>
      <c r="AZ22" s="9">
        <f t="shared" si="27"/>
        <v>24090000</v>
      </c>
      <c r="BA22" s="9">
        <f t="shared" si="27"/>
        <v>24272500</v>
      </c>
      <c r="BB22" s="9">
        <f t="shared" si="27"/>
        <v>24455000</v>
      </c>
      <c r="BC22" s="9">
        <f t="shared" si="27"/>
        <v>24637500</v>
      </c>
      <c r="BD22" s="9">
        <f t="shared" si="27"/>
        <v>24820000</v>
      </c>
      <c r="BE22" s="9">
        <f t="shared" ref="BE22" si="28">BE21*10</f>
        <v>25002500</v>
      </c>
    </row>
    <row r="23" spans="2:57" x14ac:dyDescent="0.25">
      <c r="B23" s="11" t="s">
        <v>13</v>
      </c>
      <c r="D23" s="5" t="s">
        <v>2</v>
      </c>
      <c r="F23" s="5">
        <f t="shared" ref="F23:BD23" si="29">F21*0.25</f>
        <v>392375</v>
      </c>
      <c r="G23" s="5">
        <f t="shared" si="29"/>
        <v>396937.5</v>
      </c>
      <c r="H23" s="5">
        <f t="shared" si="29"/>
        <v>401500</v>
      </c>
      <c r="I23" s="5">
        <f t="shared" si="29"/>
        <v>406062.5</v>
      </c>
      <c r="J23" s="5">
        <f t="shared" si="29"/>
        <v>410625</v>
      </c>
      <c r="K23" s="5">
        <f t="shared" si="29"/>
        <v>415187.5</v>
      </c>
      <c r="L23" s="5">
        <f t="shared" si="29"/>
        <v>419750</v>
      </c>
      <c r="M23" s="5">
        <f t="shared" si="29"/>
        <v>424312.5</v>
      </c>
      <c r="N23" s="5">
        <f t="shared" si="29"/>
        <v>428875</v>
      </c>
      <c r="O23" s="5">
        <f t="shared" si="29"/>
        <v>433437.5</v>
      </c>
      <c r="P23" s="5">
        <f t="shared" si="29"/>
        <v>438000</v>
      </c>
      <c r="Q23" s="5">
        <f t="shared" si="29"/>
        <v>442562.5</v>
      </c>
      <c r="R23" s="5">
        <f t="shared" si="29"/>
        <v>447125</v>
      </c>
      <c r="S23" s="5">
        <f t="shared" si="29"/>
        <v>451687.5</v>
      </c>
      <c r="T23" s="5">
        <f t="shared" si="29"/>
        <v>456250</v>
      </c>
      <c r="U23" s="5">
        <f t="shared" si="29"/>
        <v>460812.5</v>
      </c>
      <c r="V23" s="5">
        <f t="shared" si="29"/>
        <v>465375</v>
      </c>
      <c r="W23" s="5">
        <f t="shared" si="29"/>
        <v>469937.5</v>
      </c>
      <c r="X23" s="5">
        <f t="shared" si="29"/>
        <v>474500</v>
      </c>
      <c r="Y23" s="5">
        <f t="shared" si="29"/>
        <v>479062.5</v>
      </c>
      <c r="Z23" s="5">
        <f t="shared" si="29"/>
        <v>483625</v>
      </c>
      <c r="AA23" s="5">
        <f t="shared" si="29"/>
        <v>488187.5</v>
      </c>
      <c r="AB23" s="5">
        <f t="shared" si="29"/>
        <v>492750</v>
      </c>
      <c r="AC23" s="5">
        <f t="shared" si="29"/>
        <v>497312.5</v>
      </c>
      <c r="AD23" s="5">
        <f t="shared" si="29"/>
        <v>501875</v>
      </c>
      <c r="AE23" s="5">
        <f t="shared" si="29"/>
        <v>506437.5</v>
      </c>
      <c r="AF23" s="5">
        <f t="shared" si="29"/>
        <v>511000</v>
      </c>
      <c r="AG23" s="5">
        <f t="shared" si="29"/>
        <v>515562.5</v>
      </c>
      <c r="AH23" s="5">
        <f t="shared" si="29"/>
        <v>520125</v>
      </c>
      <c r="AI23" s="5">
        <f t="shared" si="29"/>
        <v>524687.5</v>
      </c>
      <c r="AJ23" s="5">
        <f t="shared" si="29"/>
        <v>529250</v>
      </c>
      <c r="AK23" s="5">
        <f t="shared" si="29"/>
        <v>533812.5</v>
      </c>
      <c r="AL23" s="5">
        <f t="shared" si="29"/>
        <v>538375</v>
      </c>
      <c r="AM23" s="5">
        <f t="shared" si="29"/>
        <v>542937.5</v>
      </c>
      <c r="AN23" s="5">
        <f t="shared" si="29"/>
        <v>547500</v>
      </c>
      <c r="AO23" s="5">
        <f t="shared" si="29"/>
        <v>552062.5</v>
      </c>
      <c r="AP23" s="5">
        <f t="shared" si="29"/>
        <v>556625</v>
      </c>
      <c r="AQ23" s="5">
        <f t="shared" si="29"/>
        <v>561187.5</v>
      </c>
      <c r="AR23" s="5">
        <f t="shared" si="29"/>
        <v>565750</v>
      </c>
      <c r="AS23" s="5">
        <f t="shared" si="29"/>
        <v>570312.5</v>
      </c>
      <c r="AT23" s="5">
        <f t="shared" si="29"/>
        <v>574875</v>
      </c>
      <c r="AU23" s="5">
        <f t="shared" si="29"/>
        <v>579437.5</v>
      </c>
      <c r="AV23" s="5">
        <f t="shared" si="29"/>
        <v>584000</v>
      </c>
      <c r="AW23" s="5">
        <f t="shared" si="29"/>
        <v>588562.5</v>
      </c>
      <c r="AX23" s="5">
        <f t="shared" si="29"/>
        <v>593125</v>
      </c>
      <c r="AY23" s="5">
        <f t="shared" si="29"/>
        <v>597687.5</v>
      </c>
      <c r="AZ23" s="5">
        <f t="shared" si="29"/>
        <v>602250</v>
      </c>
      <c r="BA23" s="5">
        <f t="shared" si="29"/>
        <v>606812.5</v>
      </c>
      <c r="BB23" s="5">
        <f t="shared" si="29"/>
        <v>611375</v>
      </c>
      <c r="BC23" s="5">
        <f t="shared" si="29"/>
        <v>615937.5</v>
      </c>
      <c r="BD23" s="5">
        <f t="shared" si="29"/>
        <v>620500</v>
      </c>
      <c r="BE23" s="5">
        <f t="shared" ref="BE23" si="30">BE21*0.25</f>
        <v>625062.5</v>
      </c>
    </row>
    <row r="24" spans="2:57" x14ac:dyDescent="0.25">
      <c r="B24" s="29" t="s">
        <v>30</v>
      </c>
      <c r="C24" s="29">
        <v>0.15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2:57" x14ac:dyDescent="0.25">
      <c r="B25" t="s">
        <v>31</v>
      </c>
      <c r="D25" s="5"/>
      <c r="E25" s="5"/>
      <c r="F25" s="5">
        <f t="shared" ref="F25:BD25" si="31">F22*(1-$C$24)</f>
        <v>13340750</v>
      </c>
      <c r="G25" s="5">
        <f t="shared" si="31"/>
        <v>13495875</v>
      </c>
      <c r="H25" s="5">
        <f t="shared" si="31"/>
        <v>13651000</v>
      </c>
      <c r="I25" s="5">
        <f t="shared" si="31"/>
        <v>13806125</v>
      </c>
      <c r="J25" s="5">
        <f t="shared" si="31"/>
        <v>13961250</v>
      </c>
      <c r="K25" s="5">
        <f t="shared" si="31"/>
        <v>14116375</v>
      </c>
      <c r="L25" s="5">
        <f t="shared" si="31"/>
        <v>14271500</v>
      </c>
      <c r="M25" s="5">
        <f t="shared" si="31"/>
        <v>14426625</v>
      </c>
      <c r="N25" s="5">
        <f t="shared" si="31"/>
        <v>14581750</v>
      </c>
      <c r="O25" s="5">
        <f t="shared" si="31"/>
        <v>14736875</v>
      </c>
      <c r="P25" s="5">
        <f t="shared" si="31"/>
        <v>14892000</v>
      </c>
      <c r="Q25" s="5">
        <f t="shared" si="31"/>
        <v>15047125</v>
      </c>
      <c r="R25" s="5">
        <f t="shared" si="31"/>
        <v>15202250</v>
      </c>
      <c r="S25" s="5">
        <f t="shared" si="31"/>
        <v>15357375</v>
      </c>
      <c r="T25" s="5">
        <f t="shared" si="31"/>
        <v>15512500</v>
      </c>
      <c r="U25" s="5">
        <f t="shared" si="31"/>
        <v>15667625</v>
      </c>
      <c r="V25" s="5">
        <f t="shared" si="31"/>
        <v>15822750</v>
      </c>
      <c r="W25" s="5">
        <f t="shared" si="31"/>
        <v>15977875</v>
      </c>
      <c r="X25" s="5">
        <f t="shared" si="31"/>
        <v>16133000</v>
      </c>
      <c r="Y25" s="5">
        <f t="shared" si="31"/>
        <v>16288125</v>
      </c>
      <c r="Z25" s="5">
        <f t="shared" si="31"/>
        <v>16443250</v>
      </c>
      <c r="AA25" s="5">
        <f t="shared" si="31"/>
        <v>16598375</v>
      </c>
      <c r="AB25" s="5">
        <f t="shared" si="31"/>
        <v>16753500</v>
      </c>
      <c r="AC25" s="5">
        <f t="shared" si="31"/>
        <v>16908625</v>
      </c>
      <c r="AD25" s="5">
        <f t="shared" si="31"/>
        <v>17063750</v>
      </c>
      <c r="AE25" s="5">
        <f t="shared" si="31"/>
        <v>17218875</v>
      </c>
      <c r="AF25" s="5">
        <f t="shared" si="31"/>
        <v>17374000</v>
      </c>
      <c r="AG25" s="5">
        <f t="shared" si="31"/>
        <v>17529125</v>
      </c>
      <c r="AH25" s="5">
        <f t="shared" si="31"/>
        <v>17684250</v>
      </c>
      <c r="AI25" s="5">
        <f t="shared" si="31"/>
        <v>17839375</v>
      </c>
      <c r="AJ25" s="5">
        <f t="shared" si="31"/>
        <v>17994500</v>
      </c>
      <c r="AK25" s="5">
        <f t="shared" si="31"/>
        <v>18149625</v>
      </c>
      <c r="AL25" s="5">
        <f t="shared" si="31"/>
        <v>18304750</v>
      </c>
      <c r="AM25" s="5">
        <f t="shared" si="31"/>
        <v>18459875</v>
      </c>
      <c r="AN25" s="5">
        <f t="shared" si="31"/>
        <v>18615000</v>
      </c>
      <c r="AO25" s="5">
        <f t="shared" si="31"/>
        <v>18770125</v>
      </c>
      <c r="AP25" s="5">
        <f t="shared" si="31"/>
        <v>18925250</v>
      </c>
      <c r="AQ25" s="5">
        <f t="shared" si="31"/>
        <v>19080375</v>
      </c>
      <c r="AR25" s="5">
        <f t="shared" si="31"/>
        <v>19235500</v>
      </c>
      <c r="AS25" s="5">
        <f t="shared" si="31"/>
        <v>19390625</v>
      </c>
      <c r="AT25" s="5">
        <f t="shared" si="31"/>
        <v>19545750</v>
      </c>
      <c r="AU25" s="5">
        <f t="shared" si="31"/>
        <v>19700875</v>
      </c>
      <c r="AV25" s="5">
        <f t="shared" si="31"/>
        <v>19856000</v>
      </c>
      <c r="AW25" s="5">
        <f t="shared" si="31"/>
        <v>20011125</v>
      </c>
      <c r="AX25" s="5">
        <f t="shared" si="31"/>
        <v>20166250</v>
      </c>
      <c r="AY25" s="5">
        <f t="shared" si="31"/>
        <v>20321375</v>
      </c>
      <c r="AZ25" s="5">
        <f t="shared" si="31"/>
        <v>20476500</v>
      </c>
      <c r="BA25" s="5">
        <f t="shared" si="31"/>
        <v>20631625</v>
      </c>
      <c r="BB25" s="5">
        <f t="shared" si="31"/>
        <v>20786750</v>
      </c>
      <c r="BC25" s="5">
        <f t="shared" si="31"/>
        <v>20941875</v>
      </c>
      <c r="BD25" s="5">
        <f t="shared" si="31"/>
        <v>21097000</v>
      </c>
      <c r="BE25" s="5">
        <f t="shared" ref="BE25" si="32">BE22*(1-$C$24)</f>
        <v>21252125</v>
      </c>
    </row>
    <row r="26" spans="2:57" x14ac:dyDescent="0.25">
      <c r="B26" t="s">
        <v>32</v>
      </c>
      <c r="D26" s="5"/>
      <c r="E26" s="5"/>
      <c r="F26" s="5">
        <f t="shared" ref="F26:BD26" si="33">F22*$C$24</f>
        <v>2354250</v>
      </c>
      <c r="G26" s="5">
        <f t="shared" si="33"/>
        <v>2381625</v>
      </c>
      <c r="H26" s="5">
        <f t="shared" si="33"/>
        <v>2409000</v>
      </c>
      <c r="I26" s="5">
        <f t="shared" si="33"/>
        <v>2436375</v>
      </c>
      <c r="J26" s="5">
        <f t="shared" si="33"/>
        <v>2463750</v>
      </c>
      <c r="K26" s="5">
        <f t="shared" si="33"/>
        <v>2491125</v>
      </c>
      <c r="L26" s="5">
        <f t="shared" si="33"/>
        <v>2518500</v>
      </c>
      <c r="M26" s="5">
        <f t="shared" si="33"/>
        <v>2545875</v>
      </c>
      <c r="N26" s="5">
        <f t="shared" si="33"/>
        <v>2573250</v>
      </c>
      <c r="O26" s="5">
        <f t="shared" si="33"/>
        <v>2600625</v>
      </c>
      <c r="P26" s="5">
        <f t="shared" si="33"/>
        <v>2628000</v>
      </c>
      <c r="Q26" s="5">
        <f t="shared" si="33"/>
        <v>2655375</v>
      </c>
      <c r="R26" s="5">
        <f t="shared" si="33"/>
        <v>2682750</v>
      </c>
      <c r="S26" s="5">
        <f t="shared" si="33"/>
        <v>2710125</v>
      </c>
      <c r="T26" s="5">
        <f t="shared" si="33"/>
        <v>2737500</v>
      </c>
      <c r="U26" s="5">
        <f t="shared" si="33"/>
        <v>2764875</v>
      </c>
      <c r="V26" s="5">
        <f t="shared" si="33"/>
        <v>2792250</v>
      </c>
      <c r="W26" s="5">
        <f t="shared" si="33"/>
        <v>2819625</v>
      </c>
      <c r="X26" s="5">
        <f t="shared" si="33"/>
        <v>2847000</v>
      </c>
      <c r="Y26" s="5">
        <f t="shared" si="33"/>
        <v>2874375</v>
      </c>
      <c r="Z26" s="5">
        <f t="shared" si="33"/>
        <v>2901750</v>
      </c>
      <c r="AA26" s="5">
        <f t="shared" si="33"/>
        <v>2929125</v>
      </c>
      <c r="AB26" s="5">
        <f t="shared" si="33"/>
        <v>2956500</v>
      </c>
      <c r="AC26" s="5">
        <f t="shared" si="33"/>
        <v>2983875</v>
      </c>
      <c r="AD26" s="5">
        <f t="shared" si="33"/>
        <v>3011250</v>
      </c>
      <c r="AE26" s="5">
        <f t="shared" si="33"/>
        <v>3038625</v>
      </c>
      <c r="AF26" s="5">
        <f t="shared" si="33"/>
        <v>3066000</v>
      </c>
      <c r="AG26" s="5">
        <f t="shared" si="33"/>
        <v>3093375</v>
      </c>
      <c r="AH26" s="5">
        <f t="shared" si="33"/>
        <v>3120750</v>
      </c>
      <c r="AI26" s="5">
        <f t="shared" si="33"/>
        <v>3148125</v>
      </c>
      <c r="AJ26" s="5">
        <f t="shared" si="33"/>
        <v>3175500</v>
      </c>
      <c r="AK26" s="5">
        <f t="shared" si="33"/>
        <v>3202875</v>
      </c>
      <c r="AL26" s="5">
        <f t="shared" si="33"/>
        <v>3230250</v>
      </c>
      <c r="AM26" s="5">
        <f t="shared" si="33"/>
        <v>3257625</v>
      </c>
      <c r="AN26" s="5">
        <f t="shared" si="33"/>
        <v>3285000</v>
      </c>
      <c r="AO26" s="5">
        <f t="shared" si="33"/>
        <v>3312375</v>
      </c>
      <c r="AP26" s="5">
        <f t="shared" si="33"/>
        <v>3339750</v>
      </c>
      <c r="AQ26" s="5">
        <f t="shared" si="33"/>
        <v>3367125</v>
      </c>
      <c r="AR26" s="5">
        <f t="shared" si="33"/>
        <v>3394500</v>
      </c>
      <c r="AS26" s="5">
        <f t="shared" si="33"/>
        <v>3421875</v>
      </c>
      <c r="AT26" s="5">
        <f t="shared" si="33"/>
        <v>3449250</v>
      </c>
      <c r="AU26" s="5">
        <f t="shared" si="33"/>
        <v>3476625</v>
      </c>
      <c r="AV26" s="5">
        <f t="shared" si="33"/>
        <v>3504000</v>
      </c>
      <c r="AW26" s="5">
        <f t="shared" si="33"/>
        <v>3531375</v>
      </c>
      <c r="AX26" s="5">
        <f t="shared" si="33"/>
        <v>3558750</v>
      </c>
      <c r="AY26" s="5">
        <f t="shared" si="33"/>
        <v>3586125</v>
      </c>
      <c r="AZ26" s="5">
        <f t="shared" si="33"/>
        <v>3613500</v>
      </c>
      <c r="BA26" s="5">
        <f t="shared" si="33"/>
        <v>3640875</v>
      </c>
      <c r="BB26" s="5">
        <f t="shared" si="33"/>
        <v>3668250</v>
      </c>
      <c r="BC26" s="5">
        <f t="shared" si="33"/>
        <v>3695625</v>
      </c>
      <c r="BD26" s="5">
        <f t="shared" si="33"/>
        <v>3723000</v>
      </c>
      <c r="BE26" s="5">
        <f t="shared" ref="BE26" si="34">BE22*$C$24</f>
        <v>3750375</v>
      </c>
    </row>
    <row r="27" spans="2:57" x14ac:dyDescent="0.25">
      <c r="B27" t="s">
        <v>33</v>
      </c>
      <c r="D27" s="5"/>
      <c r="E27" s="5"/>
      <c r="F27" s="5">
        <f t="shared" ref="F27:BD27" si="35">F23*(1-$C$24)</f>
        <v>333518.75</v>
      </c>
      <c r="G27" s="5">
        <f t="shared" si="35"/>
        <v>337396.875</v>
      </c>
      <c r="H27" s="5">
        <f t="shared" si="35"/>
        <v>341275</v>
      </c>
      <c r="I27" s="5">
        <f t="shared" si="35"/>
        <v>345153.125</v>
      </c>
      <c r="J27" s="5">
        <f t="shared" si="35"/>
        <v>349031.25</v>
      </c>
      <c r="K27" s="5">
        <f t="shared" si="35"/>
        <v>352909.375</v>
      </c>
      <c r="L27" s="5">
        <f t="shared" si="35"/>
        <v>356787.5</v>
      </c>
      <c r="M27" s="5">
        <f t="shared" si="35"/>
        <v>360665.625</v>
      </c>
      <c r="N27" s="5">
        <f t="shared" si="35"/>
        <v>364543.75</v>
      </c>
      <c r="O27" s="5">
        <f t="shared" si="35"/>
        <v>368421.875</v>
      </c>
      <c r="P27" s="5">
        <f t="shared" si="35"/>
        <v>372300</v>
      </c>
      <c r="Q27" s="5">
        <f t="shared" si="35"/>
        <v>376178.125</v>
      </c>
      <c r="R27" s="5">
        <f t="shared" si="35"/>
        <v>380056.25</v>
      </c>
      <c r="S27" s="5">
        <f t="shared" si="35"/>
        <v>383934.375</v>
      </c>
      <c r="T27" s="5">
        <f t="shared" si="35"/>
        <v>387812.5</v>
      </c>
      <c r="U27" s="5">
        <f t="shared" si="35"/>
        <v>391690.625</v>
      </c>
      <c r="V27" s="5">
        <f t="shared" si="35"/>
        <v>395568.75</v>
      </c>
      <c r="W27" s="5">
        <f t="shared" si="35"/>
        <v>399446.875</v>
      </c>
      <c r="X27" s="5">
        <f t="shared" si="35"/>
        <v>403325</v>
      </c>
      <c r="Y27" s="5">
        <f t="shared" si="35"/>
        <v>407203.125</v>
      </c>
      <c r="Z27" s="5">
        <f t="shared" si="35"/>
        <v>411081.25</v>
      </c>
      <c r="AA27" s="5">
        <f t="shared" si="35"/>
        <v>414959.375</v>
      </c>
      <c r="AB27" s="5">
        <f t="shared" si="35"/>
        <v>418837.5</v>
      </c>
      <c r="AC27" s="5">
        <f t="shared" si="35"/>
        <v>422715.625</v>
      </c>
      <c r="AD27" s="5">
        <f t="shared" si="35"/>
        <v>426593.75</v>
      </c>
      <c r="AE27" s="5">
        <f t="shared" si="35"/>
        <v>430471.875</v>
      </c>
      <c r="AF27" s="5">
        <f t="shared" si="35"/>
        <v>434350</v>
      </c>
      <c r="AG27" s="5">
        <f t="shared" si="35"/>
        <v>438228.125</v>
      </c>
      <c r="AH27" s="5">
        <f t="shared" si="35"/>
        <v>442106.25</v>
      </c>
      <c r="AI27" s="5">
        <f t="shared" si="35"/>
        <v>445984.375</v>
      </c>
      <c r="AJ27" s="5">
        <f t="shared" si="35"/>
        <v>449862.5</v>
      </c>
      <c r="AK27" s="5">
        <f t="shared" si="35"/>
        <v>453740.625</v>
      </c>
      <c r="AL27" s="5">
        <f t="shared" si="35"/>
        <v>457618.75</v>
      </c>
      <c r="AM27" s="5">
        <f t="shared" si="35"/>
        <v>461496.875</v>
      </c>
      <c r="AN27" s="5">
        <f t="shared" si="35"/>
        <v>465375</v>
      </c>
      <c r="AO27" s="5">
        <f t="shared" si="35"/>
        <v>469253.125</v>
      </c>
      <c r="AP27" s="5">
        <f t="shared" si="35"/>
        <v>473131.25</v>
      </c>
      <c r="AQ27" s="5">
        <f t="shared" si="35"/>
        <v>477009.375</v>
      </c>
      <c r="AR27" s="5">
        <f t="shared" si="35"/>
        <v>480887.5</v>
      </c>
      <c r="AS27" s="5">
        <f t="shared" si="35"/>
        <v>484765.625</v>
      </c>
      <c r="AT27" s="5">
        <f t="shared" si="35"/>
        <v>488643.75</v>
      </c>
      <c r="AU27" s="5">
        <f t="shared" si="35"/>
        <v>492521.875</v>
      </c>
      <c r="AV27" s="5">
        <f t="shared" si="35"/>
        <v>496400</v>
      </c>
      <c r="AW27" s="5">
        <f t="shared" si="35"/>
        <v>500278.125</v>
      </c>
      <c r="AX27" s="5">
        <f t="shared" si="35"/>
        <v>504156.25</v>
      </c>
      <c r="AY27" s="5">
        <f t="shared" si="35"/>
        <v>508034.375</v>
      </c>
      <c r="AZ27" s="5">
        <f t="shared" si="35"/>
        <v>511912.5</v>
      </c>
      <c r="BA27" s="5">
        <f t="shared" si="35"/>
        <v>515790.625</v>
      </c>
      <c r="BB27" s="5">
        <f t="shared" si="35"/>
        <v>519668.75</v>
      </c>
      <c r="BC27" s="5">
        <f t="shared" si="35"/>
        <v>523546.875</v>
      </c>
      <c r="BD27" s="5">
        <f t="shared" si="35"/>
        <v>527425</v>
      </c>
      <c r="BE27" s="5">
        <f t="shared" ref="BE27" si="36">BE23*(1-$C$24)</f>
        <v>531303.125</v>
      </c>
    </row>
    <row r="28" spans="2:57" x14ac:dyDescent="0.25">
      <c r="B28" t="s">
        <v>34</v>
      </c>
      <c r="D28" s="5"/>
      <c r="E28" s="5"/>
      <c r="F28" s="5">
        <f t="shared" ref="F28:BD28" si="37">F23*$C$24</f>
        <v>58856.25</v>
      </c>
      <c r="G28" s="5">
        <f t="shared" si="37"/>
        <v>59540.625</v>
      </c>
      <c r="H28" s="5">
        <f t="shared" si="37"/>
        <v>60225</v>
      </c>
      <c r="I28" s="5">
        <f t="shared" si="37"/>
        <v>60909.375</v>
      </c>
      <c r="J28" s="5">
        <f t="shared" si="37"/>
        <v>61593.75</v>
      </c>
      <c r="K28" s="5">
        <f t="shared" si="37"/>
        <v>62278.125</v>
      </c>
      <c r="L28" s="5">
        <f t="shared" si="37"/>
        <v>62962.5</v>
      </c>
      <c r="M28" s="5">
        <f t="shared" si="37"/>
        <v>63646.875</v>
      </c>
      <c r="N28" s="5">
        <f t="shared" si="37"/>
        <v>64331.25</v>
      </c>
      <c r="O28" s="5">
        <f t="shared" si="37"/>
        <v>65015.625</v>
      </c>
      <c r="P28" s="5">
        <f t="shared" si="37"/>
        <v>65700</v>
      </c>
      <c r="Q28" s="5">
        <f t="shared" si="37"/>
        <v>66384.375</v>
      </c>
      <c r="R28" s="5">
        <f t="shared" si="37"/>
        <v>67068.75</v>
      </c>
      <c r="S28" s="5">
        <f t="shared" si="37"/>
        <v>67753.125</v>
      </c>
      <c r="T28" s="5">
        <f t="shared" si="37"/>
        <v>68437.5</v>
      </c>
      <c r="U28" s="5">
        <f t="shared" si="37"/>
        <v>69121.875</v>
      </c>
      <c r="V28" s="5">
        <f t="shared" si="37"/>
        <v>69806.25</v>
      </c>
      <c r="W28" s="5">
        <f t="shared" si="37"/>
        <v>70490.625</v>
      </c>
      <c r="X28" s="5">
        <f t="shared" si="37"/>
        <v>71175</v>
      </c>
      <c r="Y28" s="5">
        <f t="shared" si="37"/>
        <v>71859.375</v>
      </c>
      <c r="Z28" s="5">
        <f t="shared" si="37"/>
        <v>72543.75</v>
      </c>
      <c r="AA28" s="5">
        <f t="shared" si="37"/>
        <v>73228.125</v>
      </c>
      <c r="AB28" s="5">
        <f t="shared" si="37"/>
        <v>73912.5</v>
      </c>
      <c r="AC28" s="5">
        <f t="shared" si="37"/>
        <v>74596.875</v>
      </c>
      <c r="AD28" s="5">
        <f t="shared" si="37"/>
        <v>75281.25</v>
      </c>
      <c r="AE28" s="5">
        <f t="shared" si="37"/>
        <v>75965.625</v>
      </c>
      <c r="AF28" s="5">
        <f t="shared" si="37"/>
        <v>76650</v>
      </c>
      <c r="AG28" s="5">
        <f t="shared" si="37"/>
        <v>77334.375</v>
      </c>
      <c r="AH28" s="5">
        <f t="shared" si="37"/>
        <v>78018.75</v>
      </c>
      <c r="AI28" s="5">
        <f t="shared" si="37"/>
        <v>78703.125</v>
      </c>
      <c r="AJ28" s="5">
        <f t="shared" si="37"/>
        <v>79387.5</v>
      </c>
      <c r="AK28" s="5">
        <f t="shared" si="37"/>
        <v>80071.875</v>
      </c>
      <c r="AL28" s="5">
        <f t="shared" si="37"/>
        <v>80756.25</v>
      </c>
      <c r="AM28" s="5">
        <f t="shared" si="37"/>
        <v>81440.625</v>
      </c>
      <c r="AN28" s="5">
        <f t="shared" si="37"/>
        <v>82125</v>
      </c>
      <c r="AO28" s="5">
        <f t="shared" si="37"/>
        <v>82809.375</v>
      </c>
      <c r="AP28" s="5">
        <f t="shared" si="37"/>
        <v>83493.75</v>
      </c>
      <c r="AQ28" s="5">
        <f t="shared" si="37"/>
        <v>84178.125</v>
      </c>
      <c r="AR28" s="5">
        <f t="shared" si="37"/>
        <v>84862.5</v>
      </c>
      <c r="AS28" s="5">
        <f t="shared" si="37"/>
        <v>85546.875</v>
      </c>
      <c r="AT28" s="5">
        <f t="shared" si="37"/>
        <v>86231.25</v>
      </c>
      <c r="AU28" s="5">
        <f t="shared" si="37"/>
        <v>86915.625</v>
      </c>
      <c r="AV28" s="5">
        <f t="shared" si="37"/>
        <v>87600</v>
      </c>
      <c r="AW28" s="5">
        <f t="shared" si="37"/>
        <v>88284.375</v>
      </c>
      <c r="AX28" s="5">
        <f t="shared" si="37"/>
        <v>88968.75</v>
      </c>
      <c r="AY28" s="5">
        <f t="shared" si="37"/>
        <v>89653.125</v>
      </c>
      <c r="AZ28" s="5">
        <f t="shared" si="37"/>
        <v>90337.5</v>
      </c>
      <c r="BA28" s="5">
        <f t="shared" si="37"/>
        <v>91021.875</v>
      </c>
      <c r="BB28" s="5">
        <f t="shared" si="37"/>
        <v>91706.25</v>
      </c>
      <c r="BC28" s="5">
        <f t="shared" si="37"/>
        <v>92390.625</v>
      </c>
      <c r="BD28" s="5">
        <f t="shared" si="37"/>
        <v>93075</v>
      </c>
      <c r="BE28" s="5">
        <f t="shared" ref="BE28" si="38">BE23*$C$24</f>
        <v>93759.375</v>
      </c>
    </row>
    <row r="30" spans="2:57" s="31" customFormat="1" x14ac:dyDescent="0.25">
      <c r="B30" s="31" t="s">
        <v>84</v>
      </c>
      <c r="C30" s="32"/>
      <c r="D30" s="31">
        <v>0</v>
      </c>
      <c r="E30" s="31">
        <v>0</v>
      </c>
      <c r="F30" s="31">
        <v>0</v>
      </c>
      <c r="G30" s="31">
        <v>0.5</v>
      </c>
      <c r="H30" s="31">
        <v>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</row>
    <row r="31" spans="2:57" s="31" customFormat="1" x14ac:dyDescent="0.25">
      <c r="B31" s="31" t="s">
        <v>85</v>
      </c>
      <c r="C31" s="32"/>
      <c r="D31" s="31">
        <v>0</v>
      </c>
      <c r="E31" s="31">
        <v>0</v>
      </c>
      <c r="F31" s="31">
        <v>0</v>
      </c>
      <c r="G31" s="31">
        <v>0.5</v>
      </c>
      <c r="H31" s="31">
        <v>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</row>
    <row r="32" spans="2:57" s="15" customFormat="1" x14ac:dyDescent="0.25"/>
    <row r="33" spans="2:57" x14ac:dyDescent="0.25">
      <c r="B33" s="29" t="s">
        <v>35</v>
      </c>
      <c r="C33">
        <v>1.67</v>
      </c>
    </row>
    <row r="34" spans="2:57" x14ac:dyDescent="0.25">
      <c r="B34" t="s">
        <v>36</v>
      </c>
      <c r="D34" s="5"/>
      <c r="E34" s="5"/>
      <c r="F34" s="5">
        <f>F27*$C33</f>
        <v>556976.3125</v>
      </c>
      <c r="G34" s="5">
        <f t="shared" ref="G34:BD34" si="39">G27*$C33</f>
        <v>563452.78125</v>
      </c>
      <c r="H34" s="5">
        <f t="shared" si="39"/>
        <v>569929.25</v>
      </c>
      <c r="I34" s="5">
        <f t="shared" si="39"/>
        <v>576405.71875</v>
      </c>
      <c r="J34" s="5">
        <f t="shared" si="39"/>
        <v>582882.1875</v>
      </c>
      <c r="K34" s="5">
        <f t="shared" si="39"/>
        <v>589358.65625</v>
      </c>
      <c r="L34" s="5">
        <f t="shared" si="39"/>
        <v>595835.125</v>
      </c>
      <c r="M34" s="5">
        <f t="shared" si="39"/>
        <v>602311.59375</v>
      </c>
      <c r="N34" s="5">
        <f t="shared" si="39"/>
        <v>608788.0625</v>
      </c>
      <c r="O34" s="5">
        <f t="shared" si="39"/>
        <v>615264.53125</v>
      </c>
      <c r="P34" s="5">
        <f t="shared" si="39"/>
        <v>621741</v>
      </c>
      <c r="Q34" s="5">
        <f t="shared" si="39"/>
        <v>628217.46875</v>
      </c>
      <c r="R34" s="5">
        <f t="shared" si="39"/>
        <v>634693.9375</v>
      </c>
      <c r="S34" s="5">
        <f t="shared" si="39"/>
        <v>641170.40625</v>
      </c>
      <c r="T34" s="5">
        <f t="shared" si="39"/>
        <v>647646.875</v>
      </c>
      <c r="U34" s="5">
        <f t="shared" si="39"/>
        <v>654123.34375</v>
      </c>
      <c r="V34" s="5">
        <f t="shared" si="39"/>
        <v>660599.8125</v>
      </c>
      <c r="W34" s="5">
        <f t="shared" si="39"/>
        <v>667076.28125</v>
      </c>
      <c r="X34" s="5">
        <f t="shared" si="39"/>
        <v>673552.75</v>
      </c>
      <c r="Y34" s="5">
        <f t="shared" si="39"/>
        <v>680029.21875</v>
      </c>
      <c r="Z34" s="5">
        <f t="shared" si="39"/>
        <v>686505.6875</v>
      </c>
      <c r="AA34" s="5">
        <f t="shared" si="39"/>
        <v>692982.15625</v>
      </c>
      <c r="AB34" s="5">
        <f t="shared" si="39"/>
        <v>699458.625</v>
      </c>
      <c r="AC34" s="5">
        <f t="shared" si="39"/>
        <v>705935.09375</v>
      </c>
      <c r="AD34" s="5">
        <f t="shared" si="39"/>
        <v>712411.5625</v>
      </c>
      <c r="AE34" s="5">
        <f t="shared" si="39"/>
        <v>718888.03125</v>
      </c>
      <c r="AF34" s="5">
        <f t="shared" si="39"/>
        <v>725364.5</v>
      </c>
      <c r="AG34" s="5">
        <f t="shared" si="39"/>
        <v>731840.96875</v>
      </c>
      <c r="AH34" s="5">
        <f t="shared" si="39"/>
        <v>738317.4375</v>
      </c>
      <c r="AI34" s="5">
        <f t="shared" si="39"/>
        <v>744793.90625</v>
      </c>
      <c r="AJ34" s="5">
        <f t="shared" si="39"/>
        <v>751270.375</v>
      </c>
      <c r="AK34" s="5">
        <f t="shared" si="39"/>
        <v>757746.84375</v>
      </c>
      <c r="AL34" s="5">
        <f t="shared" si="39"/>
        <v>764223.3125</v>
      </c>
      <c r="AM34" s="5">
        <f t="shared" si="39"/>
        <v>770699.78125</v>
      </c>
      <c r="AN34" s="5">
        <f t="shared" si="39"/>
        <v>777176.25</v>
      </c>
      <c r="AO34" s="5">
        <f t="shared" si="39"/>
        <v>783652.71875</v>
      </c>
      <c r="AP34" s="5">
        <f t="shared" si="39"/>
        <v>790129.1875</v>
      </c>
      <c r="AQ34" s="5">
        <f t="shared" si="39"/>
        <v>796605.65625</v>
      </c>
      <c r="AR34" s="5">
        <f t="shared" si="39"/>
        <v>803082.125</v>
      </c>
      <c r="AS34" s="5">
        <f t="shared" si="39"/>
        <v>809558.59375</v>
      </c>
      <c r="AT34" s="5">
        <f t="shared" si="39"/>
        <v>816035.0625</v>
      </c>
      <c r="AU34" s="5">
        <f t="shared" si="39"/>
        <v>822511.53125</v>
      </c>
      <c r="AV34" s="5">
        <f t="shared" si="39"/>
        <v>828988</v>
      </c>
      <c r="AW34" s="5">
        <f t="shared" si="39"/>
        <v>835464.46875</v>
      </c>
      <c r="AX34" s="5">
        <f t="shared" si="39"/>
        <v>841940.9375</v>
      </c>
      <c r="AY34" s="5">
        <f t="shared" si="39"/>
        <v>848417.40625</v>
      </c>
      <c r="AZ34" s="5">
        <f t="shared" si="39"/>
        <v>854893.875</v>
      </c>
      <c r="BA34" s="5">
        <f t="shared" si="39"/>
        <v>861370.34375</v>
      </c>
      <c r="BB34" s="5">
        <f t="shared" si="39"/>
        <v>867846.8125</v>
      </c>
      <c r="BC34" s="5">
        <f t="shared" si="39"/>
        <v>874323.28125</v>
      </c>
      <c r="BD34" s="5">
        <f t="shared" si="39"/>
        <v>880799.75</v>
      </c>
      <c r="BE34" s="5">
        <f t="shared" ref="BE34" si="40">BE27*$C33</f>
        <v>887276.21875</v>
      </c>
    </row>
    <row r="35" spans="2:57" x14ac:dyDescent="0.25">
      <c r="B35" t="s">
        <v>37</v>
      </c>
      <c r="D35" s="5"/>
      <c r="E35" s="5"/>
      <c r="F35" s="5">
        <f>F28</f>
        <v>58856.25</v>
      </c>
      <c r="G35" s="5">
        <f t="shared" ref="G35:BD35" si="41">G28</f>
        <v>59540.625</v>
      </c>
      <c r="H35" s="5">
        <f t="shared" si="41"/>
        <v>60225</v>
      </c>
      <c r="I35" s="5">
        <f t="shared" si="41"/>
        <v>60909.375</v>
      </c>
      <c r="J35" s="5">
        <f t="shared" si="41"/>
        <v>61593.75</v>
      </c>
      <c r="K35" s="5">
        <f t="shared" si="41"/>
        <v>62278.125</v>
      </c>
      <c r="L35" s="5">
        <f t="shared" si="41"/>
        <v>62962.5</v>
      </c>
      <c r="M35" s="5">
        <f t="shared" si="41"/>
        <v>63646.875</v>
      </c>
      <c r="N35" s="5">
        <f t="shared" si="41"/>
        <v>64331.25</v>
      </c>
      <c r="O35" s="5">
        <f t="shared" si="41"/>
        <v>65015.625</v>
      </c>
      <c r="P35" s="5">
        <f t="shared" si="41"/>
        <v>65700</v>
      </c>
      <c r="Q35" s="5">
        <f t="shared" si="41"/>
        <v>66384.375</v>
      </c>
      <c r="R35" s="5">
        <f t="shared" si="41"/>
        <v>67068.75</v>
      </c>
      <c r="S35" s="5">
        <f t="shared" si="41"/>
        <v>67753.125</v>
      </c>
      <c r="T35" s="5">
        <f t="shared" si="41"/>
        <v>68437.5</v>
      </c>
      <c r="U35" s="5">
        <f t="shared" si="41"/>
        <v>69121.875</v>
      </c>
      <c r="V35" s="5">
        <f t="shared" si="41"/>
        <v>69806.25</v>
      </c>
      <c r="W35" s="5">
        <f t="shared" si="41"/>
        <v>70490.625</v>
      </c>
      <c r="X35" s="5">
        <f t="shared" si="41"/>
        <v>71175</v>
      </c>
      <c r="Y35" s="5">
        <f t="shared" si="41"/>
        <v>71859.375</v>
      </c>
      <c r="Z35" s="5">
        <f t="shared" si="41"/>
        <v>72543.75</v>
      </c>
      <c r="AA35" s="5">
        <f t="shared" si="41"/>
        <v>73228.125</v>
      </c>
      <c r="AB35" s="5">
        <f t="shared" si="41"/>
        <v>73912.5</v>
      </c>
      <c r="AC35" s="5">
        <f t="shared" si="41"/>
        <v>74596.875</v>
      </c>
      <c r="AD35" s="5">
        <f t="shared" si="41"/>
        <v>75281.25</v>
      </c>
      <c r="AE35" s="5">
        <f t="shared" si="41"/>
        <v>75965.625</v>
      </c>
      <c r="AF35" s="5">
        <f t="shared" si="41"/>
        <v>76650</v>
      </c>
      <c r="AG35" s="5">
        <f t="shared" si="41"/>
        <v>77334.375</v>
      </c>
      <c r="AH35" s="5">
        <f t="shared" si="41"/>
        <v>78018.75</v>
      </c>
      <c r="AI35" s="5">
        <f t="shared" si="41"/>
        <v>78703.125</v>
      </c>
      <c r="AJ35" s="5">
        <f t="shared" si="41"/>
        <v>79387.5</v>
      </c>
      <c r="AK35" s="5">
        <f t="shared" si="41"/>
        <v>80071.875</v>
      </c>
      <c r="AL35" s="5">
        <f t="shared" si="41"/>
        <v>80756.25</v>
      </c>
      <c r="AM35" s="5">
        <f t="shared" si="41"/>
        <v>81440.625</v>
      </c>
      <c r="AN35" s="5">
        <f t="shared" si="41"/>
        <v>82125</v>
      </c>
      <c r="AO35" s="5">
        <f t="shared" si="41"/>
        <v>82809.375</v>
      </c>
      <c r="AP35" s="5">
        <f t="shared" si="41"/>
        <v>83493.75</v>
      </c>
      <c r="AQ35" s="5">
        <f t="shared" si="41"/>
        <v>84178.125</v>
      </c>
      <c r="AR35" s="5">
        <f t="shared" si="41"/>
        <v>84862.5</v>
      </c>
      <c r="AS35" s="5">
        <f t="shared" si="41"/>
        <v>85546.875</v>
      </c>
      <c r="AT35" s="5">
        <f t="shared" si="41"/>
        <v>86231.25</v>
      </c>
      <c r="AU35" s="5">
        <f t="shared" si="41"/>
        <v>86915.625</v>
      </c>
      <c r="AV35" s="5">
        <f t="shared" si="41"/>
        <v>87600</v>
      </c>
      <c r="AW35" s="5">
        <f t="shared" si="41"/>
        <v>88284.375</v>
      </c>
      <c r="AX35" s="5">
        <f t="shared" si="41"/>
        <v>88968.75</v>
      </c>
      <c r="AY35" s="5">
        <f t="shared" si="41"/>
        <v>89653.125</v>
      </c>
      <c r="AZ35" s="5">
        <f t="shared" si="41"/>
        <v>90337.5</v>
      </c>
      <c r="BA35" s="5">
        <f t="shared" si="41"/>
        <v>91021.875</v>
      </c>
      <c r="BB35" s="5">
        <f t="shared" si="41"/>
        <v>91706.25</v>
      </c>
      <c r="BC35" s="5">
        <f t="shared" si="41"/>
        <v>92390.625</v>
      </c>
      <c r="BD35" s="5">
        <f t="shared" si="41"/>
        <v>93075</v>
      </c>
      <c r="BE35" s="5">
        <f t="shared" ref="BE35" si="42">BE28</f>
        <v>93759.375</v>
      </c>
    </row>
    <row r="36" spans="2:57" x14ac:dyDescent="0.25">
      <c r="B36" s="31" t="s">
        <v>91</v>
      </c>
      <c r="C36" s="33">
        <v>16.2</v>
      </c>
    </row>
    <row r="37" spans="2:57" x14ac:dyDescent="0.25">
      <c r="B37" s="29" t="s">
        <v>38</v>
      </c>
      <c r="C37" s="33">
        <v>32</v>
      </c>
    </row>
    <row r="38" spans="2:57" x14ac:dyDescent="0.25">
      <c r="B38" s="34" t="s">
        <v>39</v>
      </c>
      <c r="C38" s="33"/>
      <c r="D38" s="35">
        <f>D34*$C$36*D30</f>
        <v>0</v>
      </c>
      <c r="E38" s="35">
        <f t="shared" ref="E38:K38" si="43">E34*$C$36*E30</f>
        <v>0</v>
      </c>
      <c r="F38" s="35">
        <f t="shared" si="43"/>
        <v>0</v>
      </c>
      <c r="G38" s="35">
        <f t="shared" si="43"/>
        <v>4563967.5281250002</v>
      </c>
      <c r="H38" s="35">
        <f t="shared" si="43"/>
        <v>9232853.8499999996</v>
      </c>
      <c r="I38" s="35">
        <f t="shared" si="43"/>
        <v>0</v>
      </c>
      <c r="J38" s="35">
        <f t="shared" si="43"/>
        <v>0</v>
      </c>
      <c r="K38" s="35">
        <f t="shared" si="43"/>
        <v>0</v>
      </c>
      <c r="L38" s="35">
        <f t="shared" ref="L38:BD38" si="44">L34*$C$36*L30</f>
        <v>0</v>
      </c>
      <c r="M38" s="35">
        <f t="shared" si="44"/>
        <v>0</v>
      </c>
      <c r="N38" s="35">
        <f t="shared" si="44"/>
        <v>0</v>
      </c>
      <c r="O38" s="35">
        <f t="shared" si="44"/>
        <v>0</v>
      </c>
      <c r="P38" s="35">
        <f t="shared" si="44"/>
        <v>0</v>
      </c>
      <c r="Q38" s="35">
        <f t="shared" si="44"/>
        <v>0</v>
      </c>
      <c r="R38" s="35">
        <f t="shared" si="44"/>
        <v>0</v>
      </c>
      <c r="S38" s="35">
        <f t="shared" si="44"/>
        <v>0</v>
      </c>
      <c r="T38" s="35">
        <f t="shared" si="44"/>
        <v>0</v>
      </c>
      <c r="U38" s="35">
        <f t="shared" si="44"/>
        <v>0</v>
      </c>
      <c r="V38" s="35">
        <f t="shared" si="44"/>
        <v>0</v>
      </c>
      <c r="W38" s="35">
        <f t="shared" si="44"/>
        <v>0</v>
      </c>
      <c r="X38" s="35">
        <f t="shared" si="44"/>
        <v>0</v>
      </c>
      <c r="Y38" s="35">
        <f t="shared" si="44"/>
        <v>0</v>
      </c>
      <c r="Z38" s="35">
        <f t="shared" si="44"/>
        <v>0</v>
      </c>
      <c r="AA38" s="35">
        <f t="shared" si="44"/>
        <v>0</v>
      </c>
      <c r="AB38" s="35">
        <f t="shared" si="44"/>
        <v>0</v>
      </c>
      <c r="AC38" s="35">
        <f t="shared" si="44"/>
        <v>0</v>
      </c>
      <c r="AD38" s="35">
        <f t="shared" si="44"/>
        <v>0</v>
      </c>
      <c r="AE38" s="35">
        <f t="shared" si="44"/>
        <v>0</v>
      </c>
      <c r="AF38" s="35">
        <f t="shared" si="44"/>
        <v>0</v>
      </c>
      <c r="AG38" s="35">
        <f t="shared" si="44"/>
        <v>0</v>
      </c>
      <c r="AH38" s="35">
        <f t="shared" si="44"/>
        <v>0</v>
      </c>
      <c r="AI38" s="35">
        <f t="shared" si="44"/>
        <v>0</v>
      </c>
      <c r="AJ38" s="35">
        <f t="shared" si="44"/>
        <v>0</v>
      </c>
      <c r="AK38" s="35">
        <f t="shared" si="44"/>
        <v>0</v>
      </c>
      <c r="AL38" s="35">
        <f t="shared" si="44"/>
        <v>0</v>
      </c>
      <c r="AM38" s="35">
        <f t="shared" si="44"/>
        <v>0</v>
      </c>
      <c r="AN38" s="35">
        <f t="shared" si="44"/>
        <v>0</v>
      </c>
      <c r="AO38" s="35">
        <f t="shared" si="44"/>
        <v>0</v>
      </c>
      <c r="AP38" s="35">
        <f t="shared" si="44"/>
        <v>0</v>
      </c>
      <c r="AQ38" s="35">
        <f t="shared" si="44"/>
        <v>0</v>
      </c>
      <c r="AR38" s="35">
        <f t="shared" si="44"/>
        <v>0</v>
      </c>
      <c r="AS38" s="35">
        <f t="shared" si="44"/>
        <v>0</v>
      </c>
      <c r="AT38" s="35">
        <f t="shared" si="44"/>
        <v>0</v>
      </c>
      <c r="AU38" s="35">
        <f t="shared" si="44"/>
        <v>0</v>
      </c>
      <c r="AV38" s="35">
        <f t="shared" si="44"/>
        <v>0</v>
      </c>
      <c r="AW38" s="35">
        <f t="shared" si="44"/>
        <v>0</v>
      </c>
      <c r="AX38" s="35">
        <f t="shared" si="44"/>
        <v>0</v>
      </c>
      <c r="AY38" s="35">
        <f t="shared" si="44"/>
        <v>0</v>
      </c>
      <c r="AZ38" s="35">
        <f t="shared" si="44"/>
        <v>0</v>
      </c>
      <c r="BA38" s="35">
        <f t="shared" si="44"/>
        <v>0</v>
      </c>
      <c r="BB38" s="35">
        <f t="shared" si="44"/>
        <v>0</v>
      </c>
      <c r="BC38" s="35">
        <f t="shared" si="44"/>
        <v>0</v>
      </c>
      <c r="BD38" s="35">
        <f t="shared" si="44"/>
        <v>0</v>
      </c>
      <c r="BE38" s="35">
        <f t="shared" ref="BE38" si="45">BE34*$C$36*BE30</f>
        <v>0</v>
      </c>
    </row>
    <row r="39" spans="2:57" x14ac:dyDescent="0.25">
      <c r="B39" s="34" t="s">
        <v>40</v>
      </c>
      <c r="C39" s="33"/>
      <c r="D39" s="35">
        <f>D35*$C$37*D30</f>
        <v>0</v>
      </c>
      <c r="E39" s="35">
        <f t="shared" ref="E39:K39" si="46">E35*$C$37*E30</f>
        <v>0</v>
      </c>
      <c r="F39" s="35">
        <f t="shared" si="46"/>
        <v>0</v>
      </c>
      <c r="G39" s="35">
        <f t="shared" si="46"/>
        <v>952650</v>
      </c>
      <c r="H39" s="35">
        <f t="shared" si="46"/>
        <v>1927200</v>
      </c>
      <c r="I39" s="35">
        <f t="shared" si="46"/>
        <v>0</v>
      </c>
      <c r="J39" s="35">
        <f t="shared" si="46"/>
        <v>0</v>
      </c>
      <c r="K39" s="35">
        <f t="shared" si="46"/>
        <v>0</v>
      </c>
      <c r="L39" s="35">
        <f t="shared" ref="L39:BD39" si="47">L35*$C$37*L30</f>
        <v>0</v>
      </c>
      <c r="M39" s="35">
        <f t="shared" si="47"/>
        <v>0</v>
      </c>
      <c r="N39" s="35">
        <f t="shared" si="47"/>
        <v>0</v>
      </c>
      <c r="O39" s="35">
        <f t="shared" si="47"/>
        <v>0</v>
      </c>
      <c r="P39" s="35">
        <f t="shared" si="47"/>
        <v>0</v>
      </c>
      <c r="Q39" s="35">
        <f t="shared" si="47"/>
        <v>0</v>
      </c>
      <c r="R39" s="35">
        <f t="shared" si="47"/>
        <v>0</v>
      </c>
      <c r="S39" s="35">
        <f t="shared" si="47"/>
        <v>0</v>
      </c>
      <c r="T39" s="35">
        <f t="shared" si="47"/>
        <v>0</v>
      </c>
      <c r="U39" s="35">
        <f t="shared" si="47"/>
        <v>0</v>
      </c>
      <c r="V39" s="35">
        <f t="shared" si="47"/>
        <v>0</v>
      </c>
      <c r="W39" s="35">
        <f t="shared" si="47"/>
        <v>0</v>
      </c>
      <c r="X39" s="35">
        <f t="shared" si="47"/>
        <v>0</v>
      </c>
      <c r="Y39" s="35">
        <f t="shared" si="47"/>
        <v>0</v>
      </c>
      <c r="Z39" s="35">
        <f t="shared" si="47"/>
        <v>0</v>
      </c>
      <c r="AA39" s="35">
        <f t="shared" si="47"/>
        <v>0</v>
      </c>
      <c r="AB39" s="35">
        <f t="shared" si="47"/>
        <v>0</v>
      </c>
      <c r="AC39" s="35">
        <f t="shared" si="47"/>
        <v>0</v>
      </c>
      <c r="AD39" s="35">
        <f t="shared" si="47"/>
        <v>0</v>
      </c>
      <c r="AE39" s="35">
        <f t="shared" si="47"/>
        <v>0</v>
      </c>
      <c r="AF39" s="35">
        <f t="shared" si="47"/>
        <v>0</v>
      </c>
      <c r="AG39" s="35">
        <f t="shared" si="47"/>
        <v>0</v>
      </c>
      <c r="AH39" s="35">
        <f t="shared" si="47"/>
        <v>0</v>
      </c>
      <c r="AI39" s="35">
        <f t="shared" si="47"/>
        <v>0</v>
      </c>
      <c r="AJ39" s="35">
        <f t="shared" si="47"/>
        <v>0</v>
      </c>
      <c r="AK39" s="35">
        <f t="shared" si="47"/>
        <v>0</v>
      </c>
      <c r="AL39" s="35">
        <f t="shared" si="47"/>
        <v>0</v>
      </c>
      <c r="AM39" s="35">
        <f t="shared" si="47"/>
        <v>0</v>
      </c>
      <c r="AN39" s="35">
        <f t="shared" si="47"/>
        <v>0</v>
      </c>
      <c r="AO39" s="35">
        <f t="shared" si="47"/>
        <v>0</v>
      </c>
      <c r="AP39" s="35">
        <f t="shared" si="47"/>
        <v>0</v>
      </c>
      <c r="AQ39" s="35">
        <f t="shared" si="47"/>
        <v>0</v>
      </c>
      <c r="AR39" s="35">
        <f t="shared" si="47"/>
        <v>0</v>
      </c>
      <c r="AS39" s="35">
        <f t="shared" si="47"/>
        <v>0</v>
      </c>
      <c r="AT39" s="35">
        <f t="shared" si="47"/>
        <v>0</v>
      </c>
      <c r="AU39" s="35">
        <f t="shared" si="47"/>
        <v>0</v>
      </c>
      <c r="AV39" s="35">
        <f t="shared" si="47"/>
        <v>0</v>
      </c>
      <c r="AW39" s="35">
        <f t="shared" si="47"/>
        <v>0</v>
      </c>
      <c r="AX39" s="35">
        <f t="shared" si="47"/>
        <v>0</v>
      </c>
      <c r="AY39" s="35">
        <f t="shared" si="47"/>
        <v>0</v>
      </c>
      <c r="AZ39" s="35">
        <f t="shared" si="47"/>
        <v>0</v>
      </c>
      <c r="BA39" s="35">
        <f t="shared" si="47"/>
        <v>0</v>
      </c>
      <c r="BB39" s="35">
        <f t="shared" si="47"/>
        <v>0</v>
      </c>
      <c r="BC39" s="35">
        <f t="shared" si="47"/>
        <v>0</v>
      </c>
      <c r="BD39" s="35">
        <f t="shared" si="47"/>
        <v>0</v>
      </c>
      <c r="BE39" s="35">
        <f t="shared" ref="BE39" si="48">BE35*$C$37*BE30</f>
        <v>0</v>
      </c>
    </row>
    <row r="40" spans="2:57" x14ac:dyDescent="0.25">
      <c r="B40" t="s">
        <v>25</v>
      </c>
      <c r="D40" s="36">
        <f>SUM(D38:D39)</f>
        <v>0</v>
      </c>
      <c r="E40" s="36">
        <f t="shared" ref="E40:K40" si="49">SUM(E38:E39)</f>
        <v>0</v>
      </c>
      <c r="F40" s="36">
        <f t="shared" si="49"/>
        <v>0</v>
      </c>
      <c r="G40" s="36">
        <f t="shared" si="49"/>
        <v>5516617.5281250002</v>
      </c>
      <c r="H40" s="36">
        <f t="shared" si="49"/>
        <v>11160053.85</v>
      </c>
      <c r="I40" s="36">
        <f t="shared" si="49"/>
        <v>0</v>
      </c>
      <c r="J40" s="36">
        <f t="shared" si="49"/>
        <v>0</v>
      </c>
      <c r="K40" s="36">
        <f t="shared" si="49"/>
        <v>0</v>
      </c>
      <c r="L40" s="36">
        <f t="shared" ref="L40" si="50">SUM(L38:L39)</f>
        <v>0</v>
      </c>
      <c r="M40" s="36">
        <f t="shared" ref="M40" si="51">SUM(M38:M39)</f>
        <v>0</v>
      </c>
      <c r="N40" s="36">
        <f t="shared" ref="N40" si="52">SUM(N38:N39)</f>
        <v>0</v>
      </c>
      <c r="O40" s="36">
        <f t="shared" ref="O40" si="53">SUM(O38:O39)</f>
        <v>0</v>
      </c>
      <c r="P40" s="36">
        <f t="shared" ref="P40" si="54">SUM(P38:P39)</f>
        <v>0</v>
      </c>
      <c r="Q40" s="36">
        <f t="shared" ref="Q40:R40" si="55">SUM(Q38:Q39)</f>
        <v>0</v>
      </c>
      <c r="R40" s="36">
        <f t="shared" si="55"/>
        <v>0</v>
      </c>
      <c r="S40" s="36">
        <f t="shared" ref="S40" si="56">SUM(S38:S39)</f>
        <v>0</v>
      </c>
      <c r="T40" s="36">
        <f t="shared" ref="T40" si="57">SUM(T38:T39)</f>
        <v>0</v>
      </c>
      <c r="U40" s="36">
        <f t="shared" ref="U40" si="58">SUM(U38:U39)</f>
        <v>0</v>
      </c>
      <c r="V40" s="36">
        <f t="shared" ref="V40" si="59">SUM(V38:V39)</f>
        <v>0</v>
      </c>
      <c r="W40" s="36">
        <f t="shared" ref="W40" si="60">SUM(W38:W39)</f>
        <v>0</v>
      </c>
      <c r="X40" s="36">
        <f t="shared" ref="X40:Y40" si="61">SUM(X38:X39)</f>
        <v>0</v>
      </c>
      <c r="Y40" s="36">
        <f t="shared" si="61"/>
        <v>0</v>
      </c>
      <c r="Z40" s="36">
        <f t="shared" ref="Z40" si="62">SUM(Z38:Z39)</f>
        <v>0</v>
      </c>
      <c r="AA40" s="36">
        <f t="shared" ref="AA40" si="63">SUM(AA38:AA39)</f>
        <v>0</v>
      </c>
      <c r="AB40" s="36">
        <f t="shared" ref="AB40" si="64">SUM(AB38:AB39)</f>
        <v>0</v>
      </c>
      <c r="AC40" s="36">
        <f t="shared" ref="AC40" si="65">SUM(AC38:AC39)</f>
        <v>0</v>
      </c>
      <c r="AD40" s="36">
        <f t="shared" ref="AD40" si="66">SUM(AD38:AD39)</f>
        <v>0</v>
      </c>
      <c r="AE40" s="36">
        <f t="shared" ref="AE40:AF40" si="67">SUM(AE38:AE39)</f>
        <v>0</v>
      </c>
      <c r="AF40" s="36">
        <f t="shared" si="67"/>
        <v>0</v>
      </c>
      <c r="AG40" s="36">
        <f t="shared" ref="AG40" si="68">SUM(AG38:AG39)</f>
        <v>0</v>
      </c>
      <c r="AH40" s="36">
        <f t="shared" ref="AH40" si="69">SUM(AH38:AH39)</f>
        <v>0</v>
      </c>
      <c r="AI40" s="36">
        <f t="shared" ref="AI40" si="70">SUM(AI38:AI39)</f>
        <v>0</v>
      </c>
      <c r="AJ40" s="36">
        <f t="shared" ref="AJ40" si="71">SUM(AJ38:AJ39)</f>
        <v>0</v>
      </c>
      <c r="AK40" s="36">
        <f t="shared" ref="AK40" si="72">SUM(AK38:AK39)</f>
        <v>0</v>
      </c>
      <c r="AL40" s="36">
        <f t="shared" ref="AL40:AM40" si="73">SUM(AL38:AL39)</f>
        <v>0</v>
      </c>
      <c r="AM40" s="36">
        <f t="shared" si="73"/>
        <v>0</v>
      </c>
      <c r="AN40" s="36">
        <f t="shared" ref="AN40" si="74">SUM(AN38:AN39)</f>
        <v>0</v>
      </c>
      <c r="AO40" s="36">
        <f t="shared" ref="AO40" si="75">SUM(AO38:AO39)</f>
        <v>0</v>
      </c>
      <c r="AP40" s="36">
        <f t="shared" ref="AP40" si="76">SUM(AP38:AP39)</f>
        <v>0</v>
      </c>
      <c r="AQ40" s="36">
        <f t="shared" ref="AQ40" si="77">SUM(AQ38:AQ39)</f>
        <v>0</v>
      </c>
      <c r="AR40" s="36">
        <f t="shared" ref="AR40" si="78">SUM(AR38:AR39)</f>
        <v>0</v>
      </c>
      <c r="AS40" s="36">
        <f t="shared" ref="AS40:AT40" si="79">SUM(AS38:AS39)</f>
        <v>0</v>
      </c>
      <c r="AT40" s="36">
        <f t="shared" si="79"/>
        <v>0</v>
      </c>
      <c r="AU40" s="36">
        <f t="shared" ref="AU40" si="80">SUM(AU38:AU39)</f>
        <v>0</v>
      </c>
      <c r="AV40" s="36">
        <f t="shared" ref="AV40" si="81">SUM(AV38:AV39)</f>
        <v>0</v>
      </c>
      <c r="AW40" s="36">
        <f t="shared" ref="AW40" si="82">SUM(AW38:AW39)</f>
        <v>0</v>
      </c>
      <c r="AX40" s="36">
        <f t="shared" ref="AX40" si="83">SUM(AX38:AX39)</f>
        <v>0</v>
      </c>
      <c r="AY40" s="36">
        <f t="shared" ref="AY40" si="84">SUM(AY38:AY39)</f>
        <v>0</v>
      </c>
      <c r="AZ40" s="36">
        <f t="shared" ref="AZ40:BA40" si="85">SUM(AZ38:AZ39)</f>
        <v>0</v>
      </c>
      <c r="BA40" s="36">
        <f t="shared" si="85"/>
        <v>0</v>
      </c>
      <c r="BB40" s="36">
        <f t="shared" ref="BB40" si="86">SUM(BB38:BB39)</f>
        <v>0</v>
      </c>
      <c r="BC40" s="36">
        <f t="shared" ref="BC40:BE40" si="87">SUM(BC38:BC39)</f>
        <v>0</v>
      </c>
      <c r="BD40" s="36">
        <f t="shared" ref="BD40" si="88">SUM(BD38:BD39)</f>
        <v>0</v>
      </c>
      <c r="BE40" s="36">
        <f t="shared" si="87"/>
        <v>0</v>
      </c>
    </row>
    <row r="41" spans="2:57" ht="15.75" thickBot="1" x14ac:dyDescent="0.3">
      <c r="B41" t="s">
        <v>5</v>
      </c>
      <c r="D41" s="36">
        <f>D40*D2</f>
        <v>0</v>
      </c>
      <c r="E41" s="36">
        <f t="shared" ref="E41:K41" si="89">E40*E2</f>
        <v>0</v>
      </c>
      <c r="F41" s="36">
        <f t="shared" si="89"/>
        <v>0</v>
      </c>
      <c r="G41" s="36">
        <f t="shared" si="89"/>
        <v>4208601.0989040155</v>
      </c>
      <c r="H41" s="36">
        <f t="shared" si="89"/>
        <v>7956964.1573435031</v>
      </c>
      <c r="I41" s="36">
        <f t="shared" si="89"/>
        <v>0</v>
      </c>
      <c r="J41" s="36">
        <f t="shared" si="89"/>
        <v>0</v>
      </c>
      <c r="K41" s="36">
        <f t="shared" si="89"/>
        <v>0</v>
      </c>
      <c r="L41" s="36">
        <f t="shared" ref="L41" si="90">L40*L2</f>
        <v>0</v>
      </c>
      <c r="M41" s="36">
        <f t="shared" ref="M41" si="91">M40*M2</f>
        <v>0</v>
      </c>
      <c r="N41" s="36">
        <f t="shared" ref="N41" si="92">N40*N2</f>
        <v>0</v>
      </c>
      <c r="O41" s="36">
        <f t="shared" ref="O41" si="93">O40*O2</f>
        <v>0</v>
      </c>
      <c r="P41" s="36">
        <f t="shared" ref="P41" si="94">P40*P2</f>
        <v>0</v>
      </c>
      <c r="Q41" s="36">
        <f t="shared" ref="Q41:R41" si="95">Q40*Q2</f>
        <v>0</v>
      </c>
      <c r="R41" s="36">
        <f t="shared" si="95"/>
        <v>0</v>
      </c>
      <c r="S41" s="36">
        <f t="shared" ref="S41" si="96">S40*S2</f>
        <v>0</v>
      </c>
      <c r="T41" s="36">
        <f t="shared" ref="T41" si="97">T40*T2</f>
        <v>0</v>
      </c>
      <c r="U41" s="36">
        <f t="shared" ref="U41" si="98">U40*U2</f>
        <v>0</v>
      </c>
      <c r="V41" s="36">
        <f t="shared" ref="V41" si="99">V40*V2</f>
        <v>0</v>
      </c>
      <c r="W41" s="36">
        <f t="shared" ref="W41" si="100">W40*W2</f>
        <v>0</v>
      </c>
      <c r="X41" s="36">
        <f t="shared" ref="X41:Y41" si="101">X40*X2</f>
        <v>0</v>
      </c>
      <c r="Y41" s="36">
        <f t="shared" si="101"/>
        <v>0</v>
      </c>
      <c r="Z41" s="36">
        <f t="shared" ref="Z41" si="102">Z40*Z2</f>
        <v>0</v>
      </c>
      <c r="AA41" s="36">
        <f t="shared" ref="AA41" si="103">AA40*AA2</f>
        <v>0</v>
      </c>
      <c r="AB41" s="36">
        <f t="shared" ref="AB41" si="104">AB40*AB2</f>
        <v>0</v>
      </c>
      <c r="AC41" s="36">
        <f t="shared" ref="AC41" si="105">AC40*AC2</f>
        <v>0</v>
      </c>
      <c r="AD41" s="36">
        <f t="shared" ref="AD41" si="106">AD40*AD2</f>
        <v>0</v>
      </c>
      <c r="AE41" s="36">
        <f t="shared" ref="AE41:AF41" si="107">AE40*AE2</f>
        <v>0</v>
      </c>
      <c r="AF41" s="36">
        <f t="shared" si="107"/>
        <v>0</v>
      </c>
      <c r="AG41" s="36">
        <f t="shared" ref="AG41" si="108">AG40*AG2</f>
        <v>0</v>
      </c>
      <c r="AH41" s="36">
        <f t="shared" ref="AH41" si="109">AH40*AH2</f>
        <v>0</v>
      </c>
      <c r="AI41" s="36">
        <f t="shared" ref="AI41" si="110">AI40*AI2</f>
        <v>0</v>
      </c>
      <c r="AJ41" s="36">
        <f t="shared" ref="AJ41" si="111">AJ40*AJ2</f>
        <v>0</v>
      </c>
      <c r="AK41" s="36">
        <f t="shared" ref="AK41" si="112">AK40*AK2</f>
        <v>0</v>
      </c>
      <c r="AL41" s="36">
        <f t="shared" ref="AL41:AM41" si="113">AL40*AL2</f>
        <v>0</v>
      </c>
      <c r="AM41" s="36">
        <f t="shared" si="113"/>
        <v>0</v>
      </c>
      <c r="AN41" s="36">
        <f t="shared" ref="AN41" si="114">AN40*AN2</f>
        <v>0</v>
      </c>
      <c r="AO41" s="36">
        <f t="shared" ref="AO41" si="115">AO40*AO2</f>
        <v>0</v>
      </c>
      <c r="AP41" s="36">
        <f t="shared" ref="AP41" si="116">AP40*AP2</f>
        <v>0</v>
      </c>
      <c r="AQ41" s="36">
        <f t="shared" ref="AQ41" si="117">AQ40*AQ2</f>
        <v>0</v>
      </c>
      <c r="AR41" s="36">
        <f t="shared" ref="AR41" si="118">AR40*AR2</f>
        <v>0</v>
      </c>
      <c r="AS41" s="36">
        <f t="shared" ref="AS41:AT41" si="119">AS40*AS2</f>
        <v>0</v>
      </c>
      <c r="AT41" s="36">
        <f t="shared" si="119"/>
        <v>0</v>
      </c>
      <c r="AU41" s="36">
        <f t="shared" ref="AU41" si="120">AU40*AU2</f>
        <v>0</v>
      </c>
      <c r="AV41" s="36">
        <f t="shared" ref="AV41" si="121">AV40*AV2</f>
        <v>0</v>
      </c>
      <c r="AW41" s="36">
        <f t="shared" ref="AW41" si="122">AW40*AW2</f>
        <v>0</v>
      </c>
      <c r="AX41" s="36">
        <f t="shared" ref="AX41" si="123">AX40*AX2</f>
        <v>0</v>
      </c>
      <c r="AY41" s="36">
        <f t="shared" ref="AY41" si="124">AY40*AY2</f>
        <v>0</v>
      </c>
      <c r="AZ41" s="36">
        <f t="shared" ref="AZ41:BA41" si="125">AZ40*AZ2</f>
        <v>0</v>
      </c>
      <c r="BA41" s="36">
        <f t="shared" si="125"/>
        <v>0</v>
      </c>
      <c r="BB41" s="36">
        <f t="shared" ref="BB41" si="126">BB40*BB2</f>
        <v>0</v>
      </c>
      <c r="BC41" s="36">
        <f t="shared" ref="BC41:BE41" si="127">BC40*BC2</f>
        <v>0</v>
      </c>
      <c r="BD41" s="36">
        <f t="shared" ref="BD41" si="128">BD40*BD2</f>
        <v>0</v>
      </c>
      <c r="BE41" s="36">
        <f t="shared" si="127"/>
        <v>0</v>
      </c>
    </row>
    <row r="42" spans="2:57" ht="15.75" thickBot="1" x14ac:dyDescent="0.3">
      <c r="B42" t="s">
        <v>17</v>
      </c>
      <c r="C42" s="25">
        <f>SUM(D41:BD41)</f>
        <v>12165565.256247519</v>
      </c>
    </row>
    <row r="43" spans="2:57" hidden="1" x14ac:dyDescent="0.25">
      <c r="B43" t="s">
        <v>14</v>
      </c>
      <c r="D43" s="5" t="s">
        <v>2</v>
      </c>
      <c r="F43" s="5">
        <f>H23*$C33</f>
        <v>670505</v>
      </c>
      <c r="G43" s="5">
        <f>G23*$C33</f>
        <v>662885.625</v>
      </c>
      <c r="Q43" s="5">
        <f>Q23*$C33</f>
        <v>739079.375</v>
      </c>
      <c r="R43" s="5">
        <f t="shared" ref="R43:BD43" si="129">R23*$C33</f>
        <v>746698.75</v>
      </c>
      <c r="S43" s="5">
        <f t="shared" si="129"/>
        <v>754318.125</v>
      </c>
      <c r="T43" s="5">
        <f t="shared" si="129"/>
        <v>761937.5</v>
      </c>
      <c r="U43" s="5">
        <f t="shared" si="129"/>
        <v>769556.875</v>
      </c>
      <c r="V43" s="5">
        <f t="shared" si="129"/>
        <v>777176.25</v>
      </c>
      <c r="W43" s="5">
        <f t="shared" si="129"/>
        <v>784795.625</v>
      </c>
      <c r="X43" s="5">
        <f t="shared" si="129"/>
        <v>792415</v>
      </c>
      <c r="Y43" s="5">
        <f t="shared" si="129"/>
        <v>800034.375</v>
      </c>
      <c r="Z43" s="5">
        <f t="shared" si="129"/>
        <v>807653.75</v>
      </c>
      <c r="AA43" s="5">
        <f t="shared" si="129"/>
        <v>815273.125</v>
      </c>
      <c r="AB43" s="5">
        <f t="shared" si="129"/>
        <v>822892.5</v>
      </c>
      <c r="AC43" s="5">
        <f t="shared" si="129"/>
        <v>830511.875</v>
      </c>
      <c r="AD43" s="5">
        <f t="shared" si="129"/>
        <v>838131.25</v>
      </c>
      <c r="AE43" s="5">
        <f t="shared" si="129"/>
        <v>845750.625</v>
      </c>
      <c r="AF43" s="5">
        <f t="shared" si="129"/>
        <v>853370</v>
      </c>
      <c r="AG43" s="5">
        <f t="shared" si="129"/>
        <v>860989.375</v>
      </c>
      <c r="AH43" s="5">
        <f t="shared" si="129"/>
        <v>868608.75</v>
      </c>
      <c r="AI43" s="5">
        <f t="shared" si="129"/>
        <v>876228.125</v>
      </c>
      <c r="AJ43" s="5">
        <f t="shared" si="129"/>
        <v>883847.5</v>
      </c>
      <c r="AK43" s="5">
        <f t="shared" si="129"/>
        <v>891466.875</v>
      </c>
      <c r="AL43" s="5">
        <f t="shared" si="129"/>
        <v>899086.25</v>
      </c>
      <c r="AM43" s="5">
        <f t="shared" si="129"/>
        <v>906705.625</v>
      </c>
      <c r="AN43" s="5">
        <f t="shared" si="129"/>
        <v>914325</v>
      </c>
      <c r="AO43" s="5">
        <f t="shared" si="129"/>
        <v>921944.375</v>
      </c>
      <c r="AP43" s="5">
        <f t="shared" si="129"/>
        <v>929563.75</v>
      </c>
      <c r="AQ43" s="5">
        <f t="shared" si="129"/>
        <v>937183.125</v>
      </c>
      <c r="AR43" s="5">
        <f t="shared" si="129"/>
        <v>944802.5</v>
      </c>
      <c r="AS43" s="5">
        <f t="shared" si="129"/>
        <v>952421.875</v>
      </c>
      <c r="AT43" s="5">
        <f t="shared" si="129"/>
        <v>960041.25</v>
      </c>
      <c r="AU43" s="5">
        <f t="shared" si="129"/>
        <v>967660.625</v>
      </c>
      <c r="AV43" s="5">
        <f t="shared" si="129"/>
        <v>975280</v>
      </c>
      <c r="AW43" s="5">
        <f t="shared" si="129"/>
        <v>982899.375</v>
      </c>
      <c r="AX43" s="5">
        <f t="shared" si="129"/>
        <v>990518.75</v>
      </c>
      <c r="AY43" s="5">
        <f t="shared" si="129"/>
        <v>998138.125</v>
      </c>
      <c r="AZ43" s="5">
        <f t="shared" si="129"/>
        <v>1005757.5</v>
      </c>
      <c r="BA43" s="5">
        <f t="shared" si="129"/>
        <v>1013376.875</v>
      </c>
      <c r="BB43" s="5">
        <f t="shared" si="129"/>
        <v>1020996.25</v>
      </c>
      <c r="BC43" s="5">
        <f t="shared" si="129"/>
        <v>1028615.625</v>
      </c>
      <c r="BD43" s="5">
        <f t="shared" si="129"/>
        <v>1036235</v>
      </c>
      <c r="BE43" s="5">
        <f t="shared" ref="BE43" si="130">BE23*$C33</f>
        <v>1043854.375</v>
      </c>
    </row>
    <row r="44" spans="2:57" hidden="1" x14ac:dyDescent="0.25">
      <c r="B44" t="s">
        <v>15</v>
      </c>
      <c r="C44">
        <v>16.2</v>
      </c>
    </row>
    <row r="45" spans="2:57" hidden="1" x14ac:dyDescent="0.25">
      <c r="B45" t="s">
        <v>25</v>
      </c>
      <c r="D45" s="5" t="s">
        <v>2</v>
      </c>
      <c r="F45" s="5">
        <f>F43*$C$44</f>
        <v>10862181</v>
      </c>
      <c r="G45" s="5">
        <f>G43*$C$44</f>
        <v>10738747.125</v>
      </c>
      <c r="Q45" s="5" t="e">
        <f>Q43*#REF!</f>
        <v>#REF!</v>
      </c>
      <c r="R45" s="5" t="e">
        <f>R43*#REF!</f>
        <v>#REF!</v>
      </c>
      <c r="S45" s="5" t="e">
        <f>S43*#REF!</f>
        <v>#REF!</v>
      </c>
      <c r="T45" s="5" t="e">
        <f>T43*#REF!</f>
        <v>#REF!</v>
      </c>
      <c r="U45" s="5" t="e">
        <f>U43*#REF!</f>
        <v>#REF!</v>
      </c>
      <c r="V45" s="5" t="e">
        <f>V43*#REF!</f>
        <v>#REF!</v>
      </c>
      <c r="W45" s="5" t="e">
        <f>W43*#REF!</f>
        <v>#REF!</v>
      </c>
      <c r="X45" s="5" t="e">
        <f>X43*#REF!</f>
        <v>#REF!</v>
      </c>
      <c r="Y45" s="5" t="e">
        <f>Y43*#REF!</f>
        <v>#REF!</v>
      </c>
      <c r="Z45" s="5" t="e">
        <f>Z43*#REF!</f>
        <v>#REF!</v>
      </c>
      <c r="AA45" s="5" t="e">
        <f>AA43*#REF!</f>
        <v>#REF!</v>
      </c>
      <c r="AB45" s="5" t="e">
        <f>AB43*#REF!</f>
        <v>#REF!</v>
      </c>
      <c r="AC45" s="5" t="e">
        <f>AC43*#REF!</f>
        <v>#REF!</v>
      </c>
      <c r="AD45" s="5" t="e">
        <f>AD43*#REF!</f>
        <v>#REF!</v>
      </c>
      <c r="AE45" s="5" t="e">
        <f>AE43*#REF!</f>
        <v>#REF!</v>
      </c>
      <c r="AF45" s="5" t="e">
        <f>AF43*#REF!</f>
        <v>#REF!</v>
      </c>
      <c r="AG45" s="5" t="e">
        <f>AG43*#REF!</f>
        <v>#REF!</v>
      </c>
      <c r="AH45" s="5" t="e">
        <f>AH43*#REF!</f>
        <v>#REF!</v>
      </c>
      <c r="AI45" s="5" t="e">
        <f>AI43*#REF!</f>
        <v>#REF!</v>
      </c>
      <c r="AJ45" s="5" t="e">
        <f>AJ43*#REF!</f>
        <v>#REF!</v>
      </c>
      <c r="AK45" s="5" t="e">
        <f>AK43*#REF!</f>
        <v>#REF!</v>
      </c>
      <c r="AL45" s="5" t="e">
        <f>AL43*#REF!</f>
        <v>#REF!</v>
      </c>
      <c r="AM45" s="5" t="e">
        <f>AM43*#REF!</f>
        <v>#REF!</v>
      </c>
      <c r="AN45" s="5" t="e">
        <f>AN43*#REF!</f>
        <v>#REF!</v>
      </c>
      <c r="AO45" s="5" t="e">
        <f>AO43*#REF!</f>
        <v>#REF!</v>
      </c>
      <c r="AP45" s="5" t="e">
        <f>AP43*#REF!</f>
        <v>#REF!</v>
      </c>
      <c r="AQ45" s="5" t="e">
        <f>AQ43*#REF!</f>
        <v>#REF!</v>
      </c>
      <c r="AR45" s="5" t="e">
        <f>AR43*#REF!</f>
        <v>#REF!</v>
      </c>
      <c r="AS45" s="5" t="e">
        <f>AS43*#REF!</f>
        <v>#REF!</v>
      </c>
      <c r="AT45" s="5" t="e">
        <f>AT43*#REF!</f>
        <v>#REF!</v>
      </c>
      <c r="AU45" s="5" t="e">
        <f>AU43*#REF!</f>
        <v>#REF!</v>
      </c>
      <c r="AV45" s="5" t="e">
        <f>AV43*#REF!</f>
        <v>#REF!</v>
      </c>
      <c r="AW45" s="5" t="e">
        <f>AW43*#REF!</f>
        <v>#REF!</v>
      </c>
      <c r="AX45" s="5" t="e">
        <f>AX43*#REF!</f>
        <v>#REF!</v>
      </c>
      <c r="AY45" s="5" t="e">
        <f>AY43*#REF!</f>
        <v>#REF!</v>
      </c>
      <c r="AZ45" s="5" t="e">
        <f>AZ43*#REF!</f>
        <v>#REF!</v>
      </c>
      <c r="BA45" s="5" t="e">
        <f>BA43*#REF!</f>
        <v>#REF!</v>
      </c>
      <c r="BB45" s="5" t="e">
        <f>BB43*#REF!</f>
        <v>#REF!</v>
      </c>
      <c r="BC45" s="5" t="e">
        <f>BC43*#REF!</f>
        <v>#REF!</v>
      </c>
      <c r="BD45" s="5" t="e">
        <f>BD43*#REF!</f>
        <v>#REF!</v>
      </c>
      <c r="BE45" s="5" t="e">
        <f>BE43*#REF!</f>
        <v>#REF!</v>
      </c>
    </row>
    <row r="46" spans="2:57" ht="15.75" hidden="1" thickBot="1" x14ac:dyDescent="0.3">
      <c r="B46" t="s">
        <v>5</v>
      </c>
      <c r="F46" s="5">
        <f>F45*F2</f>
        <v>8866775.2887041494</v>
      </c>
      <c r="G46" s="5">
        <f>G45*G2</f>
        <v>8192538.7650516257</v>
      </c>
      <c r="Q46" s="5" t="e">
        <f t="shared" ref="Q46:BD46" si="131">Q45*$Q2</f>
        <v>#REF!</v>
      </c>
      <c r="R46" s="5" t="e">
        <f t="shared" si="131"/>
        <v>#REF!</v>
      </c>
      <c r="S46" s="5" t="e">
        <f t="shared" si="131"/>
        <v>#REF!</v>
      </c>
      <c r="T46" s="5" t="e">
        <f t="shared" si="131"/>
        <v>#REF!</v>
      </c>
      <c r="U46" s="5" t="e">
        <f t="shared" si="131"/>
        <v>#REF!</v>
      </c>
      <c r="V46" s="5" t="e">
        <f t="shared" si="131"/>
        <v>#REF!</v>
      </c>
      <c r="W46" s="5" t="e">
        <f t="shared" si="131"/>
        <v>#REF!</v>
      </c>
      <c r="X46" s="5" t="e">
        <f t="shared" si="131"/>
        <v>#REF!</v>
      </c>
      <c r="Y46" s="5" t="e">
        <f t="shared" si="131"/>
        <v>#REF!</v>
      </c>
      <c r="Z46" s="5" t="e">
        <f t="shared" si="131"/>
        <v>#REF!</v>
      </c>
      <c r="AA46" s="5" t="e">
        <f t="shared" si="131"/>
        <v>#REF!</v>
      </c>
      <c r="AB46" s="5" t="e">
        <f t="shared" si="131"/>
        <v>#REF!</v>
      </c>
      <c r="AC46" s="5" t="e">
        <f t="shared" si="131"/>
        <v>#REF!</v>
      </c>
      <c r="AD46" s="5" t="e">
        <f t="shared" si="131"/>
        <v>#REF!</v>
      </c>
      <c r="AE46" s="5" t="e">
        <f t="shared" si="131"/>
        <v>#REF!</v>
      </c>
      <c r="AF46" s="5" t="e">
        <f t="shared" si="131"/>
        <v>#REF!</v>
      </c>
      <c r="AG46" s="5" t="e">
        <f t="shared" si="131"/>
        <v>#REF!</v>
      </c>
      <c r="AH46" s="5" t="e">
        <f t="shared" si="131"/>
        <v>#REF!</v>
      </c>
      <c r="AI46" s="5" t="e">
        <f t="shared" si="131"/>
        <v>#REF!</v>
      </c>
      <c r="AJ46" s="5" t="e">
        <f t="shared" si="131"/>
        <v>#REF!</v>
      </c>
      <c r="AK46" s="5" t="e">
        <f t="shared" si="131"/>
        <v>#REF!</v>
      </c>
      <c r="AL46" s="5" t="e">
        <f t="shared" si="131"/>
        <v>#REF!</v>
      </c>
      <c r="AM46" s="5" t="e">
        <f t="shared" si="131"/>
        <v>#REF!</v>
      </c>
      <c r="AN46" s="5" t="e">
        <f t="shared" si="131"/>
        <v>#REF!</v>
      </c>
      <c r="AO46" s="5" t="e">
        <f t="shared" si="131"/>
        <v>#REF!</v>
      </c>
      <c r="AP46" s="5" t="e">
        <f t="shared" si="131"/>
        <v>#REF!</v>
      </c>
      <c r="AQ46" s="5" t="e">
        <f t="shared" si="131"/>
        <v>#REF!</v>
      </c>
      <c r="AR46" s="5" t="e">
        <f t="shared" si="131"/>
        <v>#REF!</v>
      </c>
      <c r="AS46" s="5" t="e">
        <f t="shared" si="131"/>
        <v>#REF!</v>
      </c>
      <c r="AT46" s="5" t="e">
        <f t="shared" si="131"/>
        <v>#REF!</v>
      </c>
      <c r="AU46" s="5" t="e">
        <f t="shared" si="131"/>
        <v>#REF!</v>
      </c>
      <c r="AV46" s="5" t="e">
        <f t="shared" si="131"/>
        <v>#REF!</v>
      </c>
      <c r="AW46" s="5" t="e">
        <f t="shared" si="131"/>
        <v>#REF!</v>
      </c>
      <c r="AX46" s="5" t="e">
        <f t="shared" si="131"/>
        <v>#REF!</v>
      </c>
      <c r="AY46" s="5" t="e">
        <f t="shared" si="131"/>
        <v>#REF!</v>
      </c>
      <c r="AZ46" s="5" t="e">
        <f t="shared" si="131"/>
        <v>#REF!</v>
      </c>
      <c r="BA46" s="5" t="e">
        <f t="shared" si="131"/>
        <v>#REF!</v>
      </c>
      <c r="BB46" s="5" t="e">
        <f t="shared" si="131"/>
        <v>#REF!</v>
      </c>
      <c r="BC46" s="5" t="e">
        <f t="shared" si="131"/>
        <v>#REF!</v>
      </c>
      <c r="BD46" s="5" t="e">
        <f t="shared" si="131"/>
        <v>#REF!</v>
      </c>
      <c r="BE46" s="5" t="e">
        <f t="shared" ref="BE46" si="132">BE45*$Q2</f>
        <v>#REF!</v>
      </c>
    </row>
    <row r="47" spans="2:57" ht="15.75" hidden="1" thickBot="1" x14ac:dyDescent="0.3">
      <c r="B47" t="s">
        <v>17</v>
      </c>
      <c r="C47" s="25">
        <f>SUM(F46:G46)</f>
        <v>17059314.053755775</v>
      </c>
    </row>
    <row r="48" spans="2:57" s="15" customFormat="1" x14ac:dyDescent="0.25">
      <c r="C48" s="20"/>
    </row>
    <row r="49" spans="2:57" x14ac:dyDescent="0.25">
      <c r="B49" s="29" t="s">
        <v>41</v>
      </c>
      <c r="C49" s="38">
        <v>0.45</v>
      </c>
    </row>
    <row r="50" spans="2:57" x14ac:dyDescent="0.25">
      <c r="B50" s="29" t="s">
        <v>42</v>
      </c>
      <c r="C50" s="38">
        <v>0.94</v>
      </c>
    </row>
    <row r="51" spans="2:57" x14ac:dyDescent="0.25">
      <c r="B51" t="s">
        <v>43</v>
      </c>
      <c r="C51" s="39"/>
      <c r="D51" s="35">
        <f>D30*$C49*D25</f>
        <v>0</v>
      </c>
      <c r="E51" s="35">
        <f t="shared" ref="E51:BD51" si="133">E30*$C49*E25</f>
        <v>0</v>
      </c>
      <c r="F51" s="35">
        <f t="shared" si="133"/>
        <v>0</v>
      </c>
      <c r="G51" s="35">
        <f t="shared" si="133"/>
        <v>3036571.875</v>
      </c>
      <c r="H51" s="35">
        <f t="shared" si="133"/>
        <v>6142950</v>
      </c>
      <c r="I51" s="35">
        <f t="shared" si="133"/>
        <v>0</v>
      </c>
      <c r="J51" s="35">
        <f t="shared" si="133"/>
        <v>0</v>
      </c>
      <c r="K51" s="35">
        <f t="shared" si="133"/>
        <v>0</v>
      </c>
      <c r="L51" s="35">
        <f t="shared" si="133"/>
        <v>0</v>
      </c>
      <c r="M51" s="35">
        <f t="shared" si="133"/>
        <v>0</v>
      </c>
      <c r="N51" s="35">
        <f t="shared" si="133"/>
        <v>0</v>
      </c>
      <c r="O51" s="35">
        <f t="shared" si="133"/>
        <v>0</v>
      </c>
      <c r="P51" s="35">
        <f t="shared" si="133"/>
        <v>0</v>
      </c>
      <c r="Q51" s="35">
        <f t="shared" si="133"/>
        <v>0</v>
      </c>
      <c r="R51" s="35">
        <f t="shared" si="133"/>
        <v>0</v>
      </c>
      <c r="S51" s="35">
        <f t="shared" si="133"/>
        <v>0</v>
      </c>
      <c r="T51" s="35">
        <f t="shared" si="133"/>
        <v>0</v>
      </c>
      <c r="U51" s="35">
        <f t="shared" si="133"/>
        <v>0</v>
      </c>
      <c r="V51" s="35">
        <f t="shared" si="133"/>
        <v>0</v>
      </c>
      <c r="W51" s="35">
        <f t="shared" si="133"/>
        <v>0</v>
      </c>
      <c r="X51" s="35">
        <f t="shared" si="133"/>
        <v>0</v>
      </c>
      <c r="Y51" s="35">
        <f t="shared" si="133"/>
        <v>0</v>
      </c>
      <c r="Z51" s="35">
        <f t="shared" si="133"/>
        <v>0</v>
      </c>
      <c r="AA51" s="35">
        <f t="shared" si="133"/>
        <v>0</v>
      </c>
      <c r="AB51" s="35">
        <f t="shared" si="133"/>
        <v>0</v>
      </c>
      <c r="AC51" s="35">
        <f t="shared" si="133"/>
        <v>0</v>
      </c>
      <c r="AD51" s="35">
        <f t="shared" si="133"/>
        <v>0</v>
      </c>
      <c r="AE51" s="35">
        <f t="shared" si="133"/>
        <v>0</v>
      </c>
      <c r="AF51" s="35">
        <f t="shared" si="133"/>
        <v>0</v>
      </c>
      <c r="AG51" s="35">
        <f t="shared" si="133"/>
        <v>0</v>
      </c>
      <c r="AH51" s="35">
        <f t="shared" si="133"/>
        <v>0</v>
      </c>
      <c r="AI51" s="35">
        <f t="shared" si="133"/>
        <v>0</v>
      </c>
      <c r="AJ51" s="35">
        <f t="shared" si="133"/>
        <v>0</v>
      </c>
      <c r="AK51" s="35">
        <f t="shared" si="133"/>
        <v>0</v>
      </c>
      <c r="AL51" s="35">
        <f t="shared" si="133"/>
        <v>0</v>
      </c>
      <c r="AM51" s="35">
        <f t="shared" si="133"/>
        <v>0</v>
      </c>
      <c r="AN51" s="35">
        <f t="shared" si="133"/>
        <v>0</v>
      </c>
      <c r="AO51" s="35">
        <f t="shared" si="133"/>
        <v>0</v>
      </c>
      <c r="AP51" s="35">
        <f t="shared" si="133"/>
        <v>0</v>
      </c>
      <c r="AQ51" s="35">
        <f t="shared" si="133"/>
        <v>0</v>
      </c>
      <c r="AR51" s="35">
        <f t="shared" si="133"/>
        <v>0</v>
      </c>
      <c r="AS51" s="35">
        <f t="shared" si="133"/>
        <v>0</v>
      </c>
      <c r="AT51" s="35">
        <f t="shared" si="133"/>
        <v>0</v>
      </c>
      <c r="AU51" s="35">
        <f t="shared" si="133"/>
        <v>0</v>
      </c>
      <c r="AV51" s="35">
        <f t="shared" si="133"/>
        <v>0</v>
      </c>
      <c r="AW51" s="35">
        <f t="shared" si="133"/>
        <v>0</v>
      </c>
      <c r="AX51" s="35">
        <f t="shared" si="133"/>
        <v>0</v>
      </c>
      <c r="AY51" s="35">
        <f t="shared" si="133"/>
        <v>0</v>
      </c>
      <c r="AZ51" s="35">
        <f t="shared" si="133"/>
        <v>0</v>
      </c>
      <c r="BA51" s="35">
        <f t="shared" si="133"/>
        <v>0</v>
      </c>
      <c r="BB51" s="35">
        <f t="shared" si="133"/>
        <v>0</v>
      </c>
      <c r="BC51" s="35">
        <f t="shared" si="133"/>
        <v>0</v>
      </c>
      <c r="BD51" s="35">
        <f t="shared" si="133"/>
        <v>0</v>
      </c>
      <c r="BE51" s="35">
        <f t="shared" ref="BE51" si="134">BE30*$C49*BE25</f>
        <v>0</v>
      </c>
    </row>
    <row r="52" spans="2:57" x14ac:dyDescent="0.25">
      <c r="B52" t="s">
        <v>44</v>
      </c>
      <c r="C52" s="39"/>
      <c r="D52" s="35">
        <f>D30*$C50*D26</f>
        <v>0</v>
      </c>
      <c r="E52" s="35">
        <f t="shared" ref="E52:BD52" si="135">E30*$C50*E26</f>
        <v>0</v>
      </c>
      <c r="F52" s="35">
        <f t="shared" si="135"/>
        <v>0</v>
      </c>
      <c r="G52" s="35">
        <f t="shared" si="135"/>
        <v>1119363.75</v>
      </c>
      <c r="H52" s="35">
        <f t="shared" si="135"/>
        <v>2264460</v>
      </c>
      <c r="I52" s="35">
        <f t="shared" si="135"/>
        <v>0</v>
      </c>
      <c r="J52" s="35">
        <f t="shared" si="135"/>
        <v>0</v>
      </c>
      <c r="K52" s="35">
        <f t="shared" si="135"/>
        <v>0</v>
      </c>
      <c r="L52" s="35">
        <f t="shared" si="135"/>
        <v>0</v>
      </c>
      <c r="M52" s="35">
        <f t="shared" si="135"/>
        <v>0</v>
      </c>
      <c r="N52" s="35">
        <f t="shared" si="135"/>
        <v>0</v>
      </c>
      <c r="O52" s="35">
        <f t="shared" si="135"/>
        <v>0</v>
      </c>
      <c r="P52" s="35">
        <f t="shared" si="135"/>
        <v>0</v>
      </c>
      <c r="Q52" s="35">
        <f t="shared" si="135"/>
        <v>0</v>
      </c>
      <c r="R52" s="35">
        <f t="shared" si="135"/>
        <v>0</v>
      </c>
      <c r="S52" s="35">
        <f t="shared" si="135"/>
        <v>0</v>
      </c>
      <c r="T52" s="35">
        <f t="shared" si="135"/>
        <v>0</v>
      </c>
      <c r="U52" s="35">
        <f t="shared" si="135"/>
        <v>0</v>
      </c>
      <c r="V52" s="35">
        <f t="shared" si="135"/>
        <v>0</v>
      </c>
      <c r="W52" s="35">
        <f t="shared" si="135"/>
        <v>0</v>
      </c>
      <c r="X52" s="35">
        <f t="shared" si="135"/>
        <v>0</v>
      </c>
      <c r="Y52" s="35">
        <f t="shared" si="135"/>
        <v>0</v>
      </c>
      <c r="Z52" s="35">
        <f t="shared" si="135"/>
        <v>0</v>
      </c>
      <c r="AA52" s="35">
        <f t="shared" si="135"/>
        <v>0</v>
      </c>
      <c r="AB52" s="35">
        <f t="shared" si="135"/>
        <v>0</v>
      </c>
      <c r="AC52" s="35">
        <f t="shared" si="135"/>
        <v>0</v>
      </c>
      <c r="AD52" s="35">
        <f t="shared" si="135"/>
        <v>0</v>
      </c>
      <c r="AE52" s="35">
        <f t="shared" si="135"/>
        <v>0</v>
      </c>
      <c r="AF52" s="35">
        <f t="shared" si="135"/>
        <v>0</v>
      </c>
      <c r="AG52" s="35">
        <f t="shared" si="135"/>
        <v>0</v>
      </c>
      <c r="AH52" s="35">
        <f t="shared" si="135"/>
        <v>0</v>
      </c>
      <c r="AI52" s="35">
        <f t="shared" si="135"/>
        <v>0</v>
      </c>
      <c r="AJ52" s="35">
        <f t="shared" si="135"/>
        <v>0</v>
      </c>
      <c r="AK52" s="35">
        <f t="shared" si="135"/>
        <v>0</v>
      </c>
      <c r="AL52" s="35">
        <f t="shared" si="135"/>
        <v>0</v>
      </c>
      <c r="AM52" s="35">
        <f t="shared" si="135"/>
        <v>0</v>
      </c>
      <c r="AN52" s="35">
        <f t="shared" si="135"/>
        <v>0</v>
      </c>
      <c r="AO52" s="35">
        <f t="shared" si="135"/>
        <v>0</v>
      </c>
      <c r="AP52" s="35">
        <f t="shared" si="135"/>
        <v>0</v>
      </c>
      <c r="AQ52" s="35">
        <f t="shared" si="135"/>
        <v>0</v>
      </c>
      <c r="AR52" s="35">
        <f t="shared" si="135"/>
        <v>0</v>
      </c>
      <c r="AS52" s="35">
        <f t="shared" si="135"/>
        <v>0</v>
      </c>
      <c r="AT52" s="35">
        <f t="shared" si="135"/>
        <v>0</v>
      </c>
      <c r="AU52" s="35">
        <f t="shared" si="135"/>
        <v>0</v>
      </c>
      <c r="AV52" s="35">
        <f t="shared" si="135"/>
        <v>0</v>
      </c>
      <c r="AW52" s="35">
        <f t="shared" si="135"/>
        <v>0</v>
      </c>
      <c r="AX52" s="35">
        <f t="shared" si="135"/>
        <v>0</v>
      </c>
      <c r="AY52" s="35">
        <f t="shared" si="135"/>
        <v>0</v>
      </c>
      <c r="AZ52" s="35">
        <f t="shared" si="135"/>
        <v>0</v>
      </c>
      <c r="BA52" s="35">
        <f t="shared" si="135"/>
        <v>0</v>
      </c>
      <c r="BB52" s="35">
        <f t="shared" si="135"/>
        <v>0</v>
      </c>
      <c r="BC52" s="35">
        <f t="shared" si="135"/>
        <v>0</v>
      </c>
      <c r="BD52" s="35">
        <f t="shared" si="135"/>
        <v>0</v>
      </c>
      <c r="BE52" s="35">
        <f t="shared" ref="BE52" si="136">BE30*$C50*BE26</f>
        <v>0</v>
      </c>
    </row>
    <row r="53" spans="2:57" x14ac:dyDescent="0.25">
      <c r="B53" t="s">
        <v>45</v>
      </c>
      <c r="C53" s="5"/>
      <c r="D53" s="35">
        <f>SUM(D51:D52)</f>
        <v>0</v>
      </c>
      <c r="E53" s="35">
        <f t="shared" ref="E53:BD53" si="137">SUM(E51:E52)</f>
        <v>0</v>
      </c>
      <c r="F53" s="35">
        <f t="shared" si="137"/>
        <v>0</v>
      </c>
      <c r="G53" s="35">
        <f t="shared" si="137"/>
        <v>4155935.625</v>
      </c>
      <c r="H53" s="35">
        <f t="shared" si="137"/>
        <v>8407410</v>
      </c>
      <c r="I53" s="35">
        <f t="shared" si="137"/>
        <v>0</v>
      </c>
      <c r="J53" s="35">
        <f t="shared" si="137"/>
        <v>0</v>
      </c>
      <c r="K53" s="35">
        <f t="shared" si="137"/>
        <v>0</v>
      </c>
      <c r="L53" s="35">
        <f t="shared" si="137"/>
        <v>0</v>
      </c>
      <c r="M53" s="35">
        <f t="shared" si="137"/>
        <v>0</v>
      </c>
      <c r="N53" s="35">
        <f t="shared" si="137"/>
        <v>0</v>
      </c>
      <c r="O53" s="35">
        <f t="shared" si="137"/>
        <v>0</v>
      </c>
      <c r="P53" s="35">
        <f t="shared" si="137"/>
        <v>0</v>
      </c>
      <c r="Q53" s="35">
        <f t="shared" si="137"/>
        <v>0</v>
      </c>
      <c r="R53" s="35">
        <f t="shared" si="137"/>
        <v>0</v>
      </c>
      <c r="S53" s="35">
        <f t="shared" si="137"/>
        <v>0</v>
      </c>
      <c r="T53" s="35">
        <f t="shared" si="137"/>
        <v>0</v>
      </c>
      <c r="U53" s="35">
        <f t="shared" si="137"/>
        <v>0</v>
      </c>
      <c r="V53" s="35">
        <f t="shared" si="137"/>
        <v>0</v>
      </c>
      <c r="W53" s="35">
        <f t="shared" si="137"/>
        <v>0</v>
      </c>
      <c r="X53" s="35">
        <f t="shared" si="137"/>
        <v>0</v>
      </c>
      <c r="Y53" s="35">
        <f t="shared" si="137"/>
        <v>0</v>
      </c>
      <c r="Z53" s="35">
        <f t="shared" si="137"/>
        <v>0</v>
      </c>
      <c r="AA53" s="35">
        <f t="shared" si="137"/>
        <v>0</v>
      </c>
      <c r="AB53" s="35">
        <f t="shared" si="137"/>
        <v>0</v>
      </c>
      <c r="AC53" s="35">
        <f t="shared" si="137"/>
        <v>0</v>
      </c>
      <c r="AD53" s="35">
        <f t="shared" si="137"/>
        <v>0</v>
      </c>
      <c r="AE53" s="35">
        <f t="shared" si="137"/>
        <v>0</v>
      </c>
      <c r="AF53" s="35">
        <f t="shared" si="137"/>
        <v>0</v>
      </c>
      <c r="AG53" s="35">
        <f t="shared" si="137"/>
        <v>0</v>
      </c>
      <c r="AH53" s="35">
        <f t="shared" si="137"/>
        <v>0</v>
      </c>
      <c r="AI53" s="35">
        <f t="shared" si="137"/>
        <v>0</v>
      </c>
      <c r="AJ53" s="35">
        <f t="shared" si="137"/>
        <v>0</v>
      </c>
      <c r="AK53" s="35">
        <f t="shared" si="137"/>
        <v>0</v>
      </c>
      <c r="AL53" s="35">
        <f t="shared" si="137"/>
        <v>0</v>
      </c>
      <c r="AM53" s="35">
        <f t="shared" si="137"/>
        <v>0</v>
      </c>
      <c r="AN53" s="35">
        <f t="shared" si="137"/>
        <v>0</v>
      </c>
      <c r="AO53" s="35">
        <f t="shared" si="137"/>
        <v>0</v>
      </c>
      <c r="AP53" s="35">
        <f t="shared" si="137"/>
        <v>0</v>
      </c>
      <c r="AQ53" s="35">
        <f t="shared" si="137"/>
        <v>0</v>
      </c>
      <c r="AR53" s="35">
        <f t="shared" si="137"/>
        <v>0</v>
      </c>
      <c r="AS53" s="35">
        <f t="shared" si="137"/>
        <v>0</v>
      </c>
      <c r="AT53" s="35">
        <f t="shared" si="137"/>
        <v>0</v>
      </c>
      <c r="AU53" s="35">
        <f t="shared" si="137"/>
        <v>0</v>
      </c>
      <c r="AV53" s="35">
        <f t="shared" si="137"/>
        <v>0</v>
      </c>
      <c r="AW53" s="35">
        <f t="shared" si="137"/>
        <v>0</v>
      </c>
      <c r="AX53" s="35">
        <f t="shared" si="137"/>
        <v>0</v>
      </c>
      <c r="AY53" s="35">
        <f t="shared" si="137"/>
        <v>0</v>
      </c>
      <c r="AZ53" s="35">
        <f t="shared" si="137"/>
        <v>0</v>
      </c>
      <c r="BA53" s="35">
        <f t="shared" si="137"/>
        <v>0</v>
      </c>
      <c r="BB53" s="35">
        <f t="shared" si="137"/>
        <v>0</v>
      </c>
      <c r="BC53" s="35">
        <f t="shared" si="137"/>
        <v>0</v>
      </c>
      <c r="BD53" s="35">
        <f t="shared" si="137"/>
        <v>0</v>
      </c>
      <c r="BE53" s="35">
        <f t="shared" ref="BE53" si="138">SUM(BE51:BE52)</f>
        <v>0</v>
      </c>
    </row>
    <row r="54" spans="2:57" ht="15.75" thickBot="1" x14ac:dyDescent="0.3">
      <c r="B54" t="s">
        <v>5</v>
      </c>
      <c r="C54" s="5"/>
      <c r="D54" s="40">
        <f>D53*D2</f>
        <v>0</v>
      </c>
      <c r="E54" s="40">
        <f t="shared" ref="E54:BD54" si="139">E53*E2</f>
        <v>0</v>
      </c>
      <c r="F54" s="40">
        <f t="shared" si="139"/>
        <v>0</v>
      </c>
      <c r="G54" s="40">
        <f t="shared" si="139"/>
        <v>3170543.3898902386</v>
      </c>
      <c r="H54" s="40">
        <f t="shared" si="139"/>
        <v>5994367.1352527877</v>
      </c>
      <c r="I54" s="40">
        <f t="shared" si="139"/>
        <v>0</v>
      </c>
      <c r="J54" s="40">
        <f t="shared" si="139"/>
        <v>0</v>
      </c>
      <c r="K54" s="40">
        <f t="shared" si="139"/>
        <v>0</v>
      </c>
      <c r="L54" s="40">
        <f t="shared" si="139"/>
        <v>0</v>
      </c>
      <c r="M54" s="40">
        <f t="shared" si="139"/>
        <v>0</v>
      </c>
      <c r="N54" s="40">
        <f t="shared" si="139"/>
        <v>0</v>
      </c>
      <c r="O54" s="40">
        <f t="shared" si="139"/>
        <v>0</v>
      </c>
      <c r="P54" s="40">
        <f t="shared" si="139"/>
        <v>0</v>
      </c>
      <c r="Q54" s="40">
        <f t="shared" si="139"/>
        <v>0</v>
      </c>
      <c r="R54" s="40">
        <f t="shared" si="139"/>
        <v>0</v>
      </c>
      <c r="S54" s="40">
        <f t="shared" si="139"/>
        <v>0</v>
      </c>
      <c r="T54" s="40">
        <f t="shared" si="139"/>
        <v>0</v>
      </c>
      <c r="U54" s="40">
        <f t="shared" si="139"/>
        <v>0</v>
      </c>
      <c r="V54" s="40">
        <f t="shared" si="139"/>
        <v>0</v>
      </c>
      <c r="W54" s="40">
        <f t="shared" si="139"/>
        <v>0</v>
      </c>
      <c r="X54" s="40">
        <f t="shared" si="139"/>
        <v>0</v>
      </c>
      <c r="Y54" s="40">
        <f t="shared" si="139"/>
        <v>0</v>
      </c>
      <c r="Z54" s="40">
        <f t="shared" si="139"/>
        <v>0</v>
      </c>
      <c r="AA54" s="40">
        <f t="shared" si="139"/>
        <v>0</v>
      </c>
      <c r="AB54" s="40">
        <f t="shared" si="139"/>
        <v>0</v>
      </c>
      <c r="AC54" s="40">
        <f t="shared" si="139"/>
        <v>0</v>
      </c>
      <c r="AD54" s="40">
        <f t="shared" si="139"/>
        <v>0</v>
      </c>
      <c r="AE54" s="40">
        <f t="shared" si="139"/>
        <v>0</v>
      </c>
      <c r="AF54" s="40">
        <f t="shared" si="139"/>
        <v>0</v>
      </c>
      <c r="AG54" s="40">
        <f t="shared" si="139"/>
        <v>0</v>
      </c>
      <c r="AH54" s="40">
        <f t="shared" si="139"/>
        <v>0</v>
      </c>
      <c r="AI54" s="40">
        <f t="shared" si="139"/>
        <v>0</v>
      </c>
      <c r="AJ54" s="40">
        <f t="shared" si="139"/>
        <v>0</v>
      </c>
      <c r="AK54" s="40">
        <f t="shared" si="139"/>
        <v>0</v>
      </c>
      <c r="AL54" s="40">
        <f t="shared" si="139"/>
        <v>0</v>
      </c>
      <c r="AM54" s="40">
        <f t="shared" si="139"/>
        <v>0</v>
      </c>
      <c r="AN54" s="40">
        <f t="shared" si="139"/>
        <v>0</v>
      </c>
      <c r="AO54" s="40">
        <f t="shared" si="139"/>
        <v>0</v>
      </c>
      <c r="AP54" s="40">
        <f t="shared" si="139"/>
        <v>0</v>
      </c>
      <c r="AQ54" s="40">
        <f t="shared" si="139"/>
        <v>0</v>
      </c>
      <c r="AR54" s="40">
        <f t="shared" si="139"/>
        <v>0</v>
      </c>
      <c r="AS54" s="40">
        <f t="shared" si="139"/>
        <v>0</v>
      </c>
      <c r="AT54" s="40">
        <f t="shared" si="139"/>
        <v>0</v>
      </c>
      <c r="AU54" s="40">
        <f t="shared" si="139"/>
        <v>0</v>
      </c>
      <c r="AV54" s="40">
        <f t="shared" si="139"/>
        <v>0</v>
      </c>
      <c r="AW54" s="40">
        <f t="shared" si="139"/>
        <v>0</v>
      </c>
      <c r="AX54" s="40">
        <f t="shared" si="139"/>
        <v>0</v>
      </c>
      <c r="AY54" s="40">
        <f t="shared" si="139"/>
        <v>0</v>
      </c>
      <c r="AZ54" s="40">
        <f t="shared" si="139"/>
        <v>0</v>
      </c>
      <c r="BA54" s="40">
        <f t="shared" si="139"/>
        <v>0</v>
      </c>
      <c r="BB54" s="40">
        <f t="shared" si="139"/>
        <v>0</v>
      </c>
      <c r="BC54" s="40">
        <f t="shared" si="139"/>
        <v>0</v>
      </c>
      <c r="BD54" s="40">
        <f t="shared" si="139"/>
        <v>0</v>
      </c>
      <c r="BE54" s="40">
        <f t="shared" ref="BE54" si="140">BE53*BE2</f>
        <v>0</v>
      </c>
    </row>
    <row r="55" spans="2:57" ht="15.75" thickBot="1" x14ac:dyDescent="0.3">
      <c r="B55" t="s">
        <v>22</v>
      </c>
      <c r="C55" s="25">
        <f>SUM(D54:BD54)</f>
        <v>9164910.5251430273</v>
      </c>
    </row>
    <row r="56" spans="2:57" s="8" customFormat="1" hidden="1" x14ac:dyDescent="0.25">
      <c r="B56" t="s">
        <v>20</v>
      </c>
      <c r="C56" s="22">
        <v>0.45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2:57" s="8" customFormat="1" hidden="1" x14ac:dyDescent="0.25">
      <c r="B57" t="s">
        <v>21</v>
      </c>
      <c r="C57" s="9"/>
      <c r="D57"/>
      <c r="E57"/>
      <c r="F57" s="5">
        <f>$C56*F22</f>
        <v>7062750</v>
      </c>
      <c r="G57" s="5">
        <f>$C56*G22</f>
        <v>7144875</v>
      </c>
      <c r="I57"/>
      <c r="J57"/>
      <c r="K57"/>
      <c r="L57"/>
      <c r="M57"/>
      <c r="N57"/>
      <c r="O57"/>
      <c r="P57"/>
      <c r="Q57" s="5">
        <f t="shared" ref="Q57:BD57" si="141">$C56*Q22</f>
        <v>7966125</v>
      </c>
      <c r="R57" s="5">
        <f t="shared" si="141"/>
        <v>8048250</v>
      </c>
      <c r="S57" s="5">
        <f t="shared" si="141"/>
        <v>8130375</v>
      </c>
      <c r="T57" s="5">
        <f t="shared" si="141"/>
        <v>8212500</v>
      </c>
      <c r="U57" s="5">
        <f t="shared" si="141"/>
        <v>8294625</v>
      </c>
      <c r="V57" s="5">
        <f t="shared" si="141"/>
        <v>8376750</v>
      </c>
      <c r="W57" s="5">
        <f t="shared" si="141"/>
        <v>8458875</v>
      </c>
      <c r="X57" s="5">
        <f t="shared" si="141"/>
        <v>8541000</v>
      </c>
      <c r="Y57" s="5">
        <f t="shared" si="141"/>
        <v>8623125</v>
      </c>
      <c r="Z57" s="5">
        <f t="shared" si="141"/>
        <v>8705250</v>
      </c>
      <c r="AA57" s="5">
        <f t="shared" si="141"/>
        <v>8787375</v>
      </c>
      <c r="AB57" s="5">
        <f t="shared" si="141"/>
        <v>8869500</v>
      </c>
      <c r="AC57" s="5">
        <f t="shared" si="141"/>
        <v>8951625</v>
      </c>
      <c r="AD57" s="5">
        <f t="shared" si="141"/>
        <v>9033750</v>
      </c>
      <c r="AE57" s="5">
        <f t="shared" si="141"/>
        <v>9115875</v>
      </c>
      <c r="AF57" s="5">
        <f t="shared" si="141"/>
        <v>9198000</v>
      </c>
      <c r="AG57" s="5">
        <f t="shared" si="141"/>
        <v>9280125</v>
      </c>
      <c r="AH57" s="5">
        <f t="shared" si="141"/>
        <v>9362250</v>
      </c>
      <c r="AI57" s="5">
        <f t="shared" si="141"/>
        <v>9444375</v>
      </c>
      <c r="AJ57" s="5">
        <f t="shared" si="141"/>
        <v>9526500</v>
      </c>
      <c r="AK57" s="5">
        <f t="shared" si="141"/>
        <v>9608625</v>
      </c>
      <c r="AL57" s="5">
        <f t="shared" si="141"/>
        <v>9690750</v>
      </c>
      <c r="AM57" s="5">
        <f t="shared" si="141"/>
        <v>9772875</v>
      </c>
      <c r="AN57" s="5">
        <f t="shared" si="141"/>
        <v>9855000</v>
      </c>
      <c r="AO57" s="5">
        <f t="shared" si="141"/>
        <v>9937125</v>
      </c>
      <c r="AP57" s="5">
        <f t="shared" si="141"/>
        <v>10019250</v>
      </c>
      <c r="AQ57" s="5">
        <f t="shared" si="141"/>
        <v>10101375</v>
      </c>
      <c r="AR57" s="5">
        <f t="shared" si="141"/>
        <v>10183500</v>
      </c>
      <c r="AS57" s="5">
        <f t="shared" si="141"/>
        <v>10265625</v>
      </c>
      <c r="AT57" s="5">
        <f t="shared" si="141"/>
        <v>10347750</v>
      </c>
      <c r="AU57" s="5">
        <f t="shared" si="141"/>
        <v>10429875</v>
      </c>
      <c r="AV57" s="5">
        <f t="shared" si="141"/>
        <v>10512000</v>
      </c>
      <c r="AW57" s="5">
        <f t="shared" si="141"/>
        <v>10594125</v>
      </c>
      <c r="AX57" s="5">
        <f t="shared" si="141"/>
        <v>10676250</v>
      </c>
      <c r="AY57" s="5">
        <f t="shared" si="141"/>
        <v>10758375</v>
      </c>
      <c r="AZ57" s="5">
        <f t="shared" si="141"/>
        <v>10840500</v>
      </c>
      <c r="BA57" s="5">
        <f t="shared" si="141"/>
        <v>10922625</v>
      </c>
      <c r="BB57" s="5">
        <f t="shared" si="141"/>
        <v>11004750</v>
      </c>
      <c r="BC57" s="5">
        <f t="shared" si="141"/>
        <v>11086875</v>
      </c>
      <c r="BD57" s="5">
        <f t="shared" si="141"/>
        <v>11169000</v>
      </c>
      <c r="BE57" s="5">
        <f t="shared" ref="BE57" si="142">$C56*BE22</f>
        <v>11251125</v>
      </c>
    </row>
    <row r="58" spans="2:57" s="8" customFormat="1" ht="15.75" hidden="1" thickBot="1" x14ac:dyDescent="0.3">
      <c r="B58" t="s">
        <v>5</v>
      </c>
      <c r="C58" s="9"/>
      <c r="D58"/>
      <c r="E58"/>
      <c r="F58" s="5">
        <f>F57*H2</f>
        <v>5035643.1391482782</v>
      </c>
      <c r="G58" s="5">
        <f>G57*I2</f>
        <v>4760931.8963910034</v>
      </c>
      <c r="I58"/>
      <c r="J58"/>
      <c r="K58"/>
      <c r="L58"/>
      <c r="M58"/>
      <c r="N58"/>
      <c r="O58"/>
      <c r="P58"/>
      <c r="Q58" s="5">
        <f t="shared" ref="Q58:BD58" si="143">Q57*Q2</f>
        <v>3089400.619099135</v>
      </c>
      <c r="R58" s="5">
        <f t="shared" si="143"/>
        <v>2917056.1775866193</v>
      </c>
      <c r="S58" s="5">
        <f t="shared" si="143"/>
        <v>2754039.305560512</v>
      </c>
      <c r="T58" s="5">
        <f t="shared" si="143"/>
        <v>2599867.1816865024</v>
      </c>
      <c r="U58" s="5">
        <f t="shared" si="143"/>
        <v>2454080.2369190352</v>
      </c>
      <c r="V58" s="5">
        <f t="shared" si="143"/>
        <v>2316241.1785485479</v>
      </c>
      <c r="W58" s="5">
        <f t="shared" si="143"/>
        <v>2185934.0424271617</v>
      </c>
      <c r="X58" s="5">
        <f t="shared" si="143"/>
        <v>2062763.2738628509</v>
      </c>
      <c r="Y58" s="5">
        <f t="shared" si="143"/>
        <v>1946352.8374874131</v>
      </c>
      <c r="Z58" s="5">
        <f t="shared" si="143"/>
        <v>1836345.3562409061</v>
      </c>
      <c r="AA58" s="5">
        <f t="shared" si="143"/>
        <v>1732401.2794725527</v>
      </c>
      <c r="AB58" s="5">
        <f t="shared" si="143"/>
        <v>1634198.0800335023</v>
      </c>
      <c r="AC58" s="5">
        <f t="shared" si="143"/>
        <v>1541429.4801285199</v>
      </c>
      <c r="AD58" s="5">
        <f t="shared" si="143"/>
        <v>1453804.7056000787</v>
      </c>
      <c r="AE58" s="5">
        <f t="shared" si="143"/>
        <v>1371047.768237967</v>
      </c>
      <c r="AF58" s="5">
        <f t="shared" si="143"/>
        <v>1292896.7756390697</v>
      </c>
      <c r="AG58" s="5">
        <f t="shared" si="143"/>
        <v>1219103.2680842362</v>
      </c>
      <c r="AH58" s="5">
        <f t="shared" si="143"/>
        <v>1149431.5818509879</v>
      </c>
      <c r="AI58" s="5">
        <f t="shared" si="143"/>
        <v>1083658.2383412328</v>
      </c>
      <c r="AJ58" s="5">
        <f t="shared" si="143"/>
        <v>1021571.3583712556</v>
      </c>
      <c r="AK58" s="5">
        <f t="shared" si="143"/>
        <v>962970.10094615619</v>
      </c>
      <c r="AL58" s="5">
        <f t="shared" si="143"/>
        <v>907664.12582192209</v>
      </c>
      <c r="AM58" s="5">
        <f t="shared" si="143"/>
        <v>855473.07914469135</v>
      </c>
      <c r="AN58" s="5">
        <f t="shared" si="143"/>
        <v>806226.10144791449</v>
      </c>
      <c r="AO58" s="5">
        <f t="shared" si="143"/>
        <v>759761.35728347069</v>
      </c>
      <c r="AP58" s="5">
        <f t="shared" si="143"/>
        <v>715925.58576182451</v>
      </c>
      <c r="AQ58" s="5">
        <f t="shared" si="143"/>
        <v>674573.67127856915</v>
      </c>
      <c r="AR58" s="5">
        <f t="shared" si="143"/>
        <v>635568.23370976804</v>
      </c>
      <c r="AS58" s="5">
        <f t="shared" si="143"/>
        <v>598779.23736600089</v>
      </c>
      <c r="AT58" s="5">
        <f t="shared" si="143"/>
        <v>564083.61800460645</v>
      </c>
      <c r="AU58" s="5">
        <f t="shared" si="143"/>
        <v>531364.9272109851</v>
      </c>
      <c r="AV58" s="5">
        <f t="shared" si="143"/>
        <v>500512.99347270653</v>
      </c>
      <c r="AW58" s="5">
        <f t="shared" si="143"/>
        <v>471423.59928431024</v>
      </c>
      <c r="AX58" s="5">
        <f t="shared" si="143"/>
        <v>443998.1736358786</v>
      </c>
      <c r="AY58" s="5">
        <f t="shared" si="143"/>
        <v>418143.49925449386</v>
      </c>
      <c r="AZ58" s="5">
        <f t="shared" si="143"/>
        <v>393771.43398439884</v>
      </c>
      <c r="BA58" s="5">
        <f t="shared" si="143"/>
        <v>370798.64570890012</v>
      </c>
      <c r="BB58" s="5">
        <f t="shared" si="143"/>
        <v>349146.36023464694</v>
      </c>
      <c r="BC58" s="5">
        <f t="shared" si="143"/>
        <v>328740.12157677038</v>
      </c>
      <c r="BD58" s="5">
        <f t="shared" si="143"/>
        <v>309509.56410135527</v>
      </c>
      <c r="BE58" s="5">
        <f t="shared" ref="BE58" si="144">BE57*BE2</f>
        <v>291388.19599976408</v>
      </c>
    </row>
    <row r="59" spans="2:57" s="8" customFormat="1" ht="15.75" hidden="1" thickBot="1" x14ac:dyDescent="0.3">
      <c r="B59" t="s">
        <v>22</v>
      </c>
      <c r="C59" s="25">
        <f>SUM(F58:G58)</f>
        <v>9796575.0355392806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s="8" customFormat="1" x14ac:dyDescent="0.25">
      <c r="C60" s="9"/>
    </row>
    <row r="61" spans="2:57" s="15" customFormat="1" x14ac:dyDescent="0.25">
      <c r="B61" s="15" t="s">
        <v>46</v>
      </c>
      <c r="C61" s="20"/>
    </row>
    <row r="62" spans="2:57" x14ac:dyDescent="0.25">
      <c r="B62" s="29" t="s">
        <v>47</v>
      </c>
      <c r="C62" s="41">
        <v>9.9999999999999995E-7</v>
      </c>
    </row>
    <row r="63" spans="2:57" s="42" customFormat="1" x14ac:dyDescent="0.25">
      <c r="B63" s="42" t="s">
        <v>48</v>
      </c>
      <c r="C63" s="43"/>
    </row>
    <row r="64" spans="2:57" s="29" customFormat="1" x14ac:dyDescent="0.25">
      <c r="B64" s="29" t="s">
        <v>49</v>
      </c>
      <c r="C64" s="45"/>
      <c r="D64" s="49">
        <v>24.164490000000001</v>
      </c>
      <c r="E64" s="49">
        <v>24.595210999999999</v>
      </c>
      <c r="F64" s="49">
        <v>25.01634</v>
      </c>
      <c r="G64" s="49">
        <v>25.443415000000002</v>
      </c>
      <c r="H64" s="49">
        <v>25.867370999999999</v>
      </c>
      <c r="I64" s="49">
        <v>26.284424000000001</v>
      </c>
      <c r="J64" s="49">
        <v>26.679763999999999</v>
      </c>
      <c r="K64" s="49">
        <v>27.055800999999999</v>
      </c>
      <c r="L64" s="49">
        <v>27.408939</v>
      </c>
      <c r="M64" s="49">
        <v>27.732095999999999</v>
      </c>
      <c r="N64" s="49">
        <v>28.028441999999998</v>
      </c>
      <c r="O64" s="49">
        <v>28.301689</v>
      </c>
      <c r="P64" s="49">
        <v>28.537845999999998</v>
      </c>
      <c r="Q64" s="49">
        <v>28.746084</v>
      </c>
      <c r="R64" s="49">
        <v>28.950821000000001</v>
      </c>
      <c r="S64" s="49">
        <v>29.139206000000001</v>
      </c>
      <c r="T64" s="49">
        <v>29.308374000000001</v>
      </c>
      <c r="U64" s="49">
        <v>29.463369</v>
      </c>
      <c r="V64" s="49">
        <v>29.611654000000001</v>
      </c>
      <c r="W64" s="49">
        <v>29.742331</v>
      </c>
      <c r="X64" s="49">
        <v>29.860365000000002</v>
      </c>
      <c r="Y64" s="49">
        <v>29.975709999999999</v>
      </c>
      <c r="Z64" s="49">
        <v>30.077759</v>
      </c>
      <c r="AA64" s="49">
        <v>30.16226</v>
      </c>
      <c r="AB64" s="49">
        <v>30.233269</v>
      </c>
      <c r="AC64" s="49">
        <v>30.294257999999999</v>
      </c>
      <c r="AD64" s="49">
        <v>30.349163000000001</v>
      </c>
      <c r="AE64" s="49">
        <v>30.398422</v>
      </c>
      <c r="AF64" s="49">
        <v>30.442173</v>
      </c>
      <c r="AG64" s="49">
        <v>30.481501000000002</v>
      </c>
      <c r="AH64" s="49">
        <v>32.659177190000001</v>
      </c>
      <c r="AI64" s="49">
        <v>32.9857689619</v>
      </c>
      <c r="AJ64" s="49">
        <v>33.315626651518997</v>
      </c>
      <c r="AK64" s="49">
        <v>33.648782918034186</v>
      </c>
      <c r="AL64" s="49">
        <v>33.985270747214528</v>
      </c>
      <c r="AM64" s="49">
        <v>34.325123454686675</v>
      </c>
      <c r="AN64" s="49">
        <v>34.668374689233545</v>
      </c>
      <c r="AO64" s="49">
        <v>35.015058436125884</v>
      </c>
      <c r="AP64" s="49">
        <v>35.365209020487143</v>
      </c>
      <c r="AQ64" s="49">
        <v>35.718861110692018</v>
      </c>
      <c r="AR64" s="49">
        <v>36.076049721798938</v>
      </c>
      <c r="AS64" s="49">
        <v>36.436810219016927</v>
      </c>
      <c r="AT64" s="49">
        <v>36.801178321207097</v>
      </c>
      <c r="AU64" s="53">
        <v>36.801178321207097</v>
      </c>
      <c r="AV64" s="53">
        <v>36.801178321207097</v>
      </c>
      <c r="AW64" s="53">
        <v>36.801178321207097</v>
      </c>
      <c r="AX64" s="53">
        <v>36.801178321207097</v>
      </c>
      <c r="AY64" s="53">
        <v>36.801178321207097</v>
      </c>
      <c r="AZ64" s="53">
        <v>36.801178321207097</v>
      </c>
      <c r="BA64" s="53">
        <v>36.801178321207097</v>
      </c>
      <c r="BB64" s="53">
        <v>36.801178321207097</v>
      </c>
      <c r="BC64" s="53">
        <v>36.801178321207097</v>
      </c>
      <c r="BD64" s="53">
        <v>36.801178321207097</v>
      </c>
      <c r="BE64" s="53">
        <v>36.801178321207097</v>
      </c>
    </row>
    <row r="65" spans="2:57" x14ac:dyDescent="0.25">
      <c r="B65" s="29" t="s">
        <v>50</v>
      </c>
      <c r="C65" s="45">
        <v>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2:57" s="48" customFormat="1" x14ac:dyDescent="0.25">
      <c r="B66" s="48" t="s">
        <v>51</v>
      </c>
      <c r="D66" s="48">
        <f>IFERROR((D25/(D64/$C$65))*D30,"")</f>
        <v>0</v>
      </c>
      <c r="E66" s="48">
        <f t="shared" ref="E66:AT66" si="145">IFERROR((E25/(E64/$C$65))*E30,"")</f>
        <v>0</v>
      </c>
      <c r="F66" s="48">
        <f t="shared" si="145"/>
        <v>0</v>
      </c>
      <c r="G66" s="48">
        <f t="shared" si="145"/>
        <v>265213.51398780389</v>
      </c>
      <c r="H66" s="48">
        <f t="shared" si="145"/>
        <v>527730.47558640572</v>
      </c>
      <c r="I66" s="48">
        <f t="shared" si="145"/>
        <v>0</v>
      </c>
      <c r="J66" s="48">
        <f t="shared" si="145"/>
        <v>0</v>
      </c>
      <c r="K66" s="48">
        <f t="shared" si="145"/>
        <v>0</v>
      </c>
      <c r="L66" s="48">
        <f t="shared" si="145"/>
        <v>0</v>
      </c>
      <c r="M66" s="48">
        <f t="shared" si="145"/>
        <v>0</v>
      </c>
      <c r="N66" s="48">
        <f t="shared" si="145"/>
        <v>0</v>
      </c>
      <c r="O66" s="48">
        <f t="shared" si="145"/>
        <v>0</v>
      </c>
      <c r="P66" s="48">
        <f t="shared" si="145"/>
        <v>0</v>
      </c>
      <c r="Q66" s="48">
        <f t="shared" si="145"/>
        <v>0</v>
      </c>
      <c r="R66" s="48">
        <f t="shared" si="145"/>
        <v>0</v>
      </c>
      <c r="S66" s="48">
        <f t="shared" si="145"/>
        <v>0</v>
      </c>
      <c r="T66" s="48">
        <f t="shared" si="145"/>
        <v>0</v>
      </c>
      <c r="U66" s="48">
        <f t="shared" si="145"/>
        <v>0</v>
      </c>
      <c r="V66" s="48">
        <f t="shared" si="145"/>
        <v>0</v>
      </c>
      <c r="W66" s="48">
        <f t="shared" si="145"/>
        <v>0</v>
      </c>
      <c r="X66" s="48">
        <f t="shared" si="145"/>
        <v>0</v>
      </c>
      <c r="Y66" s="48">
        <f t="shared" si="145"/>
        <v>0</v>
      </c>
      <c r="Z66" s="48">
        <f t="shared" si="145"/>
        <v>0</v>
      </c>
      <c r="AA66" s="48">
        <f t="shared" si="145"/>
        <v>0</v>
      </c>
      <c r="AB66" s="48">
        <f t="shared" si="145"/>
        <v>0</v>
      </c>
      <c r="AC66" s="48">
        <f t="shared" si="145"/>
        <v>0</v>
      </c>
      <c r="AD66" s="48">
        <f t="shared" si="145"/>
        <v>0</v>
      </c>
      <c r="AE66" s="48">
        <f t="shared" si="145"/>
        <v>0</v>
      </c>
      <c r="AF66" s="48">
        <f t="shared" si="145"/>
        <v>0</v>
      </c>
      <c r="AG66" s="48">
        <f t="shared" si="145"/>
        <v>0</v>
      </c>
      <c r="AH66" s="48">
        <f t="shared" si="145"/>
        <v>0</v>
      </c>
      <c r="AI66" s="48">
        <f t="shared" si="145"/>
        <v>0</v>
      </c>
      <c r="AJ66" s="48">
        <f t="shared" si="145"/>
        <v>0</v>
      </c>
      <c r="AK66" s="48">
        <f t="shared" si="145"/>
        <v>0</v>
      </c>
      <c r="AL66" s="48">
        <f t="shared" si="145"/>
        <v>0</v>
      </c>
      <c r="AM66" s="48">
        <f t="shared" si="145"/>
        <v>0</v>
      </c>
      <c r="AN66" s="48">
        <f t="shared" si="145"/>
        <v>0</v>
      </c>
      <c r="AO66" s="48">
        <f t="shared" si="145"/>
        <v>0</v>
      </c>
      <c r="AP66" s="48">
        <f t="shared" si="145"/>
        <v>0</v>
      </c>
      <c r="AQ66" s="48">
        <f t="shared" si="145"/>
        <v>0</v>
      </c>
      <c r="AR66" s="48">
        <f t="shared" si="145"/>
        <v>0</v>
      </c>
      <c r="AS66" s="48">
        <f t="shared" si="145"/>
        <v>0</v>
      </c>
      <c r="AT66" s="48">
        <f t="shared" si="145"/>
        <v>0</v>
      </c>
      <c r="AU66" s="48">
        <f t="shared" ref="AU66:BD66" si="146">IFERROR(AU31/(AU64/$C$56),"")</f>
        <v>0</v>
      </c>
      <c r="AV66" s="48">
        <f t="shared" si="146"/>
        <v>0</v>
      </c>
      <c r="AW66" s="48">
        <f t="shared" si="146"/>
        <v>0</v>
      </c>
      <c r="AX66" s="48">
        <f t="shared" si="146"/>
        <v>0</v>
      </c>
      <c r="AY66" s="48">
        <f t="shared" si="146"/>
        <v>0</v>
      </c>
      <c r="AZ66" s="48">
        <f t="shared" si="146"/>
        <v>0</v>
      </c>
      <c r="BA66" s="48">
        <f t="shared" si="146"/>
        <v>0</v>
      </c>
      <c r="BB66" s="48">
        <f t="shared" si="146"/>
        <v>0</v>
      </c>
      <c r="BC66" s="48">
        <f t="shared" si="146"/>
        <v>0</v>
      </c>
      <c r="BD66" s="48">
        <f t="shared" si="146"/>
        <v>0</v>
      </c>
      <c r="BE66" s="48">
        <f t="shared" ref="BE66" si="147">IFERROR(BE31/(BE64/$C$56),"")</f>
        <v>0</v>
      </c>
    </row>
    <row r="67" spans="2:57" x14ac:dyDescent="0.25">
      <c r="B67" s="29" t="s">
        <v>52</v>
      </c>
      <c r="C67" s="45">
        <v>8887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2:57" x14ac:dyDescent="0.25">
      <c r="B68" t="s">
        <v>53</v>
      </c>
      <c r="C68" s="5"/>
      <c r="D68" s="44">
        <f>IFERROR(D66*$C$67*$C$62,"")</f>
        <v>0</v>
      </c>
      <c r="E68" s="44">
        <f t="shared" ref="E68:AT68" si="148">IFERROR(E66*$C$67*$C$62,"")</f>
        <v>0</v>
      </c>
      <c r="F68" s="44">
        <f t="shared" si="148"/>
        <v>0</v>
      </c>
      <c r="G68" s="44">
        <f t="shared" si="148"/>
        <v>2356.9524988096132</v>
      </c>
      <c r="H68" s="44">
        <f t="shared" si="148"/>
        <v>4689.9407365363868</v>
      </c>
      <c r="I68" s="44">
        <f t="shared" si="148"/>
        <v>0</v>
      </c>
      <c r="J68" s="44">
        <f t="shared" si="148"/>
        <v>0</v>
      </c>
      <c r="K68" s="44">
        <f t="shared" si="148"/>
        <v>0</v>
      </c>
      <c r="L68" s="44">
        <f t="shared" si="148"/>
        <v>0</v>
      </c>
      <c r="M68" s="44">
        <f t="shared" si="148"/>
        <v>0</v>
      </c>
      <c r="N68" s="44">
        <f t="shared" si="148"/>
        <v>0</v>
      </c>
      <c r="O68" s="44">
        <f t="shared" si="148"/>
        <v>0</v>
      </c>
      <c r="P68" s="44">
        <f t="shared" si="148"/>
        <v>0</v>
      </c>
      <c r="Q68" s="44">
        <f t="shared" si="148"/>
        <v>0</v>
      </c>
      <c r="R68" s="44">
        <f t="shared" si="148"/>
        <v>0</v>
      </c>
      <c r="S68" s="44">
        <f t="shared" si="148"/>
        <v>0</v>
      </c>
      <c r="T68" s="44">
        <f t="shared" si="148"/>
        <v>0</v>
      </c>
      <c r="U68" s="44">
        <f t="shared" si="148"/>
        <v>0</v>
      </c>
      <c r="V68" s="44">
        <f t="shared" si="148"/>
        <v>0</v>
      </c>
      <c r="W68" s="44">
        <f t="shared" si="148"/>
        <v>0</v>
      </c>
      <c r="X68" s="44">
        <f t="shared" si="148"/>
        <v>0</v>
      </c>
      <c r="Y68" s="44">
        <f t="shared" si="148"/>
        <v>0</v>
      </c>
      <c r="Z68" s="44">
        <f t="shared" si="148"/>
        <v>0</v>
      </c>
      <c r="AA68" s="44">
        <f t="shared" si="148"/>
        <v>0</v>
      </c>
      <c r="AB68" s="44">
        <f t="shared" si="148"/>
        <v>0</v>
      </c>
      <c r="AC68" s="44">
        <f t="shared" si="148"/>
        <v>0</v>
      </c>
      <c r="AD68" s="44">
        <f t="shared" si="148"/>
        <v>0</v>
      </c>
      <c r="AE68" s="44">
        <f t="shared" si="148"/>
        <v>0</v>
      </c>
      <c r="AF68" s="44">
        <f t="shared" si="148"/>
        <v>0</v>
      </c>
      <c r="AG68" s="44">
        <f t="shared" si="148"/>
        <v>0</v>
      </c>
      <c r="AH68" s="44">
        <f t="shared" si="148"/>
        <v>0</v>
      </c>
      <c r="AI68" s="44">
        <f t="shared" si="148"/>
        <v>0</v>
      </c>
      <c r="AJ68" s="44">
        <f t="shared" si="148"/>
        <v>0</v>
      </c>
      <c r="AK68" s="44">
        <f t="shared" si="148"/>
        <v>0</v>
      </c>
      <c r="AL68" s="44">
        <f t="shared" si="148"/>
        <v>0</v>
      </c>
      <c r="AM68" s="44">
        <f t="shared" si="148"/>
        <v>0</v>
      </c>
      <c r="AN68" s="44">
        <f t="shared" si="148"/>
        <v>0</v>
      </c>
      <c r="AO68" s="44">
        <f t="shared" si="148"/>
        <v>0</v>
      </c>
      <c r="AP68" s="44">
        <f t="shared" si="148"/>
        <v>0</v>
      </c>
      <c r="AQ68" s="44">
        <f t="shared" si="148"/>
        <v>0</v>
      </c>
      <c r="AR68" s="44">
        <f t="shared" si="148"/>
        <v>0</v>
      </c>
      <c r="AS68" s="44">
        <f t="shared" si="148"/>
        <v>0</v>
      </c>
      <c r="AT68" s="44">
        <f t="shared" si="148"/>
        <v>0</v>
      </c>
      <c r="AU68">
        <f t="shared" ref="AU68:BD68" si="149">IFERROR(AU66*$C$58*$C$53,"")</f>
        <v>0</v>
      </c>
      <c r="AV68">
        <f t="shared" si="149"/>
        <v>0</v>
      </c>
      <c r="AW68">
        <f t="shared" si="149"/>
        <v>0</v>
      </c>
      <c r="AX68">
        <f t="shared" si="149"/>
        <v>0</v>
      </c>
      <c r="AY68">
        <f t="shared" si="149"/>
        <v>0</v>
      </c>
      <c r="AZ68">
        <f t="shared" si="149"/>
        <v>0</v>
      </c>
      <c r="BA68">
        <f t="shared" si="149"/>
        <v>0</v>
      </c>
      <c r="BB68">
        <f t="shared" si="149"/>
        <v>0</v>
      </c>
      <c r="BC68">
        <f t="shared" si="149"/>
        <v>0</v>
      </c>
      <c r="BD68">
        <f t="shared" si="149"/>
        <v>0</v>
      </c>
      <c r="BE68">
        <f t="shared" ref="BE68" si="150">IFERROR(BE66*$C$58*$C$53,"")</f>
        <v>0</v>
      </c>
    </row>
    <row r="69" spans="2:57" s="38" customFormat="1" x14ac:dyDescent="0.25">
      <c r="B69" s="38" t="s">
        <v>54</v>
      </c>
      <c r="D69" s="38">
        <v>52</v>
      </c>
      <c r="E69" s="38">
        <v>53</v>
      </c>
      <c r="F69" s="38">
        <v>54</v>
      </c>
      <c r="G69" s="38">
        <v>55</v>
      </c>
      <c r="H69" s="38">
        <v>56</v>
      </c>
      <c r="I69" s="38">
        <v>57</v>
      </c>
      <c r="J69" s="38">
        <v>58</v>
      </c>
      <c r="K69" s="38">
        <v>60</v>
      </c>
      <c r="L69" s="38">
        <v>61</v>
      </c>
      <c r="M69" s="38">
        <v>62</v>
      </c>
      <c r="N69" s="38">
        <v>63</v>
      </c>
      <c r="O69" s="38">
        <v>64</v>
      </c>
      <c r="P69" s="38">
        <v>65</v>
      </c>
      <c r="Q69" s="38">
        <v>66</v>
      </c>
      <c r="R69" s="38">
        <v>67</v>
      </c>
      <c r="S69" s="38">
        <v>69</v>
      </c>
      <c r="T69" s="38">
        <v>70</v>
      </c>
      <c r="U69" s="38">
        <v>71</v>
      </c>
      <c r="V69" s="38">
        <v>72</v>
      </c>
      <c r="W69" s="38">
        <v>73</v>
      </c>
      <c r="X69" s="38">
        <v>74</v>
      </c>
      <c r="Y69" s="38">
        <v>75</v>
      </c>
      <c r="Z69" s="38">
        <v>77</v>
      </c>
      <c r="AA69" s="38">
        <v>78</v>
      </c>
      <c r="AB69" s="38">
        <v>79</v>
      </c>
      <c r="AC69" s="38">
        <v>80</v>
      </c>
      <c r="AD69" s="38">
        <v>81</v>
      </c>
      <c r="AE69" s="38">
        <v>82</v>
      </c>
      <c r="AF69" s="38">
        <v>83</v>
      </c>
      <c r="AG69" s="38">
        <v>85</v>
      </c>
      <c r="AH69" s="52">
        <v>85</v>
      </c>
      <c r="AI69" s="52">
        <v>85</v>
      </c>
      <c r="AJ69" s="52">
        <v>85</v>
      </c>
      <c r="AK69" s="52">
        <v>85</v>
      </c>
      <c r="AL69" s="52">
        <v>85</v>
      </c>
      <c r="AM69" s="52">
        <v>85</v>
      </c>
      <c r="AN69" s="52">
        <v>85</v>
      </c>
      <c r="AO69" s="52">
        <v>85</v>
      </c>
      <c r="AP69" s="52">
        <v>85</v>
      </c>
      <c r="AQ69" s="52">
        <v>85</v>
      </c>
      <c r="AR69" s="52">
        <v>85</v>
      </c>
      <c r="AS69" s="52">
        <v>85</v>
      </c>
      <c r="AT69" s="52">
        <v>85</v>
      </c>
      <c r="AU69" s="52">
        <v>85</v>
      </c>
      <c r="AV69" s="52">
        <v>85</v>
      </c>
      <c r="AW69" s="52">
        <v>85</v>
      </c>
      <c r="AX69" s="52">
        <v>85</v>
      </c>
      <c r="AY69" s="52">
        <v>85</v>
      </c>
      <c r="AZ69" s="52">
        <v>85</v>
      </c>
      <c r="BA69" s="52">
        <v>85</v>
      </c>
      <c r="BB69" s="52">
        <v>85</v>
      </c>
      <c r="BC69" s="52">
        <v>85</v>
      </c>
      <c r="BD69" s="52">
        <v>85</v>
      </c>
      <c r="BE69" s="52">
        <v>85</v>
      </c>
    </row>
    <row r="70" spans="2:57" x14ac:dyDescent="0.25">
      <c r="B70" t="s">
        <v>55</v>
      </c>
      <c r="C70" s="5"/>
      <c r="D70" s="46">
        <f>D68*D69</f>
        <v>0</v>
      </c>
      <c r="E70" s="46">
        <f t="shared" ref="E70:AT70" si="151">E68*E69</f>
        <v>0</v>
      </c>
      <c r="F70" s="46">
        <f t="shared" si="151"/>
        <v>0</v>
      </c>
      <c r="G70" s="46">
        <f t="shared" si="151"/>
        <v>129632.38743452872</v>
      </c>
      <c r="H70" s="46">
        <f t="shared" si="151"/>
        <v>262636.68124603765</v>
      </c>
      <c r="I70" s="46">
        <f t="shared" si="151"/>
        <v>0</v>
      </c>
      <c r="J70" s="46">
        <f t="shared" si="151"/>
        <v>0</v>
      </c>
      <c r="K70" s="46">
        <f t="shared" si="151"/>
        <v>0</v>
      </c>
      <c r="L70" s="46">
        <f t="shared" si="151"/>
        <v>0</v>
      </c>
      <c r="M70" s="46">
        <f t="shared" si="151"/>
        <v>0</v>
      </c>
      <c r="N70" s="46">
        <f t="shared" si="151"/>
        <v>0</v>
      </c>
      <c r="O70" s="46">
        <f t="shared" si="151"/>
        <v>0</v>
      </c>
      <c r="P70" s="46">
        <f t="shared" si="151"/>
        <v>0</v>
      </c>
      <c r="Q70" s="46">
        <f t="shared" si="151"/>
        <v>0</v>
      </c>
      <c r="R70" s="46">
        <f t="shared" si="151"/>
        <v>0</v>
      </c>
      <c r="S70" s="46">
        <f t="shared" si="151"/>
        <v>0</v>
      </c>
      <c r="T70" s="46">
        <f t="shared" si="151"/>
        <v>0</v>
      </c>
      <c r="U70" s="46">
        <f t="shared" si="151"/>
        <v>0</v>
      </c>
      <c r="V70" s="46">
        <f t="shared" si="151"/>
        <v>0</v>
      </c>
      <c r="W70" s="46">
        <f t="shared" si="151"/>
        <v>0</v>
      </c>
      <c r="X70" s="46">
        <f t="shared" si="151"/>
        <v>0</v>
      </c>
      <c r="Y70" s="46">
        <f t="shared" si="151"/>
        <v>0</v>
      </c>
      <c r="Z70" s="46">
        <f t="shared" si="151"/>
        <v>0</v>
      </c>
      <c r="AA70" s="46">
        <f t="shared" si="151"/>
        <v>0</v>
      </c>
      <c r="AB70" s="46">
        <f t="shared" si="151"/>
        <v>0</v>
      </c>
      <c r="AC70" s="46">
        <f t="shared" si="151"/>
        <v>0</v>
      </c>
      <c r="AD70" s="46">
        <f t="shared" si="151"/>
        <v>0</v>
      </c>
      <c r="AE70" s="46">
        <f t="shared" si="151"/>
        <v>0</v>
      </c>
      <c r="AF70" s="46">
        <f t="shared" si="151"/>
        <v>0</v>
      </c>
      <c r="AG70" s="46">
        <f t="shared" si="151"/>
        <v>0</v>
      </c>
      <c r="AH70" s="46">
        <f t="shared" si="151"/>
        <v>0</v>
      </c>
      <c r="AI70" s="46">
        <f t="shared" si="151"/>
        <v>0</v>
      </c>
      <c r="AJ70" s="46">
        <f t="shared" si="151"/>
        <v>0</v>
      </c>
      <c r="AK70" s="46">
        <f t="shared" si="151"/>
        <v>0</v>
      </c>
      <c r="AL70" s="46">
        <f t="shared" si="151"/>
        <v>0</v>
      </c>
      <c r="AM70" s="46">
        <f t="shared" si="151"/>
        <v>0</v>
      </c>
      <c r="AN70" s="46">
        <f t="shared" si="151"/>
        <v>0</v>
      </c>
      <c r="AO70" s="46">
        <f t="shared" si="151"/>
        <v>0</v>
      </c>
      <c r="AP70" s="46">
        <f t="shared" si="151"/>
        <v>0</v>
      </c>
      <c r="AQ70" s="46">
        <f t="shared" si="151"/>
        <v>0</v>
      </c>
      <c r="AR70" s="46">
        <f t="shared" si="151"/>
        <v>0</v>
      </c>
      <c r="AS70" s="46">
        <f t="shared" si="151"/>
        <v>0</v>
      </c>
      <c r="AT70" s="46">
        <f t="shared" si="151"/>
        <v>0</v>
      </c>
      <c r="AU70" s="46">
        <f t="shared" ref="AU70:BD70" si="152">AU68*AU69</f>
        <v>0</v>
      </c>
      <c r="AV70" s="46">
        <f t="shared" si="152"/>
        <v>0</v>
      </c>
      <c r="AW70" s="46">
        <f t="shared" si="152"/>
        <v>0</v>
      </c>
      <c r="AX70" s="46">
        <f t="shared" si="152"/>
        <v>0</v>
      </c>
      <c r="AY70" s="46">
        <f t="shared" si="152"/>
        <v>0</v>
      </c>
      <c r="AZ70" s="46">
        <f t="shared" si="152"/>
        <v>0</v>
      </c>
      <c r="BA70" s="46">
        <f t="shared" si="152"/>
        <v>0</v>
      </c>
      <c r="BB70" s="46">
        <f t="shared" si="152"/>
        <v>0</v>
      </c>
      <c r="BC70" s="46">
        <f t="shared" si="152"/>
        <v>0</v>
      </c>
      <c r="BD70" s="46">
        <f t="shared" si="152"/>
        <v>0</v>
      </c>
      <c r="BE70" s="46">
        <f t="shared" ref="BE70" si="153">BE68*BE69</f>
        <v>0</v>
      </c>
    </row>
    <row r="71" spans="2:57" x14ac:dyDescent="0.25">
      <c r="B71" t="s">
        <v>56</v>
      </c>
      <c r="C71" s="5"/>
      <c r="D71" s="46">
        <f>D70*D3</f>
        <v>0</v>
      </c>
      <c r="E71" s="46">
        <f t="shared" ref="E71:AT71" si="154">E70*E3</f>
        <v>0</v>
      </c>
      <c r="F71" s="46">
        <f t="shared" si="154"/>
        <v>0</v>
      </c>
      <c r="G71" s="46">
        <f t="shared" si="154"/>
        <v>115176.69722596725</v>
      </c>
      <c r="H71" s="46">
        <f t="shared" si="154"/>
        <v>226552.70834433567</v>
      </c>
      <c r="I71" s="46">
        <f t="shared" si="154"/>
        <v>0</v>
      </c>
      <c r="J71" s="46">
        <f t="shared" si="154"/>
        <v>0</v>
      </c>
      <c r="K71" s="46">
        <f t="shared" si="154"/>
        <v>0</v>
      </c>
      <c r="L71" s="46">
        <f t="shared" si="154"/>
        <v>0</v>
      </c>
      <c r="M71" s="46">
        <f t="shared" si="154"/>
        <v>0</v>
      </c>
      <c r="N71" s="46">
        <f t="shared" si="154"/>
        <v>0</v>
      </c>
      <c r="O71" s="46">
        <f t="shared" si="154"/>
        <v>0</v>
      </c>
      <c r="P71" s="46">
        <f t="shared" si="154"/>
        <v>0</v>
      </c>
      <c r="Q71" s="46">
        <f t="shared" si="154"/>
        <v>0</v>
      </c>
      <c r="R71" s="46">
        <f t="shared" si="154"/>
        <v>0</v>
      </c>
      <c r="S71" s="46">
        <f t="shared" si="154"/>
        <v>0</v>
      </c>
      <c r="T71" s="46">
        <f t="shared" si="154"/>
        <v>0</v>
      </c>
      <c r="U71" s="46">
        <f t="shared" si="154"/>
        <v>0</v>
      </c>
      <c r="V71" s="46">
        <f t="shared" si="154"/>
        <v>0</v>
      </c>
      <c r="W71" s="46">
        <f t="shared" si="154"/>
        <v>0</v>
      </c>
      <c r="X71" s="46">
        <f t="shared" si="154"/>
        <v>0</v>
      </c>
      <c r="Y71" s="46">
        <f t="shared" si="154"/>
        <v>0</v>
      </c>
      <c r="Z71" s="46">
        <f t="shared" si="154"/>
        <v>0</v>
      </c>
      <c r="AA71" s="46">
        <f t="shared" si="154"/>
        <v>0</v>
      </c>
      <c r="AB71" s="46">
        <f t="shared" si="154"/>
        <v>0</v>
      </c>
      <c r="AC71" s="46">
        <f t="shared" si="154"/>
        <v>0</v>
      </c>
      <c r="AD71" s="46">
        <f t="shared" si="154"/>
        <v>0</v>
      </c>
      <c r="AE71" s="46">
        <f t="shared" si="154"/>
        <v>0</v>
      </c>
      <c r="AF71" s="46">
        <f t="shared" si="154"/>
        <v>0</v>
      </c>
      <c r="AG71" s="46">
        <f t="shared" si="154"/>
        <v>0</v>
      </c>
      <c r="AH71" s="46">
        <f t="shared" si="154"/>
        <v>0</v>
      </c>
      <c r="AI71" s="46">
        <f t="shared" si="154"/>
        <v>0</v>
      </c>
      <c r="AJ71" s="46">
        <f t="shared" si="154"/>
        <v>0</v>
      </c>
      <c r="AK71" s="46">
        <f t="shared" si="154"/>
        <v>0</v>
      </c>
      <c r="AL71" s="46">
        <f t="shared" si="154"/>
        <v>0</v>
      </c>
      <c r="AM71" s="46">
        <f t="shared" si="154"/>
        <v>0</v>
      </c>
      <c r="AN71" s="46">
        <f t="shared" si="154"/>
        <v>0</v>
      </c>
      <c r="AO71" s="46">
        <f t="shared" si="154"/>
        <v>0</v>
      </c>
      <c r="AP71" s="46">
        <f t="shared" si="154"/>
        <v>0</v>
      </c>
      <c r="AQ71" s="46">
        <f t="shared" si="154"/>
        <v>0</v>
      </c>
      <c r="AR71" s="46">
        <f t="shared" si="154"/>
        <v>0</v>
      </c>
      <c r="AS71" s="46">
        <f t="shared" si="154"/>
        <v>0</v>
      </c>
      <c r="AT71" s="46">
        <f t="shared" si="154"/>
        <v>0</v>
      </c>
      <c r="AU71" s="46">
        <f t="shared" ref="AU71" si="155">AU70*AU3</f>
        <v>0</v>
      </c>
      <c r="AV71" s="46">
        <f t="shared" ref="AV71" si="156">AV70*AV3</f>
        <v>0</v>
      </c>
      <c r="AW71" s="46">
        <f t="shared" ref="AW71" si="157">AW70*AW3</f>
        <v>0</v>
      </c>
      <c r="AX71" s="46">
        <f t="shared" ref="AX71" si="158">AX70*AX3</f>
        <v>0</v>
      </c>
      <c r="AY71" s="46">
        <f t="shared" ref="AY71" si="159">AY70*AY3</f>
        <v>0</v>
      </c>
      <c r="AZ71" s="46">
        <f t="shared" ref="AZ71" si="160">AZ70*AZ3</f>
        <v>0</v>
      </c>
      <c r="BA71" s="46">
        <f t="shared" ref="BA71" si="161">BA70*BA3</f>
        <v>0</v>
      </c>
      <c r="BB71" s="46">
        <f t="shared" ref="BB71" si="162">BB70*BB3</f>
        <v>0</v>
      </c>
      <c r="BC71" s="46">
        <f t="shared" ref="BC71:BE71" si="163">BC70*BC3</f>
        <v>0</v>
      </c>
      <c r="BD71" s="46">
        <f t="shared" ref="BD71" si="164">BD70*BD3</f>
        <v>0</v>
      </c>
      <c r="BE71" s="46">
        <f t="shared" si="163"/>
        <v>0</v>
      </c>
    </row>
    <row r="72" spans="2:57" s="42" customFormat="1" x14ac:dyDescent="0.25">
      <c r="B72" s="42" t="s">
        <v>57</v>
      </c>
      <c r="C72" s="43"/>
    </row>
    <row r="73" spans="2:57" s="49" customFormat="1" x14ac:dyDescent="0.25">
      <c r="B73" s="49" t="s">
        <v>58</v>
      </c>
      <c r="D73" s="49">
        <v>8.58790344814956E-2</v>
      </c>
      <c r="E73" s="49">
        <v>8.0252541495907603E-2</v>
      </c>
      <c r="F73" s="49">
        <v>7.4994676587102335E-2</v>
      </c>
      <c r="G73" s="49">
        <v>7.0081288537022543E-2</v>
      </c>
      <c r="H73" s="49">
        <v>6.5489808430670302E-2</v>
      </c>
      <c r="I73" s="49">
        <v>6.1199145989162956E-2</v>
      </c>
      <c r="J73" s="49">
        <v>5.718959269468344E-2</v>
      </c>
      <c r="K73" s="49">
        <v>5.3442731262343932E-2</v>
      </c>
      <c r="L73" s="49">
        <v>4.9941351043135331E-2</v>
      </c>
      <c r="M73" s="49">
        <v>4.6669368969378615E-2</v>
      </c>
      <c r="N73" s="49">
        <v>4.3611755679552847E-2</v>
      </c>
      <c r="O73" s="49">
        <v>4.0754466483165185E-2</v>
      </c>
      <c r="P73" s="49">
        <v>3.8084376848560385E-2</v>
      </c>
      <c r="Q73" s="49">
        <v>3.5589222117342653E-2</v>
      </c>
      <c r="R73" s="49">
        <v>3.325754116849701E-2</v>
      </c>
      <c r="S73" s="49">
        <v>3.107862377343976E-2</v>
      </c>
      <c r="T73" s="49">
        <v>2.9042461400181303E-2</v>
      </c>
      <c r="U73" s="49">
        <v>2.7139701240627583E-2</v>
      </c>
      <c r="V73" s="49">
        <v>2.5361603249851414E-2</v>
      </c>
      <c r="W73" s="49">
        <v>2.3700000000000002E-2</v>
      </c>
      <c r="X73" s="49">
        <v>2.2147259164433577E-2</v>
      </c>
      <c r="Y73" s="49">
        <v>2.0696248459771603E-2</v>
      </c>
      <c r="Z73" s="49">
        <v>1.9340302884813119E-2</v>
      </c>
      <c r="AA73" s="49">
        <v>1.8073194105848036E-2</v>
      </c>
      <c r="AB73" s="49">
        <v>1.6889101847735434E-2</v>
      </c>
      <c r="AC73" s="49">
        <v>1.5782587159338002E-2</v>
      </c>
      <c r="AD73" s="49">
        <v>1.4748567430511401E-2</v>
      </c>
      <c r="AE73" s="49">
        <v>1.3782293045892834E-2</v>
      </c>
      <c r="AF73" s="49">
        <v>1.2879325568251443E-2</v>
      </c>
      <c r="AG73" s="49">
        <v>1.2035517351189047E-2</v>
      </c>
      <c r="AH73" s="49">
        <v>1.1246992487545187E-2</v>
      </c>
      <c r="AI73" s="49">
        <v>1.0510129005995811E-2</v>
      </c>
      <c r="AJ73" s="49">
        <v>9.8215422340683489E-3</v>
      </c>
      <c r="AK73" s="49">
        <v>9.1780692511536557E-3</v>
      </c>
      <c r="AL73" s="49">
        <v>8.57675436010206E-3</v>
      </c>
      <c r="AM73" s="49">
        <v>8.0148355106694508E-3</v>
      </c>
      <c r="AN73" s="49">
        <v>7.4897316124515464E-3</v>
      </c>
      <c r="AO73" s="49">
        <v>6.9990306790301843E-3</v>
      </c>
      <c r="AP73" s="49">
        <v>6.5404787488735445E-3</v>
      </c>
      <c r="AQ73" s="49">
        <v>6.1119695321001123E-3</v>
      </c>
      <c r="AR73" s="53">
        <v>6.1119695321001123E-3</v>
      </c>
      <c r="AS73" s="53">
        <v>6.1119695321001123E-3</v>
      </c>
      <c r="AT73" s="53">
        <v>6.1119695321001123E-3</v>
      </c>
      <c r="AU73" s="53">
        <v>6.1119695321001123E-3</v>
      </c>
      <c r="AV73" s="53">
        <v>6.1119695321001123E-3</v>
      </c>
      <c r="AW73" s="53">
        <v>6.1119695321001123E-3</v>
      </c>
      <c r="AX73" s="53">
        <v>6.1119695321001123E-3</v>
      </c>
      <c r="AY73" s="53">
        <v>6.1119695321001123E-3</v>
      </c>
      <c r="AZ73" s="53">
        <v>6.1119695321001123E-3</v>
      </c>
      <c r="BA73" s="53">
        <v>6.1119695321001123E-3</v>
      </c>
      <c r="BB73" s="53">
        <v>6.1119695321001123E-3</v>
      </c>
      <c r="BC73" s="53">
        <v>6.1119695321001123E-3</v>
      </c>
      <c r="BD73" s="53">
        <v>6.1119695321001123E-3</v>
      </c>
      <c r="BE73" s="53">
        <v>6.1119695321001097E-3</v>
      </c>
    </row>
    <row r="74" spans="2:57" s="44" customFormat="1" x14ac:dyDescent="0.25">
      <c r="B74" s="44" t="s">
        <v>59</v>
      </c>
      <c r="D74" s="44">
        <f>D25*$C$62*D73*D30</f>
        <v>0</v>
      </c>
      <c r="E74" s="44">
        <f t="shared" ref="E74:J74" si="165">E25*$C$62*E73*E30</f>
        <v>0</v>
      </c>
      <c r="F74" s="44">
        <f t="shared" si="165"/>
        <v>0</v>
      </c>
      <c r="G74" s="44">
        <f t="shared" si="165"/>
        <v>0.47290415496729454</v>
      </c>
      <c r="H74" s="44">
        <f t="shared" si="165"/>
        <v>0.89400137488708031</v>
      </c>
      <c r="I74" s="44">
        <f t="shared" si="165"/>
        <v>0</v>
      </c>
      <c r="J74" s="44">
        <f t="shared" si="165"/>
        <v>0</v>
      </c>
      <c r="K74" s="44">
        <f t="shared" ref="K74" si="166">K25*$C$62*K73*K30</f>
        <v>0</v>
      </c>
      <c r="L74" s="44">
        <f t="shared" ref="L74" si="167">L25*$C$62*L73*L30</f>
        <v>0</v>
      </c>
      <c r="M74" s="44">
        <f t="shared" ref="M74" si="168">M25*$C$62*M73*M30</f>
        <v>0</v>
      </c>
      <c r="N74" s="44">
        <f t="shared" ref="N74" si="169">N25*$C$62*N73*N30</f>
        <v>0</v>
      </c>
      <c r="O74" s="44">
        <f t="shared" ref="O74:P74" si="170">O25*$C$62*O73*O30</f>
        <v>0</v>
      </c>
      <c r="P74" s="44">
        <f t="shared" si="170"/>
        <v>0</v>
      </c>
      <c r="Q74" s="44">
        <f t="shared" ref="Q74" si="171">Q25*$C$62*Q73*Q30</f>
        <v>0</v>
      </c>
      <c r="R74" s="44">
        <f t="shared" ref="R74" si="172">R25*$C$62*R73*R30</f>
        <v>0</v>
      </c>
      <c r="S74" s="44">
        <f t="shared" ref="S74" si="173">S25*$C$62*S73*S30</f>
        <v>0</v>
      </c>
      <c r="T74" s="44">
        <f t="shared" ref="T74" si="174">T25*$C$62*T73*T30</f>
        <v>0</v>
      </c>
      <c r="U74" s="44">
        <f t="shared" ref="U74:V74" si="175">U25*$C$62*U73*U30</f>
        <v>0</v>
      </c>
      <c r="V74" s="44">
        <f t="shared" si="175"/>
        <v>0</v>
      </c>
      <c r="W74" s="44">
        <f t="shared" ref="W74" si="176">W25*$C$62*W73*W30</f>
        <v>0</v>
      </c>
      <c r="X74" s="44">
        <f t="shared" ref="X74" si="177">X25*$C$62*X73*X30</f>
        <v>0</v>
      </c>
      <c r="Y74" s="44">
        <f t="shared" ref="Y74" si="178">Y25*$C$62*Y73*Y30</f>
        <v>0</v>
      </c>
      <c r="Z74" s="44">
        <f t="shared" ref="Z74" si="179">Z25*$C$62*Z73*Z30</f>
        <v>0</v>
      </c>
      <c r="AA74" s="44">
        <f t="shared" ref="AA74:AB74" si="180">AA25*$C$62*AA73*AA30</f>
        <v>0</v>
      </c>
      <c r="AB74" s="44">
        <f t="shared" si="180"/>
        <v>0</v>
      </c>
      <c r="AC74" s="44">
        <f t="shared" ref="AC74" si="181">AC25*$C$62*AC73*AC30</f>
        <v>0</v>
      </c>
      <c r="AD74" s="44">
        <f t="shared" ref="AD74" si="182">AD25*$C$62*AD73*AD30</f>
        <v>0</v>
      </c>
      <c r="AE74" s="44">
        <f t="shared" ref="AE74" si="183">AE25*$C$62*AE73*AE30</f>
        <v>0</v>
      </c>
      <c r="AF74" s="44">
        <f t="shared" ref="AF74" si="184">AF25*$C$62*AF73*AF30</f>
        <v>0</v>
      </c>
      <c r="AG74" s="44">
        <f t="shared" ref="AG74:AH74" si="185">AG25*$C$62*AG73*AG30</f>
        <v>0</v>
      </c>
      <c r="AH74" s="44">
        <f t="shared" si="185"/>
        <v>0</v>
      </c>
      <c r="AI74" s="44">
        <f t="shared" ref="AI74" si="186">AI25*$C$62*AI73*AI30</f>
        <v>0</v>
      </c>
      <c r="AJ74" s="44">
        <f t="shared" ref="AJ74" si="187">AJ25*$C$62*AJ73*AJ30</f>
        <v>0</v>
      </c>
      <c r="AK74" s="44">
        <f t="shared" ref="AK74" si="188">AK25*$C$62*AK73*AK30</f>
        <v>0</v>
      </c>
      <c r="AL74" s="44">
        <f t="shared" ref="AL74" si="189">AL25*$C$62*AL73*AL30</f>
        <v>0</v>
      </c>
      <c r="AM74" s="44">
        <f t="shared" ref="AM74:AN74" si="190">AM25*$C$62*AM73*AM30</f>
        <v>0</v>
      </c>
      <c r="AN74" s="44">
        <f t="shared" si="190"/>
        <v>0</v>
      </c>
      <c r="AO74" s="44">
        <f t="shared" ref="AO74" si="191">AO25*$C$62*AO73*AO30</f>
        <v>0</v>
      </c>
      <c r="AP74" s="44">
        <f t="shared" ref="AP74" si="192">AP25*$C$62*AP73*AP30</f>
        <v>0</v>
      </c>
      <c r="AQ74" s="44">
        <f t="shared" ref="AQ74" si="193">AQ25*$C$62*AQ73*AQ30</f>
        <v>0</v>
      </c>
      <c r="AR74" s="44">
        <f t="shared" ref="AR74" si="194">AR25*$C$62*AR73*AR30</f>
        <v>0</v>
      </c>
      <c r="AS74" s="44">
        <f t="shared" ref="AS74:AT74" si="195">AS25*$C$62*AS73*AS30</f>
        <v>0</v>
      </c>
      <c r="AT74" s="44">
        <f t="shared" si="195"/>
        <v>0</v>
      </c>
      <c r="AU74" s="44">
        <f t="shared" ref="AU74" si="196">AU25*$C$62*AU73*AU30</f>
        <v>0</v>
      </c>
      <c r="AV74" s="44">
        <f t="shared" ref="AV74" si="197">AV25*$C$62*AV73*AV30</f>
        <v>0</v>
      </c>
      <c r="AW74" s="44">
        <f t="shared" ref="AW74" si="198">AW25*$C$62*AW73*AW30</f>
        <v>0</v>
      </c>
      <c r="AX74" s="44">
        <f t="shared" ref="AX74" si="199">AX25*$C$62*AX73*AX30</f>
        <v>0</v>
      </c>
      <c r="AY74" s="44">
        <f t="shared" ref="AY74" si="200">AY25*$C$62*AY73*AY30</f>
        <v>0</v>
      </c>
      <c r="AZ74" s="44">
        <f t="shared" ref="AZ74" si="201">AZ25*$C$62*AZ73*AZ30</f>
        <v>0</v>
      </c>
      <c r="BA74" s="44">
        <f t="shared" ref="BA74" si="202">BA25*$C$62*BA73*BA30</f>
        <v>0</v>
      </c>
      <c r="BB74" s="44">
        <f t="shared" ref="BB74" si="203">BB25*$C$62*BB73*BB30</f>
        <v>0</v>
      </c>
      <c r="BC74" s="44">
        <f t="shared" ref="BC74:BE74" si="204">BC25*$C$62*BC73*BC30</f>
        <v>0</v>
      </c>
      <c r="BD74" s="44">
        <f t="shared" ref="BD74" si="205">BD25*$C$62*BD73*BD30</f>
        <v>0</v>
      </c>
      <c r="BE74" s="44">
        <f t="shared" si="204"/>
        <v>0</v>
      </c>
    </row>
    <row r="75" spans="2:57" s="50" customFormat="1" x14ac:dyDescent="0.25">
      <c r="B75" s="50" t="s">
        <v>60</v>
      </c>
      <c r="D75" s="50">
        <v>15600</v>
      </c>
      <c r="E75" s="50">
        <v>15800</v>
      </c>
      <c r="F75" s="50">
        <v>16000</v>
      </c>
      <c r="G75" s="50">
        <v>16200</v>
      </c>
      <c r="H75" s="50">
        <v>16500</v>
      </c>
      <c r="I75" s="50">
        <v>16800</v>
      </c>
      <c r="J75" s="50">
        <v>17100</v>
      </c>
      <c r="K75" s="50">
        <v>17400</v>
      </c>
      <c r="L75" s="50">
        <v>17700</v>
      </c>
      <c r="M75" s="50">
        <v>18100</v>
      </c>
      <c r="N75" s="50">
        <v>18100</v>
      </c>
      <c r="O75" s="50">
        <v>18100</v>
      </c>
      <c r="P75" s="50">
        <v>18100</v>
      </c>
      <c r="Q75" s="50">
        <v>18100</v>
      </c>
      <c r="R75" s="50">
        <v>18100</v>
      </c>
      <c r="S75" s="50">
        <v>18100</v>
      </c>
      <c r="T75" s="50">
        <v>18100</v>
      </c>
      <c r="U75" s="50">
        <v>18100</v>
      </c>
      <c r="V75" s="50">
        <v>18100</v>
      </c>
      <c r="W75" s="50">
        <v>18100</v>
      </c>
      <c r="X75" s="50">
        <v>18100</v>
      </c>
      <c r="Y75" s="50">
        <v>18100</v>
      </c>
      <c r="Z75" s="50">
        <v>18100</v>
      </c>
      <c r="AA75" s="50">
        <v>18100</v>
      </c>
      <c r="AB75" s="50">
        <v>18100</v>
      </c>
      <c r="AC75" s="50">
        <v>18100</v>
      </c>
      <c r="AD75" s="50">
        <v>18100</v>
      </c>
      <c r="AE75" s="50">
        <v>18100</v>
      </c>
      <c r="AF75" s="50">
        <v>18100</v>
      </c>
      <c r="AG75" s="50">
        <v>18100</v>
      </c>
      <c r="AH75" s="51">
        <v>18100</v>
      </c>
      <c r="AI75" s="51">
        <v>18100</v>
      </c>
      <c r="AJ75" s="51">
        <v>18100</v>
      </c>
      <c r="AK75" s="51">
        <v>18100</v>
      </c>
      <c r="AL75" s="51">
        <v>18100</v>
      </c>
      <c r="AM75" s="51">
        <v>18100</v>
      </c>
      <c r="AN75" s="51">
        <v>18100</v>
      </c>
      <c r="AO75" s="51">
        <v>18100</v>
      </c>
      <c r="AP75" s="51">
        <v>18100</v>
      </c>
      <c r="AQ75" s="51">
        <v>18100</v>
      </c>
      <c r="AR75" s="51">
        <v>18100</v>
      </c>
      <c r="AS75" s="51">
        <v>18100</v>
      </c>
      <c r="AT75" s="51">
        <v>18100</v>
      </c>
      <c r="AU75" s="51">
        <v>18100</v>
      </c>
      <c r="AV75" s="51">
        <v>18100</v>
      </c>
      <c r="AW75" s="51">
        <v>18100</v>
      </c>
      <c r="AX75" s="51">
        <v>18100</v>
      </c>
      <c r="AY75" s="51">
        <v>18100</v>
      </c>
      <c r="AZ75" s="51">
        <v>18100</v>
      </c>
      <c r="BA75" s="51">
        <v>18100</v>
      </c>
      <c r="BB75" s="51">
        <v>18100</v>
      </c>
      <c r="BC75" s="51">
        <v>18100</v>
      </c>
      <c r="BD75" s="51">
        <v>18100</v>
      </c>
      <c r="BE75" s="51">
        <v>18100</v>
      </c>
    </row>
    <row r="76" spans="2:57" x14ac:dyDescent="0.25">
      <c r="B76" t="s">
        <v>61</v>
      </c>
      <c r="C76" s="5"/>
      <c r="D76" s="46">
        <f>D74*D75</f>
        <v>0</v>
      </c>
      <c r="E76" s="46">
        <f t="shared" ref="E76:AQ76" si="206">E74*E75</f>
        <v>0</v>
      </c>
      <c r="F76" s="46">
        <f t="shared" si="206"/>
        <v>0</v>
      </c>
      <c r="G76" s="46">
        <f t="shared" si="206"/>
        <v>7661.0473104701714</v>
      </c>
      <c r="H76" s="46">
        <f t="shared" si="206"/>
        <v>14751.022685636824</v>
      </c>
      <c r="I76" s="46">
        <f t="shared" si="206"/>
        <v>0</v>
      </c>
      <c r="J76" s="46">
        <f t="shared" si="206"/>
        <v>0</v>
      </c>
      <c r="K76" s="46">
        <f t="shared" si="206"/>
        <v>0</v>
      </c>
      <c r="L76" s="46">
        <f t="shared" si="206"/>
        <v>0</v>
      </c>
      <c r="M76" s="46">
        <f t="shared" si="206"/>
        <v>0</v>
      </c>
      <c r="N76" s="46">
        <f t="shared" si="206"/>
        <v>0</v>
      </c>
      <c r="O76" s="46">
        <f t="shared" si="206"/>
        <v>0</v>
      </c>
      <c r="P76" s="46">
        <f t="shared" si="206"/>
        <v>0</v>
      </c>
      <c r="Q76" s="46">
        <f t="shared" si="206"/>
        <v>0</v>
      </c>
      <c r="R76" s="46">
        <f t="shared" si="206"/>
        <v>0</v>
      </c>
      <c r="S76" s="46">
        <f t="shared" si="206"/>
        <v>0</v>
      </c>
      <c r="T76" s="46">
        <f t="shared" si="206"/>
        <v>0</v>
      </c>
      <c r="U76" s="46">
        <f t="shared" si="206"/>
        <v>0</v>
      </c>
      <c r="V76" s="46">
        <f t="shared" si="206"/>
        <v>0</v>
      </c>
      <c r="W76" s="46">
        <f t="shared" si="206"/>
        <v>0</v>
      </c>
      <c r="X76" s="46">
        <f t="shared" si="206"/>
        <v>0</v>
      </c>
      <c r="Y76" s="46">
        <f t="shared" si="206"/>
        <v>0</v>
      </c>
      <c r="Z76" s="46">
        <f t="shared" si="206"/>
        <v>0</v>
      </c>
      <c r="AA76" s="46">
        <f t="shared" si="206"/>
        <v>0</v>
      </c>
      <c r="AB76" s="46">
        <f t="shared" si="206"/>
        <v>0</v>
      </c>
      <c r="AC76" s="46">
        <f t="shared" si="206"/>
        <v>0</v>
      </c>
      <c r="AD76" s="46">
        <f t="shared" si="206"/>
        <v>0</v>
      </c>
      <c r="AE76" s="46">
        <f t="shared" si="206"/>
        <v>0</v>
      </c>
      <c r="AF76" s="46">
        <f t="shared" si="206"/>
        <v>0</v>
      </c>
      <c r="AG76" s="46">
        <f t="shared" si="206"/>
        <v>0</v>
      </c>
      <c r="AH76" s="46">
        <f t="shared" si="206"/>
        <v>0</v>
      </c>
      <c r="AI76" s="46">
        <f t="shared" si="206"/>
        <v>0</v>
      </c>
      <c r="AJ76" s="46">
        <f t="shared" si="206"/>
        <v>0</v>
      </c>
      <c r="AK76" s="46">
        <f t="shared" si="206"/>
        <v>0</v>
      </c>
      <c r="AL76" s="46">
        <f t="shared" si="206"/>
        <v>0</v>
      </c>
      <c r="AM76" s="46">
        <f t="shared" si="206"/>
        <v>0</v>
      </c>
      <c r="AN76" s="46">
        <f t="shared" si="206"/>
        <v>0</v>
      </c>
      <c r="AO76" s="46">
        <f t="shared" si="206"/>
        <v>0</v>
      </c>
      <c r="AP76" s="46">
        <f t="shared" si="206"/>
        <v>0</v>
      </c>
      <c r="AQ76" s="46">
        <f t="shared" si="206"/>
        <v>0</v>
      </c>
      <c r="AR76" s="46">
        <f t="shared" ref="AR76:BD76" si="207">AR74*AR75</f>
        <v>0</v>
      </c>
      <c r="AS76" s="46">
        <f t="shared" si="207"/>
        <v>0</v>
      </c>
      <c r="AT76" s="46">
        <f t="shared" si="207"/>
        <v>0</v>
      </c>
      <c r="AU76" s="46">
        <f t="shared" si="207"/>
        <v>0</v>
      </c>
      <c r="AV76" s="46">
        <f t="shared" si="207"/>
        <v>0</v>
      </c>
      <c r="AW76" s="46">
        <f t="shared" si="207"/>
        <v>0</v>
      </c>
      <c r="AX76" s="46">
        <f t="shared" si="207"/>
        <v>0</v>
      </c>
      <c r="AY76" s="46">
        <f t="shared" si="207"/>
        <v>0</v>
      </c>
      <c r="AZ76" s="46">
        <f t="shared" si="207"/>
        <v>0</v>
      </c>
      <c r="BA76" s="46">
        <f t="shared" si="207"/>
        <v>0</v>
      </c>
      <c r="BB76" s="46">
        <f t="shared" si="207"/>
        <v>0</v>
      </c>
      <c r="BC76" s="46">
        <f t="shared" si="207"/>
        <v>0</v>
      </c>
      <c r="BD76" s="46">
        <f t="shared" si="207"/>
        <v>0</v>
      </c>
      <c r="BE76" s="46">
        <f t="shared" ref="BE76" si="208">BE74*BE75</f>
        <v>0</v>
      </c>
    </row>
    <row r="77" spans="2:57" x14ac:dyDescent="0.25">
      <c r="B77" t="s">
        <v>62</v>
      </c>
      <c r="C77" s="5"/>
      <c r="D77" s="46">
        <f>D76*D2</f>
        <v>0</v>
      </c>
      <c r="E77" s="46">
        <f t="shared" ref="E77:AQ77" si="209">E76*E2</f>
        <v>0</v>
      </c>
      <c r="F77" s="46">
        <f t="shared" si="209"/>
        <v>0</v>
      </c>
      <c r="G77" s="46">
        <f t="shared" si="209"/>
        <v>5844.5763124272635</v>
      </c>
      <c r="H77" s="46">
        <f t="shared" si="209"/>
        <v>10517.27530810912</v>
      </c>
      <c r="I77" s="46">
        <f t="shared" si="209"/>
        <v>0</v>
      </c>
      <c r="J77" s="46">
        <f t="shared" si="209"/>
        <v>0</v>
      </c>
      <c r="K77" s="46">
        <f t="shared" si="209"/>
        <v>0</v>
      </c>
      <c r="L77" s="46">
        <f t="shared" si="209"/>
        <v>0</v>
      </c>
      <c r="M77" s="46">
        <f t="shared" si="209"/>
        <v>0</v>
      </c>
      <c r="N77" s="46">
        <f t="shared" si="209"/>
        <v>0</v>
      </c>
      <c r="O77" s="46">
        <f t="shared" si="209"/>
        <v>0</v>
      </c>
      <c r="P77" s="46">
        <f t="shared" si="209"/>
        <v>0</v>
      </c>
      <c r="Q77" s="46">
        <f t="shared" si="209"/>
        <v>0</v>
      </c>
      <c r="R77" s="46">
        <f t="shared" si="209"/>
        <v>0</v>
      </c>
      <c r="S77" s="46">
        <f t="shared" si="209"/>
        <v>0</v>
      </c>
      <c r="T77" s="46">
        <f t="shared" si="209"/>
        <v>0</v>
      </c>
      <c r="U77" s="46">
        <f t="shared" si="209"/>
        <v>0</v>
      </c>
      <c r="V77" s="46">
        <f t="shared" si="209"/>
        <v>0</v>
      </c>
      <c r="W77" s="46">
        <f t="shared" si="209"/>
        <v>0</v>
      </c>
      <c r="X77" s="46">
        <f t="shared" si="209"/>
        <v>0</v>
      </c>
      <c r="Y77" s="46">
        <f t="shared" si="209"/>
        <v>0</v>
      </c>
      <c r="Z77" s="46">
        <f t="shared" si="209"/>
        <v>0</v>
      </c>
      <c r="AA77" s="46">
        <f t="shared" si="209"/>
        <v>0</v>
      </c>
      <c r="AB77" s="46">
        <f t="shared" si="209"/>
        <v>0</v>
      </c>
      <c r="AC77" s="46">
        <f t="shared" si="209"/>
        <v>0</v>
      </c>
      <c r="AD77" s="46">
        <f t="shared" si="209"/>
        <v>0</v>
      </c>
      <c r="AE77" s="46">
        <f t="shared" si="209"/>
        <v>0</v>
      </c>
      <c r="AF77" s="46">
        <f t="shared" si="209"/>
        <v>0</v>
      </c>
      <c r="AG77" s="46">
        <f t="shared" si="209"/>
        <v>0</v>
      </c>
      <c r="AH77" s="46">
        <f t="shared" si="209"/>
        <v>0</v>
      </c>
      <c r="AI77" s="46">
        <f t="shared" si="209"/>
        <v>0</v>
      </c>
      <c r="AJ77" s="46">
        <f t="shared" si="209"/>
        <v>0</v>
      </c>
      <c r="AK77" s="46">
        <f t="shared" si="209"/>
        <v>0</v>
      </c>
      <c r="AL77" s="46">
        <f t="shared" si="209"/>
        <v>0</v>
      </c>
      <c r="AM77" s="46">
        <f t="shared" si="209"/>
        <v>0</v>
      </c>
      <c r="AN77" s="46">
        <f t="shared" si="209"/>
        <v>0</v>
      </c>
      <c r="AO77" s="46">
        <f t="shared" si="209"/>
        <v>0</v>
      </c>
      <c r="AP77" s="46">
        <f t="shared" si="209"/>
        <v>0</v>
      </c>
      <c r="AQ77" s="46">
        <f t="shared" si="209"/>
        <v>0</v>
      </c>
      <c r="AR77" s="46">
        <f t="shared" ref="AR77" si="210">AR76*AR2</f>
        <v>0</v>
      </c>
      <c r="AS77" s="46">
        <f t="shared" ref="AS77" si="211">AS76*AS2</f>
        <v>0</v>
      </c>
      <c r="AT77" s="46">
        <f t="shared" ref="AT77" si="212">AT76*AT2</f>
        <v>0</v>
      </c>
      <c r="AU77" s="46">
        <f t="shared" ref="AU77" si="213">AU76*AU2</f>
        <v>0</v>
      </c>
      <c r="AV77" s="46">
        <f t="shared" ref="AV77" si="214">AV76*AV2</f>
        <v>0</v>
      </c>
      <c r="AW77" s="46">
        <f t="shared" ref="AW77" si="215">AW76*AW2</f>
        <v>0</v>
      </c>
      <c r="AX77" s="46">
        <f t="shared" ref="AX77" si="216">AX76*AX2</f>
        <v>0</v>
      </c>
      <c r="AY77" s="46">
        <f t="shared" ref="AY77" si="217">AY76*AY2</f>
        <v>0</v>
      </c>
      <c r="AZ77" s="46">
        <f t="shared" ref="AZ77" si="218">AZ76*AZ2</f>
        <v>0</v>
      </c>
      <c r="BA77" s="46">
        <f t="shared" ref="BA77" si="219">BA76*BA2</f>
        <v>0</v>
      </c>
      <c r="BB77" s="46">
        <f t="shared" ref="BB77" si="220">BB76*BB2</f>
        <v>0</v>
      </c>
      <c r="BC77" s="46">
        <f t="shared" ref="BC77:BE77" si="221">BC76*BC2</f>
        <v>0</v>
      </c>
      <c r="BD77" s="46">
        <f t="shared" ref="BD77" si="222">BD76*BD2</f>
        <v>0</v>
      </c>
      <c r="BE77" s="46">
        <f t="shared" si="221"/>
        <v>0</v>
      </c>
    </row>
    <row r="78" spans="2:57" s="42" customFormat="1" x14ac:dyDescent="0.25">
      <c r="B78" s="42" t="s">
        <v>63</v>
      </c>
      <c r="C78" s="43"/>
    </row>
    <row r="79" spans="2:57" s="54" customFormat="1" x14ac:dyDescent="0.25">
      <c r="B79" s="54" t="s">
        <v>64</v>
      </c>
      <c r="D79" s="54">
        <v>1.135860987168191E-3</v>
      </c>
      <c r="E79" s="54">
        <v>1.0751501518089146E-3</v>
      </c>
      <c r="F79" s="54">
        <v>1.0176842606564201E-3</v>
      </c>
      <c r="G79" s="54">
        <v>9.6328987411227669E-4</v>
      </c>
      <c r="H79" s="54">
        <v>9.1180282278191093E-4</v>
      </c>
      <c r="I79" s="54">
        <v>8.6306771198983712E-4</v>
      </c>
      <c r="J79" s="54">
        <v>8.1693745277814029E-4</v>
      </c>
      <c r="K79" s="54">
        <v>7.7327281797270496E-4</v>
      </c>
      <c r="L79" s="54">
        <v>7.3194202197733799E-4</v>
      </c>
      <c r="M79" s="54">
        <v>6.928203230275508E-4</v>
      </c>
      <c r="N79" s="54">
        <v>6.5578964670354905E-4</v>
      </c>
      <c r="O79" s="54">
        <v>6.2073822956614378E-4</v>
      </c>
      <c r="P79" s="54">
        <v>5.8756028184002939E-4</v>
      </c>
      <c r="Q79" s="54">
        <v>5.5615566812636361E-4</v>
      </c>
      <c r="R79" s="54">
        <v>5.2642960518099681E-4</v>
      </c>
      <c r="S79" s="54">
        <v>4.982923758462067E-4</v>
      </c>
      <c r="T79" s="54">
        <v>4.7165905827254638E-4</v>
      </c>
      <c r="U79" s="54">
        <v>4.4644926961356159E-4</v>
      </c>
      <c r="V79" s="54">
        <v>4.2258692341981497E-4</v>
      </c>
      <c r="W79" s="54">
        <v>3.999999999999998E-4</v>
      </c>
      <c r="X79" s="54">
        <v>3.7862032905606352E-4</v>
      </c>
      <c r="Y79" s="54">
        <v>3.5838338393630472E-4</v>
      </c>
      <c r="Z79" s="54">
        <v>3.3922808688547327E-4</v>
      </c>
      <c r="AA79" s="54">
        <v>3.2109662470409216E-4</v>
      </c>
      <c r="AB79" s="54">
        <v>3.0393427426063689E-4</v>
      </c>
      <c r="AC79" s="54">
        <v>2.8768923732994562E-4</v>
      </c>
      <c r="AD79" s="54">
        <v>2.7231248425938002E-4</v>
      </c>
      <c r="AE79" s="54">
        <v>2.5775760599090156E-4</v>
      </c>
      <c r="AF79" s="54">
        <v>2.439806739924459E-4</v>
      </c>
      <c r="AG79" s="54">
        <v>2.3094010767585015E-4</v>
      </c>
      <c r="AH79" s="54">
        <v>2.1859654890118291E-4</v>
      </c>
      <c r="AI79" s="54">
        <v>2.0691274318871447E-4</v>
      </c>
      <c r="AJ79" s="54">
        <v>1.9585342728000967E-4</v>
      </c>
      <c r="AK79" s="54">
        <v>1.8538522270878776E-4</v>
      </c>
      <c r="AL79" s="54">
        <v>1.7547653506033218E-4</v>
      </c>
      <c r="AM79" s="54">
        <v>1.6609745861540217E-4</v>
      </c>
      <c r="AN79" s="54">
        <v>1.5721968609084874E-4</v>
      </c>
      <c r="AO79" s="54">
        <v>1.4881642320452047E-4</v>
      </c>
      <c r="AP79" s="54">
        <v>1.4086230780660492E-4</v>
      </c>
      <c r="AQ79" s="54">
        <v>1.333333333333332E-4</v>
      </c>
      <c r="AR79" s="55">
        <v>1.333333333333332E-4</v>
      </c>
      <c r="AS79" s="55">
        <v>1.3333333333333299E-4</v>
      </c>
      <c r="AT79" s="55">
        <v>1.3333333333333299E-4</v>
      </c>
      <c r="AU79" s="55">
        <v>1.3333333333333299E-4</v>
      </c>
      <c r="AV79" s="55">
        <v>1.3333333333333299E-4</v>
      </c>
      <c r="AW79" s="55">
        <v>1.3333333333333299E-4</v>
      </c>
      <c r="AX79" s="55">
        <v>1.3333333333333299E-4</v>
      </c>
      <c r="AY79" s="55">
        <v>1.3333333333333299E-4</v>
      </c>
      <c r="AZ79" s="55">
        <v>1.3333333333333299E-4</v>
      </c>
      <c r="BA79" s="55">
        <v>1.3333333333333299E-4</v>
      </c>
      <c r="BB79" s="55">
        <v>1.3333333333333299E-4</v>
      </c>
      <c r="BC79" s="55">
        <v>1.3333333333333299E-4</v>
      </c>
      <c r="BD79" s="55">
        <v>1.3333333333333299E-4</v>
      </c>
      <c r="BE79" s="55">
        <v>1.3333333333333299E-4</v>
      </c>
    </row>
    <row r="80" spans="2:57" s="2" customFormat="1" x14ac:dyDescent="0.25">
      <c r="B80" s="2" t="s">
        <v>65</v>
      </c>
      <c r="D80" s="2">
        <f>D30*$C$62*D79*D25</f>
        <v>0</v>
      </c>
      <c r="E80" s="2">
        <f t="shared" ref="E80:O80" si="223">E30*$C$62*E79*E25</f>
        <v>0</v>
      </c>
      <c r="F80" s="2">
        <f t="shared" si="223"/>
        <v>0</v>
      </c>
      <c r="G80" s="2">
        <f t="shared" si="223"/>
        <v>6.5002198648925107E-3</v>
      </c>
      <c r="H80" s="2">
        <f t="shared" si="223"/>
        <v>1.2447020333795866E-2</v>
      </c>
      <c r="I80" s="2">
        <f t="shared" si="223"/>
        <v>0</v>
      </c>
      <c r="J80" s="2">
        <f t="shared" si="223"/>
        <v>0</v>
      </c>
      <c r="K80" s="2">
        <f t="shared" si="223"/>
        <v>0</v>
      </c>
      <c r="L80" s="2">
        <f t="shared" si="223"/>
        <v>0</v>
      </c>
      <c r="M80" s="2">
        <f t="shared" si="223"/>
        <v>0</v>
      </c>
      <c r="N80" s="2">
        <f t="shared" si="223"/>
        <v>0</v>
      </c>
      <c r="O80" s="2">
        <f t="shared" si="223"/>
        <v>0</v>
      </c>
      <c r="P80" s="2">
        <f t="shared" ref="P80" si="224">P30*$C$62*P79*P25</f>
        <v>0</v>
      </c>
      <c r="Q80" s="2">
        <f t="shared" ref="Q80" si="225">Q30*$C$62*Q79*Q25</f>
        <v>0</v>
      </c>
      <c r="R80" s="2">
        <f t="shared" ref="R80" si="226">R30*$C$62*R79*R25</f>
        <v>0</v>
      </c>
      <c r="S80" s="2">
        <f t="shared" ref="S80" si="227">S30*$C$62*S79*S25</f>
        <v>0</v>
      </c>
      <c r="T80" s="2">
        <f t="shared" ref="T80" si="228">T30*$C$62*T79*T25</f>
        <v>0</v>
      </c>
      <c r="U80" s="2">
        <f t="shared" ref="U80" si="229">U30*$C$62*U79*U25</f>
        <v>0</v>
      </c>
      <c r="V80" s="2">
        <f t="shared" ref="V80" si="230">V30*$C$62*V79*V25</f>
        <v>0</v>
      </c>
      <c r="W80" s="2">
        <f t="shared" ref="W80" si="231">W30*$C$62*W79*W25</f>
        <v>0</v>
      </c>
      <c r="X80" s="2">
        <f t="shared" ref="X80" si="232">X30*$C$62*X79*X25</f>
        <v>0</v>
      </c>
      <c r="Y80" s="2">
        <f t="shared" ref="Y80:Z80" si="233">Y30*$C$62*Y79*Y25</f>
        <v>0</v>
      </c>
      <c r="Z80" s="2">
        <f t="shared" si="233"/>
        <v>0</v>
      </c>
      <c r="AA80" s="2">
        <f t="shared" ref="AA80" si="234">AA30*$C$62*AA79*AA25</f>
        <v>0</v>
      </c>
      <c r="AB80" s="2">
        <f t="shared" ref="AB80" si="235">AB30*$C$62*AB79*AB25</f>
        <v>0</v>
      </c>
      <c r="AC80" s="2">
        <f t="shared" ref="AC80" si="236">AC30*$C$62*AC79*AC25</f>
        <v>0</v>
      </c>
      <c r="AD80" s="2">
        <f t="shared" ref="AD80" si="237">AD30*$C$62*AD79*AD25</f>
        <v>0</v>
      </c>
      <c r="AE80" s="2">
        <f t="shared" ref="AE80" si="238">AE30*$C$62*AE79*AE25</f>
        <v>0</v>
      </c>
      <c r="AF80" s="2">
        <f t="shared" ref="AF80" si="239">AF30*$C$62*AF79*AF25</f>
        <v>0</v>
      </c>
      <c r="AG80" s="2">
        <f t="shared" ref="AG80" si="240">AG30*$C$62*AG79*AG25</f>
        <v>0</v>
      </c>
      <c r="AH80" s="2">
        <f t="shared" ref="AH80" si="241">AH30*$C$62*AH79*AH25</f>
        <v>0</v>
      </c>
      <c r="AI80" s="2">
        <f t="shared" ref="AI80" si="242">AI30*$C$62*AI79*AI25</f>
        <v>0</v>
      </c>
      <c r="AJ80" s="2">
        <f t="shared" ref="AJ80:AK80" si="243">AJ30*$C$62*AJ79*AJ25</f>
        <v>0</v>
      </c>
      <c r="AK80" s="2">
        <f t="shared" si="243"/>
        <v>0</v>
      </c>
      <c r="AL80" s="2">
        <f t="shared" ref="AL80" si="244">AL30*$C$62*AL79*AL25</f>
        <v>0</v>
      </c>
      <c r="AM80" s="2">
        <f t="shared" ref="AM80" si="245">AM30*$C$62*AM79*AM25</f>
        <v>0</v>
      </c>
      <c r="AN80" s="2">
        <f t="shared" ref="AN80" si="246">AN30*$C$62*AN79*AN25</f>
        <v>0</v>
      </c>
      <c r="AO80" s="2">
        <f t="shared" ref="AO80" si="247">AO30*$C$62*AO79*AO25</f>
        <v>0</v>
      </c>
      <c r="AP80" s="2">
        <f t="shared" ref="AP80" si="248">AP30*$C$62*AP79*AP25</f>
        <v>0</v>
      </c>
      <c r="AQ80" s="2">
        <f t="shared" ref="AQ80" si="249">AQ30*$C$62*AQ79*AQ25</f>
        <v>0</v>
      </c>
      <c r="AR80" s="2">
        <f t="shared" ref="AR80" si="250">AR30*$C$62*AR79*AR25</f>
        <v>0</v>
      </c>
      <c r="AS80" s="2">
        <f t="shared" ref="AS80" si="251">AS30*$C$62*AS79*AS25</f>
        <v>0</v>
      </c>
      <c r="AT80" s="2">
        <f t="shared" ref="AT80" si="252">AT30*$C$62*AT79*AT25</f>
        <v>0</v>
      </c>
      <c r="AU80" s="2">
        <f t="shared" ref="AU80" si="253">AU30*$C$62*AU79*AU25</f>
        <v>0</v>
      </c>
      <c r="AV80" s="2">
        <f t="shared" ref="AV80" si="254">AV30*$C$62*AV79*AV25</f>
        <v>0</v>
      </c>
      <c r="AW80" s="2">
        <f t="shared" ref="AW80" si="255">AW30*$C$62*AW79*AW25</f>
        <v>0</v>
      </c>
      <c r="AX80" s="2">
        <f t="shared" ref="AX80" si="256">AX30*$C$62*AX79*AX25</f>
        <v>0</v>
      </c>
      <c r="AY80" s="2">
        <f t="shared" ref="AY80" si="257">AY30*$C$62*AY79*AY25</f>
        <v>0</v>
      </c>
      <c r="AZ80" s="2">
        <f t="shared" ref="AZ80" si="258">AZ30*$C$62*AZ79*AZ25</f>
        <v>0</v>
      </c>
      <c r="BA80" s="2">
        <f t="shared" ref="BA80" si="259">BA30*$C$62*BA79*BA25</f>
        <v>0</v>
      </c>
      <c r="BB80" s="2">
        <f t="shared" ref="BB80" si="260">BB30*$C$62*BB79*BB25</f>
        <v>0</v>
      </c>
      <c r="BC80" s="2">
        <f t="shared" ref="BC80:BE80" si="261">BC30*$C$62*BC79*BC25</f>
        <v>0</v>
      </c>
      <c r="BD80" s="2">
        <f t="shared" ref="BD80" si="262">BD30*$C$62*BD79*BD25</f>
        <v>0</v>
      </c>
      <c r="BE80" s="2">
        <f t="shared" si="261"/>
        <v>0</v>
      </c>
    </row>
    <row r="81" spans="2:57" s="50" customFormat="1" x14ac:dyDescent="0.25">
      <c r="B81" s="50" t="s">
        <v>66</v>
      </c>
      <c r="D81" s="50">
        <v>748600</v>
      </c>
      <c r="E81" s="50">
        <v>761600</v>
      </c>
      <c r="F81" s="50">
        <v>774700</v>
      </c>
      <c r="G81" s="50">
        <v>788100</v>
      </c>
      <c r="H81" s="50">
        <v>801700</v>
      </c>
      <c r="I81" s="50">
        <v>814500</v>
      </c>
      <c r="J81" s="50">
        <v>827400</v>
      </c>
      <c r="K81" s="50">
        <v>840600</v>
      </c>
      <c r="L81" s="50">
        <v>854000</v>
      </c>
      <c r="M81" s="50">
        <v>867600</v>
      </c>
      <c r="N81" s="50">
        <v>867600</v>
      </c>
      <c r="O81" s="50">
        <v>867600</v>
      </c>
      <c r="P81" s="50">
        <v>867600</v>
      </c>
      <c r="Q81" s="50">
        <v>867600</v>
      </c>
      <c r="R81" s="50">
        <v>867600</v>
      </c>
      <c r="S81" s="50">
        <v>867600</v>
      </c>
      <c r="T81" s="50">
        <v>867600</v>
      </c>
      <c r="U81" s="50">
        <v>867600</v>
      </c>
      <c r="V81" s="50">
        <v>867600</v>
      </c>
      <c r="W81" s="50">
        <v>867600</v>
      </c>
      <c r="X81" s="50">
        <v>867600</v>
      </c>
      <c r="Y81" s="50">
        <v>867600</v>
      </c>
      <c r="Z81" s="50">
        <v>867600</v>
      </c>
      <c r="AA81" s="50">
        <v>867600</v>
      </c>
      <c r="AB81" s="50">
        <v>867600</v>
      </c>
      <c r="AC81" s="50">
        <v>867600</v>
      </c>
      <c r="AD81" s="50">
        <v>867600</v>
      </c>
      <c r="AE81" s="50">
        <v>867600</v>
      </c>
      <c r="AF81" s="50">
        <v>867600</v>
      </c>
      <c r="AG81" s="50">
        <v>867600</v>
      </c>
      <c r="AH81" s="51">
        <v>867600</v>
      </c>
      <c r="AI81" s="51">
        <v>867600</v>
      </c>
      <c r="AJ81" s="51">
        <v>867600</v>
      </c>
      <c r="AK81" s="51">
        <v>867600</v>
      </c>
      <c r="AL81" s="51">
        <v>867600</v>
      </c>
      <c r="AM81" s="51">
        <v>867600</v>
      </c>
      <c r="AN81" s="51">
        <v>867600</v>
      </c>
      <c r="AO81" s="51">
        <v>867600</v>
      </c>
      <c r="AP81" s="51">
        <v>867600</v>
      </c>
      <c r="AQ81" s="51">
        <v>867600</v>
      </c>
      <c r="AR81" s="51">
        <v>867600</v>
      </c>
      <c r="AS81" s="51">
        <v>867600</v>
      </c>
      <c r="AT81" s="51">
        <v>867600</v>
      </c>
      <c r="AU81" s="51">
        <v>867600</v>
      </c>
      <c r="AV81" s="51">
        <v>867600</v>
      </c>
      <c r="AW81" s="51">
        <v>867600</v>
      </c>
      <c r="AX81" s="51">
        <v>867600</v>
      </c>
      <c r="AY81" s="51">
        <v>867600</v>
      </c>
      <c r="AZ81" s="51">
        <v>867600</v>
      </c>
      <c r="BA81" s="51">
        <v>867600</v>
      </c>
      <c r="BB81" s="51">
        <v>867600</v>
      </c>
      <c r="BC81" s="51">
        <v>867600</v>
      </c>
      <c r="BD81" s="51">
        <v>867600</v>
      </c>
      <c r="BE81" s="51">
        <v>867600</v>
      </c>
    </row>
    <row r="82" spans="2:57" x14ac:dyDescent="0.25">
      <c r="B82" t="s">
        <v>67</v>
      </c>
      <c r="C82" s="5"/>
      <c r="D82" s="46">
        <f>D80*D81</f>
        <v>0</v>
      </c>
      <c r="E82" s="46">
        <f t="shared" ref="E82:AQ82" si="263">E80*E81</f>
        <v>0</v>
      </c>
      <c r="F82" s="46">
        <f t="shared" si="263"/>
        <v>0</v>
      </c>
      <c r="G82" s="46">
        <f t="shared" si="263"/>
        <v>5122.8232755217878</v>
      </c>
      <c r="H82" s="46">
        <f t="shared" si="263"/>
        <v>9978.7762016041452</v>
      </c>
      <c r="I82" s="46">
        <f t="shared" si="263"/>
        <v>0</v>
      </c>
      <c r="J82" s="46">
        <f t="shared" si="263"/>
        <v>0</v>
      </c>
      <c r="K82" s="46">
        <f t="shared" si="263"/>
        <v>0</v>
      </c>
      <c r="L82" s="46">
        <f t="shared" si="263"/>
        <v>0</v>
      </c>
      <c r="M82" s="46">
        <f t="shared" si="263"/>
        <v>0</v>
      </c>
      <c r="N82" s="46">
        <f t="shared" si="263"/>
        <v>0</v>
      </c>
      <c r="O82" s="46">
        <f t="shared" si="263"/>
        <v>0</v>
      </c>
      <c r="P82" s="46">
        <f t="shared" si="263"/>
        <v>0</v>
      </c>
      <c r="Q82" s="46">
        <f t="shared" si="263"/>
        <v>0</v>
      </c>
      <c r="R82" s="46">
        <f t="shared" si="263"/>
        <v>0</v>
      </c>
      <c r="S82" s="46">
        <f t="shared" si="263"/>
        <v>0</v>
      </c>
      <c r="T82" s="46">
        <f t="shared" si="263"/>
        <v>0</v>
      </c>
      <c r="U82" s="46">
        <f t="shared" si="263"/>
        <v>0</v>
      </c>
      <c r="V82" s="46">
        <f t="shared" si="263"/>
        <v>0</v>
      </c>
      <c r="W82" s="46">
        <f t="shared" si="263"/>
        <v>0</v>
      </c>
      <c r="X82" s="46">
        <f t="shared" si="263"/>
        <v>0</v>
      </c>
      <c r="Y82" s="46">
        <f t="shared" si="263"/>
        <v>0</v>
      </c>
      <c r="Z82" s="46">
        <f t="shared" si="263"/>
        <v>0</v>
      </c>
      <c r="AA82" s="46">
        <f t="shared" si="263"/>
        <v>0</v>
      </c>
      <c r="AB82" s="46">
        <f t="shared" si="263"/>
        <v>0</v>
      </c>
      <c r="AC82" s="46">
        <f t="shared" si="263"/>
        <v>0</v>
      </c>
      <c r="AD82" s="46">
        <f t="shared" si="263"/>
        <v>0</v>
      </c>
      <c r="AE82" s="46">
        <f t="shared" si="263"/>
        <v>0</v>
      </c>
      <c r="AF82" s="46">
        <f t="shared" si="263"/>
        <v>0</v>
      </c>
      <c r="AG82" s="46">
        <f t="shared" si="263"/>
        <v>0</v>
      </c>
      <c r="AH82" s="46">
        <f t="shared" si="263"/>
        <v>0</v>
      </c>
      <c r="AI82" s="46">
        <f t="shared" si="263"/>
        <v>0</v>
      </c>
      <c r="AJ82" s="46">
        <f t="shared" si="263"/>
        <v>0</v>
      </c>
      <c r="AK82" s="46">
        <f t="shared" si="263"/>
        <v>0</v>
      </c>
      <c r="AL82" s="46">
        <f t="shared" si="263"/>
        <v>0</v>
      </c>
      <c r="AM82" s="46">
        <f t="shared" si="263"/>
        <v>0</v>
      </c>
      <c r="AN82" s="46">
        <f t="shared" si="263"/>
        <v>0</v>
      </c>
      <c r="AO82" s="46">
        <f t="shared" si="263"/>
        <v>0</v>
      </c>
      <c r="AP82" s="46">
        <f t="shared" si="263"/>
        <v>0</v>
      </c>
      <c r="AQ82" s="46">
        <f t="shared" si="263"/>
        <v>0</v>
      </c>
      <c r="AR82" s="46">
        <f t="shared" ref="AR82:BD82" si="264">AR80*AR81</f>
        <v>0</v>
      </c>
      <c r="AS82" s="46">
        <f t="shared" si="264"/>
        <v>0</v>
      </c>
      <c r="AT82" s="46">
        <f t="shared" si="264"/>
        <v>0</v>
      </c>
      <c r="AU82" s="46">
        <f t="shared" si="264"/>
        <v>0</v>
      </c>
      <c r="AV82" s="46">
        <f t="shared" si="264"/>
        <v>0</v>
      </c>
      <c r="AW82" s="46">
        <f t="shared" si="264"/>
        <v>0</v>
      </c>
      <c r="AX82" s="46">
        <f t="shared" si="264"/>
        <v>0</v>
      </c>
      <c r="AY82" s="46">
        <f t="shared" si="264"/>
        <v>0</v>
      </c>
      <c r="AZ82" s="46">
        <f t="shared" si="264"/>
        <v>0</v>
      </c>
      <c r="BA82" s="46">
        <f t="shared" si="264"/>
        <v>0</v>
      </c>
      <c r="BB82" s="46">
        <f t="shared" si="264"/>
        <v>0</v>
      </c>
      <c r="BC82" s="46">
        <f t="shared" si="264"/>
        <v>0</v>
      </c>
      <c r="BD82" s="46">
        <f t="shared" si="264"/>
        <v>0</v>
      </c>
      <c r="BE82" s="46">
        <f t="shared" ref="BE82" si="265">BE80*BE81</f>
        <v>0</v>
      </c>
    </row>
    <row r="83" spans="2:57" x14ac:dyDescent="0.25">
      <c r="B83" t="s">
        <v>68</v>
      </c>
      <c r="C83" s="5"/>
      <c r="D83" s="46">
        <f>D82*D2</f>
        <v>0</v>
      </c>
      <c r="E83" s="46">
        <f t="shared" ref="E83:AQ83" si="266">E82*E2</f>
        <v>0</v>
      </c>
      <c r="F83" s="46">
        <f t="shared" si="266"/>
        <v>0</v>
      </c>
      <c r="G83" s="46">
        <f t="shared" si="266"/>
        <v>3908.1773490611913</v>
      </c>
      <c r="H83" s="46">
        <f t="shared" si="266"/>
        <v>7114.729519904291</v>
      </c>
      <c r="I83" s="46">
        <f t="shared" si="266"/>
        <v>0</v>
      </c>
      <c r="J83" s="46">
        <f t="shared" si="266"/>
        <v>0</v>
      </c>
      <c r="K83" s="46">
        <f t="shared" si="266"/>
        <v>0</v>
      </c>
      <c r="L83" s="46">
        <f t="shared" si="266"/>
        <v>0</v>
      </c>
      <c r="M83" s="46">
        <f t="shared" si="266"/>
        <v>0</v>
      </c>
      <c r="N83" s="46">
        <f t="shared" si="266"/>
        <v>0</v>
      </c>
      <c r="O83" s="46">
        <f t="shared" si="266"/>
        <v>0</v>
      </c>
      <c r="P83" s="46">
        <f t="shared" si="266"/>
        <v>0</v>
      </c>
      <c r="Q83" s="46">
        <f t="shared" si="266"/>
        <v>0</v>
      </c>
      <c r="R83" s="46">
        <f t="shared" si="266"/>
        <v>0</v>
      </c>
      <c r="S83" s="46">
        <f t="shared" si="266"/>
        <v>0</v>
      </c>
      <c r="T83" s="46">
        <f t="shared" si="266"/>
        <v>0</v>
      </c>
      <c r="U83" s="46">
        <f t="shared" si="266"/>
        <v>0</v>
      </c>
      <c r="V83" s="46">
        <f t="shared" si="266"/>
        <v>0</v>
      </c>
      <c r="W83" s="46">
        <f t="shared" si="266"/>
        <v>0</v>
      </c>
      <c r="X83" s="46">
        <f t="shared" si="266"/>
        <v>0</v>
      </c>
      <c r="Y83" s="46">
        <f t="shared" si="266"/>
        <v>0</v>
      </c>
      <c r="Z83" s="46">
        <f t="shared" si="266"/>
        <v>0</v>
      </c>
      <c r="AA83" s="46">
        <f t="shared" si="266"/>
        <v>0</v>
      </c>
      <c r="AB83" s="46">
        <f t="shared" si="266"/>
        <v>0</v>
      </c>
      <c r="AC83" s="46">
        <f t="shared" si="266"/>
        <v>0</v>
      </c>
      <c r="AD83" s="46">
        <f t="shared" si="266"/>
        <v>0</v>
      </c>
      <c r="AE83" s="46">
        <f t="shared" si="266"/>
        <v>0</v>
      </c>
      <c r="AF83" s="46">
        <f t="shared" si="266"/>
        <v>0</v>
      </c>
      <c r="AG83" s="46">
        <f t="shared" si="266"/>
        <v>0</v>
      </c>
      <c r="AH83" s="46">
        <f t="shared" si="266"/>
        <v>0</v>
      </c>
      <c r="AI83" s="46">
        <f t="shared" si="266"/>
        <v>0</v>
      </c>
      <c r="AJ83" s="46">
        <f t="shared" si="266"/>
        <v>0</v>
      </c>
      <c r="AK83" s="46">
        <f t="shared" si="266"/>
        <v>0</v>
      </c>
      <c r="AL83" s="46">
        <f t="shared" si="266"/>
        <v>0</v>
      </c>
      <c r="AM83" s="46">
        <f t="shared" si="266"/>
        <v>0</v>
      </c>
      <c r="AN83" s="46">
        <f t="shared" si="266"/>
        <v>0</v>
      </c>
      <c r="AO83" s="46">
        <f t="shared" si="266"/>
        <v>0</v>
      </c>
      <c r="AP83" s="46">
        <f t="shared" si="266"/>
        <v>0</v>
      </c>
      <c r="AQ83" s="46">
        <f t="shared" si="266"/>
        <v>0</v>
      </c>
      <c r="AR83" s="46">
        <f t="shared" ref="AR83" si="267">AR82*AR2</f>
        <v>0</v>
      </c>
      <c r="AS83" s="46">
        <f t="shared" ref="AS83" si="268">AS82*AS2</f>
        <v>0</v>
      </c>
      <c r="AT83" s="46">
        <f t="shared" ref="AT83" si="269">AT82*AT2</f>
        <v>0</v>
      </c>
      <c r="AU83" s="46">
        <f t="shared" ref="AU83" si="270">AU82*AU2</f>
        <v>0</v>
      </c>
      <c r="AV83" s="46">
        <f t="shared" ref="AV83" si="271">AV82*AV2</f>
        <v>0</v>
      </c>
      <c r="AW83" s="46">
        <f t="shared" ref="AW83" si="272">AW82*AW2</f>
        <v>0</v>
      </c>
      <c r="AX83" s="46">
        <f t="shared" ref="AX83" si="273">AX82*AX2</f>
        <v>0</v>
      </c>
      <c r="AY83" s="46">
        <f t="shared" ref="AY83" si="274">AY82*AY2</f>
        <v>0</v>
      </c>
      <c r="AZ83" s="46">
        <f t="shared" ref="AZ83" si="275">AZ82*AZ2</f>
        <v>0</v>
      </c>
      <c r="BA83" s="46">
        <f t="shared" ref="BA83" si="276">BA82*BA2</f>
        <v>0</v>
      </c>
      <c r="BB83" s="46">
        <f t="shared" ref="BB83" si="277">BB82*BB2</f>
        <v>0</v>
      </c>
      <c r="BC83" s="46">
        <f t="shared" ref="BC83:BE83" si="278">BC82*BC2</f>
        <v>0</v>
      </c>
      <c r="BD83" s="46">
        <f t="shared" ref="BD83" si="279">BD82*BD2</f>
        <v>0</v>
      </c>
      <c r="BE83" s="46">
        <f t="shared" si="278"/>
        <v>0</v>
      </c>
    </row>
    <row r="84" spans="2:57" s="42" customFormat="1" x14ac:dyDescent="0.25">
      <c r="B84" s="42" t="s">
        <v>69</v>
      </c>
      <c r="C84" s="43"/>
    </row>
    <row r="85" spans="2:57" s="54" customFormat="1" x14ac:dyDescent="0.25">
      <c r="B85" s="54" t="s">
        <v>70</v>
      </c>
      <c r="D85" s="54">
        <v>3.0328093402030121E-3</v>
      </c>
      <c r="E85" s="54">
        <v>2.9670749980718163E-3</v>
      </c>
      <c r="F85" s="54">
        <v>2.9027654087854966E-3</v>
      </c>
      <c r="G85" s="54">
        <v>2.8398496916718936E-3</v>
      </c>
      <c r="H85" s="54">
        <v>2.7782976353790852E-3</v>
      </c>
      <c r="I85" s="54">
        <v>2.7180796833682686E-3</v>
      </c>
      <c r="J85" s="54">
        <v>2.6591669197210746E-3</v>
      </c>
      <c r="K85" s="54">
        <v>2.6015310552544996E-3</v>
      </c>
      <c r="L85" s="54">
        <v>2.545144413936789E-3</v>
      </c>
      <c r="M85" s="54">
        <v>2.4899799195977467E-3</v>
      </c>
      <c r="N85" s="54">
        <v>2.4360110829270941E-3</v>
      </c>
      <c r="O85" s="54">
        <v>2.3832119887546277E-3</v>
      </c>
      <c r="P85" s="54">
        <v>2.3315572836060745E-3</v>
      </c>
      <c r="Q85" s="54">
        <v>2.2810221635286665E-3</v>
      </c>
      <c r="R85" s="54">
        <v>2.2315823621805878E-3</v>
      </c>
      <c r="S85" s="54">
        <v>2.1832141391785768E-3</v>
      </c>
      <c r="T85" s="54">
        <v>2.1358942686980861E-3</v>
      </c>
      <c r="U85" s="54">
        <v>2.0896000283205283E-3</v>
      </c>
      <c r="V85" s="54">
        <v>2.0443091881222506E-3</v>
      </c>
      <c r="W85" s="54">
        <v>1.9999999999999996E-3</v>
      </c>
      <c r="X85" s="54">
        <v>1.9566511872277496E-3</v>
      </c>
      <c r="Y85" s="54">
        <v>1.9142419342398813E-3</v>
      </c>
      <c r="Z85" s="54">
        <v>1.8727518766358041E-3</v>
      </c>
      <c r="AA85" s="54">
        <v>1.8321610914012213E-3</v>
      </c>
      <c r="AB85" s="54">
        <v>1.7924500873413448E-3</v>
      </c>
      <c r="AC85" s="54">
        <v>1.7535997957214631E-3</v>
      </c>
      <c r="AD85" s="54">
        <v>1.7155915611103702E-3</v>
      </c>
      <c r="AE85" s="54">
        <v>1.6784071324222574E-3</v>
      </c>
      <c r="AF85" s="54">
        <v>1.6420286541527667E-3</v>
      </c>
      <c r="AG85" s="54">
        <v>1.6064386578049977E-3</v>
      </c>
      <c r="AH85" s="54">
        <v>1.5716200535013508E-3</v>
      </c>
      <c r="AI85" s="54">
        <v>1.5375561217771789E-3</v>
      </c>
      <c r="AJ85" s="54">
        <v>1.5042305055523058E-3</v>
      </c>
      <c r="AK85" s="54">
        <v>1.4716272022765589E-3</v>
      </c>
      <c r="AL85" s="54">
        <v>1.4397305562455405E-3</v>
      </c>
      <c r="AM85" s="54">
        <v>1.4085252510829527E-3</v>
      </c>
      <c r="AN85" s="54">
        <v>1.377996302385862E-3</v>
      </c>
      <c r="AO85" s="54">
        <v>1.3481290505293732E-3</v>
      </c>
      <c r="AP85" s="54">
        <v>1.3189091536272588E-3</v>
      </c>
      <c r="AQ85" s="54">
        <v>1.2903225806451613E-3</v>
      </c>
      <c r="AR85" s="55">
        <v>1.2903225806451613E-3</v>
      </c>
      <c r="AS85" s="55">
        <v>1.29032258064516E-3</v>
      </c>
      <c r="AT85" s="55">
        <v>1.29032258064516E-3</v>
      </c>
      <c r="AU85" s="55">
        <v>1.29032258064516E-3</v>
      </c>
      <c r="AV85" s="55">
        <v>1.29032258064516E-3</v>
      </c>
      <c r="AW85" s="55">
        <v>1.29032258064516E-3</v>
      </c>
      <c r="AX85" s="55">
        <v>1.29032258064516E-3</v>
      </c>
      <c r="AY85" s="55">
        <v>1.29032258064516E-3</v>
      </c>
      <c r="AZ85" s="55">
        <v>1.29032258064516E-3</v>
      </c>
      <c r="BA85" s="55">
        <v>1.29032258064516E-3</v>
      </c>
      <c r="BB85" s="55">
        <v>1.29032258064516E-3</v>
      </c>
      <c r="BC85" s="55">
        <v>1.29032258064516E-3</v>
      </c>
      <c r="BD85" s="55">
        <v>1.29032258064516E-3</v>
      </c>
      <c r="BE85" s="55">
        <v>1.29032258064516E-3</v>
      </c>
    </row>
    <row r="86" spans="2:57" s="2" customFormat="1" x14ac:dyDescent="0.25">
      <c r="B86" s="2" t="s">
        <v>71</v>
      </c>
      <c r="D86" s="2">
        <f>D25*$C$62*D85*D30</f>
        <v>0</v>
      </c>
      <c r="E86" s="2">
        <f t="shared" ref="E86:AQ86" si="280">E25*$C$62*E85*E30</f>
        <v>0</v>
      </c>
      <c r="F86" s="2">
        <f t="shared" si="280"/>
        <v>0</v>
      </c>
      <c r="G86" s="2">
        <f t="shared" si="280"/>
        <v>1.9163128228796209E-2</v>
      </c>
      <c r="H86" s="2">
        <f t="shared" si="280"/>
        <v>3.7926541020559888E-2</v>
      </c>
      <c r="I86" s="2">
        <f t="shared" si="280"/>
        <v>0</v>
      </c>
      <c r="J86" s="2">
        <f t="shared" si="280"/>
        <v>0</v>
      </c>
      <c r="K86" s="2">
        <f t="shared" si="280"/>
        <v>0</v>
      </c>
      <c r="L86" s="2">
        <f t="shared" si="280"/>
        <v>0</v>
      </c>
      <c r="M86" s="2">
        <f t="shared" si="280"/>
        <v>0</v>
      </c>
      <c r="N86" s="2">
        <f t="shared" si="280"/>
        <v>0</v>
      </c>
      <c r="O86" s="2">
        <f t="shared" si="280"/>
        <v>0</v>
      </c>
      <c r="P86" s="2">
        <f t="shared" si="280"/>
        <v>0</v>
      </c>
      <c r="Q86" s="2">
        <f t="shared" si="280"/>
        <v>0</v>
      </c>
      <c r="R86" s="2">
        <f t="shared" si="280"/>
        <v>0</v>
      </c>
      <c r="S86" s="2">
        <f t="shared" si="280"/>
        <v>0</v>
      </c>
      <c r="T86" s="2">
        <f t="shared" si="280"/>
        <v>0</v>
      </c>
      <c r="U86" s="2">
        <f t="shared" si="280"/>
        <v>0</v>
      </c>
      <c r="V86" s="2">
        <f t="shared" si="280"/>
        <v>0</v>
      </c>
      <c r="W86" s="2">
        <f t="shared" si="280"/>
        <v>0</v>
      </c>
      <c r="X86" s="2">
        <f t="shared" si="280"/>
        <v>0</v>
      </c>
      <c r="Y86" s="2">
        <f t="shared" si="280"/>
        <v>0</v>
      </c>
      <c r="Z86" s="2">
        <f t="shared" si="280"/>
        <v>0</v>
      </c>
      <c r="AA86" s="2">
        <f t="shared" si="280"/>
        <v>0</v>
      </c>
      <c r="AB86" s="2">
        <f t="shared" si="280"/>
        <v>0</v>
      </c>
      <c r="AC86" s="2">
        <f t="shared" si="280"/>
        <v>0</v>
      </c>
      <c r="AD86" s="2">
        <f t="shared" si="280"/>
        <v>0</v>
      </c>
      <c r="AE86" s="2">
        <f t="shared" si="280"/>
        <v>0</v>
      </c>
      <c r="AF86" s="2">
        <f t="shared" si="280"/>
        <v>0</v>
      </c>
      <c r="AG86" s="2">
        <f t="shared" si="280"/>
        <v>0</v>
      </c>
      <c r="AH86" s="2">
        <f t="shared" si="280"/>
        <v>0</v>
      </c>
      <c r="AI86" s="2">
        <f t="shared" si="280"/>
        <v>0</v>
      </c>
      <c r="AJ86" s="2">
        <f t="shared" si="280"/>
        <v>0</v>
      </c>
      <c r="AK86" s="2">
        <f t="shared" si="280"/>
        <v>0</v>
      </c>
      <c r="AL86" s="2">
        <f t="shared" si="280"/>
        <v>0</v>
      </c>
      <c r="AM86" s="2">
        <f t="shared" si="280"/>
        <v>0</v>
      </c>
      <c r="AN86" s="2">
        <f t="shared" si="280"/>
        <v>0</v>
      </c>
      <c r="AO86" s="2">
        <f t="shared" si="280"/>
        <v>0</v>
      </c>
      <c r="AP86" s="2">
        <f t="shared" si="280"/>
        <v>0</v>
      </c>
      <c r="AQ86" s="2">
        <f t="shared" si="280"/>
        <v>0</v>
      </c>
      <c r="AR86" s="2">
        <f t="shared" ref="AR86" si="281">AR25*$C$62*AR85*AR30</f>
        <v>0</v>
      </c>
      <c r="AS86" s="2">
        <f t="shared" ref="AS86" si="282">AS25*$C$62*AS85*AS30</f>
        <v>0</v>
      </c>
      <c r="AT86" s="2">
        <f t="shared" ref="AT86" si="283">AT25*$C$62*AT85*AT30</f>
        <v>0</v>
      </c>
      <c r="AU86" s="2">
        <f t="shared" ref="AU86" si="284">AU25*$C$62*AU85*AU30</f>
        <v>0</v>
      </c>
      <c r="AV86" s="2">
        <f t="shared" ref="AV86" si="285">AV25*$C$62*AV85*AV30</f>
        <v>0</v>
      </c>
      <c r="AW86" s="2">
        <f t="shared" ref="AW86" si="286">AW25*$C$62*AW85*AW30</f>
        <v>0</v>
      </c>
      <c r="AX86" s="2">
        <f t="shared" ref="AX86" si="287">AX25*$C$62*AX85*AX30</f>
        <v>0</v>
      </c>
      <c r="AY86" s="2">
        <f t="shared" ref="AY86" si="288">AY25*$C$62*AY85*AY30</f>
        <v>0</v>
      </c>
      <c r="AZ86" s="2">
        <f t="shared" ref="AZ86" si="289">AZ25*$C$62*AZ85*AZ30</f>
        <v>0</v>
      </c>
      <c r="BA86" s="2">
        <f t="shared" ref="BA86" si="290">BA25*$C$62*BA85*BA30</f>
        <v>0</v>
      </c>
      <c r="BB86" s="2">
        <f t="shared" ref="BB86" si="291">BB25*$C$62*BB85*BB30</f>
        <v>0</v>
      </c>
      <c r="BC86" s="2">
        <f t="shared" ref="BC86:BE86" si="292">BC25*$C$62*BC85*BC30</f>
        <v>0</v>
      </c>
      <c r="BD86" s="2">
        <f t="shared" ref="BD86" si="293">BD25*$C$62*BD85*BD30</f>
        <v>0</v>
      </c>
      <c r="BE86" s="2">
        <f t="shared" si="292"/>
        <v>0</v>
      </c>
    </row>
    <row r="87" spans="2:57" s="50" customFormat="1" x14ac:dyDescent="0.25">
      <c r="B87" s="50" t="s">
        <v>72</v>
      </c>
      <c r="D87" s="50">
        <v>41500</v>
      </c>
      <c r="E87" s="50">
        <v>42300</v>
      </c>
      <c r="F87" s="50">
        <v>43100</v>
      </c>
      <c r="G87" s="50">
        <v>44000</v>
      </c>
      <c r="H87" s="50">
        <v>44900</v>
      </c>
      <c r="I87" s="50">
        <v>45700</v>
      </c>
      <c r="J87" s="50">
        <v>46500</v>
      </c>
      <c r="K87" s="50">
        <v>47300</v>
      </c>
      <c r="L87" s="50">
        <v>48200</v>
      </c>
      <c r="M87" s="50">
        <v>49100</v>
      </c>
      <c r="N87" s="50">
        <v>49100</v>
      </c>
      <c r="O87" s="50">
        <v>49100</v>
      </c>
      <c r="P87" s="50">
        <v>49100</v>
      </c>
      <c r="Q87" s="50">
        <v>49100</v>
      </c>
      <c r="R87" s="50">
        <v>49100</v>
      </c>
      <c r="S87" s="50">
        <v>49100</v>
      </c>
      <c r="T87" s="50">
        <v>49100</v>
      </c>
      <c r="U87" s="50">
        <v>49100</v>
      </c>
      <c r="V87" s="50">
        <v>49100</v>
      </c>
      <c r="W87" s="50">
        <v>49100</v>
      </c>
      <c r="X87" s="50">
        <v>49100</v>
      </c>
      <c r="Y87" s="50">
        <v>49100</v>
      </c>
      <c r="Z87" s="50">
        <v>49100</v>
      </c>
      <c r="AA87" s="50">
        <v>49100</v>
      </c>
      <c r="AB87" s="50">
        <v>49100</v>
      </c>
      <c r="AC87" s="50">
        <v>49100</v>
      </c>
      <c r="AD87" s="50">
        <v>49100</v>
      </c>
      <c r="AE87" s="50">
        <v>49100</v>
      </c>
      <c r="AF87" s="50">
        <v>49100</v>
      </c>
      <c r="AG87" s="50">
        <v>49100</v>
      </c>
      <c r="AH87" s="51">
        <v>49100</v>
      </c>
      <c r="AI87" s="51">
        <v>49100</v>
      </c>
      <c r="AJ87" s="51">
        <v>49100</v>
      </c>
      <c r="AK87" s="51">
        <v>49100</v>
      </c>
      <c r="AL87" s="51">
        <v>49100</v>
      </c>
      <c r="AM87" s="51">
        <v>49100</v>
      </c>
      <c r="AN87" s="51">
        <v>49100</v>
      </c>
      <c r="AO87" s="51">
        <v>49100</v>
      </c>
      <c r="AP87" s="51">
        <v>49100</v>
      </c>
      <c r="AQ87" s="51">
        <v>49100</v>
      </c>
      <c r="AR87" s="51">
        <v>49100</v>
      </c>
      <c r="AS87" s="51">
        <v>49100</v>
      </c>
      <c r="AT87" s="51">
        <v>49100</v>
      </c>
      <c r="AU87" s="51">
        <v>49100</v>
      </c>
      <c r="AV87" s="51">
        <v>49100</v>
      </c>
      <c r="AW87" s="51">
        <v>49100</v>
      </c>
      <c r="AX87" s="51">
        <v>49100</v>
      </c>
      <c r="AY87" s="51">
        <v>49100</v>
      </c>
      <c r="AZ87" s="51">
        <v>49100</v>
      </c>
      <c r="BA87" s="51">
        <v>49100</v>
      </c>
      <c r="BB87" s="51">
        <v>49100</v>
      </c>
      <c r="BC87" s="51">
        <v>49100</v>
      </c>
      <c r="BD87" s="51">
        <v>49100</v>
      </c>
      <c r="BE87" s="51">
        <v>49100</v>
      </c>
    </row>
    <row r="88" spans="2:57" x14ac:dyDescent="0.25">
      <c r="B88" t="s">
        <v>73</v>
      </c>
      <c r="C88" s="5"/>
      <c r="D88" s="46">
        <f>D86*D87</f>
        <v>0</v>
      </c>
      <c r="E88" s="46">
        <f t="shared" ref="E88:AQ88" si="294">E86*E87</f>
        <v>0</v>
      </c>
      <c r="F88" s="46">
        <f t="shared" si="294"/>
        <v>0</v>
      </c>
      <c r="G88" s="46">
        <f t="shared" si="294"/>
        <v>843.17764206703316</v>
      </c>
      <c r="H88" s="46">
        <f t="shared" si="294"/>
        <v>1702.9016918231389</v>
      </c>
      <c r="I88" s="46">
        <f t="shared" si="294"/>
        <v>0</v>
      </c>
      <c r="J88" s="46">
        <f t="shared" si="294"/>
        <v>0</v>
      </c>
      <c r="K88" s="46">
        <f t="shared" si="294"/>
        <v>0</v>
      </c>
      <c r="L88" s="46">
        <f t="shared" si="294"/>
        <v>0</v>
      </c>
      <c r="M88" s="46">
        <f t="shared" si="294"/>
        <v>0</v>
      </c>
      <c r="N88" s="46">
        <f t="shared" si="294"/>
        <v>0</v>
      </c>
      <c r="O88" s="46">
        <f t="shared" si="294"/>
        <v>0</v>
      </c>
      <c r="P88" s="46">
        <f t="shared" si="294"/>
        <v>0</v>
      </c>
      <c r="Q88" s="46">
        <f t="shared" si="294"/>
        <v>0</v>
      </c>
      <c r="R88" s="46">
        <f t="shared" si="294"/>
        <v>0</v>
      </c>
      <c r="S88" s="46">
        <f t="shared" si="294"/>
        <v>0</v>
      </c>
      <c r="T88" s="46">
        <f t="shared" si="294"/>
        <v>0</v>
      </c>
      <c r="U88" s="46">
        <f t="shared" si="294"/>
        <v>0</v>
      </c>
      <c r="V88" s="46">
        <f t="shared" si="294"/>
        <v>0</v>
      </c>
      <c r="W88" s="46">
        <f t="shared" si="294"/>
        <v>0</v>
      </c>
      <c r="X88" s="46">
        <f t="shared" si="294"/>
        <v>0</v>
      </c>
      <c r="Y88" s="46">
        <f t="shared" si="294"/>
        <v>0</v>
      </c>
      <c r="Z88" s="46">
        <f t="shared" si="294"/>
        <v>0</v>
      </c>
      <c r="AA88" s="46">
        <f t="shared" si="294"/>
        <v>0</v>
      </c>
      <c r="AB88" s="46">
        <f t="shared" si="294"/>
        <v>0</v>
      </c>
      <c r="AC88" s="46">
        <f t="shared" si="294"/>
        <v>0</v>
      </c>
      <c r="AD88" s="46">
        <f t="shared" si="294"/>
        <v>0</v>
      </c>
      <c r="AE88" s="46">
        <f t="shared" si="294"/>
        <v>0</v>
      </c>
      <c r="AF88" s="46">
        <f t="shared" si="294"/>
        <v>0</v>
      </c>
      <c r="AG88" s="46">
        <f t="shared" si="294"/>
        <v>0</v>
      </c>
      <c r="AH88" s="46">
        <f t="shared" si="294"/>
        <v>0</v>
      </c>
      <c r="AI88" s="46">
        <f t="shared" si="294"/>
        <v>0</v>
      </c>
      <c r="AJ88" s="46">
        <f t="shared" si="294"/>
        <v>0</v>
      </c>
      <c r="AK88" s="46">
        <f t="shared" si="294"/>
        <v>0</v>
      </c>
      <c r="AL88" s="46">
        <f t="shared" si="294"/>
        <v>0</v>
      </c>
      <c r="AM88" s="46">
        <f t="shared" si="294"/>
        <v>0</v>
      </c>
      <c r="AN88" s="46">
        <f t="shared" si="294"/>
        <v>0</v>
      </c>
      <c r="AO88" s="46">
        <f t="shared" si="294"/>
        <v>0</v>
      </c>
      <c r="AP88" s="46">
        <f t="shared" si="294"/>
        <v>0</v>
      </c>
      <c r="AQ88" s="46">
        <f t="shared" si="294"/>
        <v>0</v>
      </c>
      <c r="AR88" s="46">
        <f t="shared" ref="AR88:BD88" si="295">AR86*AR87</f>
        <v>0</v>
      </c>
      <c r="AS88" s="46">
        <f t="shared" si="295"/>
        <v>0</v>
      </c>
      <c r="AT88" s="46">
        <f t="shared" si="295"/>
        <v>0</v>
      </c>
      <c r="AU88" s="46">
        <f t="shared" si="295"/>
        <v>0</v>
      </c>
      <c r="AV88" s="46">
        <f t="shared" si="295"/>
        <v>0</v>
      </c>
      <c r="AW88" s="46">
        <f t="shared" si="295"/>
        <v>0</v>
      </c>
      <c r="AX88" s="46">
        <f t="shared" si="295"/>
        <v>0</v>
      </c>
      <c r="AY88" s="46">
        <f t="shared" si="295"/>
        <v>0</v>
      </c>
      <c r="AZ88" s="46">
        <f t="shared" si="295"/>
        <v>0</v>
      </c>
      <c r="BA88" s="46">
        <f t="shared" si="295"/>
        <v>0</v>
      </c>
      <c r="BB88" s="46">
        <f t="shared" si="295"/>
        <v>0</v>
      </c>
      <c r="BC88" s="46">
        <f t="shared" si="295"/>
        <v>0</v>
      </c>
      <c r="BD88" s="46">
        <f t="shared" si="295"/>
        <v>0</v>
      </c>
      <c r="BE88" s="46">
        <f t="shared" ref="BE88" si="296">BE86*BE87</f>
        <v>0</v>
      </c>
    </row>
    <row r="89" spans="2:57" x14ac:dyDescent="0.25">
      <c r="B89" t="s">
        <v>74</v>
      </c>
      <c r="C89" s="5"/>
      <c r="D89" s="46">
        <f>D88*D2</f>
        <v>0</v>
      </c>
      <c r="E89" s="46">
        <f t="shared" ref="E89:AQ89" si="297">E88*E2</f>
        <v>0</v>
      </c>
      <c r="F89" s="46">
        <f t="shared" si="297"/>
        <v>0</v>
      </c>
      <c r="G89" s="46">
        <f t="shared" si="297"/>
        <v>643.25618603846146</v>
      </c>
      <c r="H89" s="46">
        <f t="shared" si="297"/>
        <v>1214.1453712892549</v>
      </c>
      <c r="I89" s="46">
        <f t="shared" si="297"/>
        <v>0</v>
      </c>
      <c r="J89" s="46">
        <f t="shared" si="297"/>
        <v>0</v>
      </c>
      <c r="K89" s="46">
        <f t="shared" si="297"/>
        <v>0</v>
      </c>
      <c r="L89" s="46">
        <f t="shared" si="297"/>
        <v>0</v>
      </c>
      <c r="M89" s="46">
        <f t="shared" si="297"/>
        <v>0</v>
      </c>
      <c r="N89" s="46">
        <f t="shared" si="297"/>
        <v>0</v>
      </c>
      <c r="O89" s="46">
        <f t="shared" si="297"/>
        <v>0</v>
      </c>
      <c r="P89" s="46">
        <f t="shared" si="297"/>
        <v>0</v>
      </c>
      <c r="Q89" s="46">
        <f t="shared" si="297"/>
        <v>0</v>
      </c>
      <c r="R89" s="46">
        <f t="shared" si="297"/>
        <v>0</v>
      </c>
      <c r="S89" s="46">
        <f t="shared" si="297"/>
        <v>0</v>
      </c>
      <c r="T89" s="46">
        <f t="shared" si="297"/>
        <v>0</v>
      </c>
      <c r="U89" s="46">
        <f t="shared" si="297"/>
        <v>0</v>
      </c>
      <c r="V89" s="46">
        <f t="shared" si="297"/>
        <v>0</v>
      </c>
      <c r="W89" s="46">
        <f t="shared" si="297"/>
        <v>0</v>
      </c>
      <c r="X89" s="46">
        <f t="shared" si="297"/>
        <v>0</v>
      </c>
      <c r="Y89" s="46">
        <f t="shared" si="297"/>
        <v>0</v>
      </c>
      <c r="Z89" s="46">
        <f t="shared" si="297"/>
        <v>0</v>
      </c>
      <c r="AA89" s="46">
        <f t="shared" si="297"/>
        <v>0</v>
      </c>
      <c r="AB89" s="46">
        <f t="shared" si="297"/>
        <v>0</v>
      </c>
      <c r="AC89" s="46">
        <f t="shared" si="297"/>
        <v>0</v>
      </c>
      <c r="AD89" s="46">
        <f t="shared" si="297"/>
        <v>0</v>
      </c>
      <c r="AE89" s="46">
        <f t="shared" si="297"/>
        <v>0</v>
      </c>
      <c r="AF89" s="46">
        <f t="shared" si="297"/>
        <v>0</v>
      </c>
      <c r="AG89" s="46">
        <f t="shared" si="297"/>
        <v>0</v>
      </c>
      <c r="AH89" s="46">
        <f t="shared" si="297"/>
        <v>0</v>
      </c>
      <c r="AI89" s="46">
        <f t="shared" si="297"/>
        <v>0</v>
      </c>
      <c r="AJ89" s="46">
        <f t="shared" si="297"/>
        <v>0</v>
      </c>
      <c r="AK89" s="46">
        <f t="shared" si="297"/>
        <v>0</v>
      </c>
      <c r="AL89" s="46">
        <f t="shared" si="297"/>
        <v>0</v>
      </c>
      <c r="AM89" s="46">
        <f t="shared" si="297"/>
        <v>0</v>
      </c>
      <c r="AN89" s="46">
        <f t="shared" si="297"/>
        <v>0</v>
      </c>
      <c r="AO89" s="46">
        <f t="shared" si="297"/>
        <v>0</v>
      </c>
      <c r="AP89" s="46">
        <f t="shared" si="297"/>
        <v>0</v>
      </c>
      <c r="AQ89" s="46">
        <f t="shared" si="297"/>
        <v>0</v>
      </c>
      <c r="AR89" s="46">
        <f t="shared" ref="AR89" si="298">AR88*AR2</f>
        <v>0</v>
      </c>
      <c r="AS89" s="46">
        <f t="shared" ref="AS89" si="299">AS88*AS2</f>
        <v>0</v>
      </c>
      <c r="AT89" s="46">
        <f t="shared" ref="AT89" si="300">AT88*AT2</f>
        <v>0</v>
      </c>
      <c r="AU89" s="46">
        <f t="shared" ref="AU89" si="301">AU88*AU2</f>
        <v>0</v>
      </c>
      <c r="AV89" s="46">
        <f t="shared" ref="AV89" si="302">AV88*AV2</f>
        <v>0</v>
      </c>
      <c r="AW89" s="46">
        <f t="shared" ref="AW89" si="303">AW88*AW2</f>
        <v>0</v>
      </c>
      <c r="AX89" s="46">
        <f t="shared" ref="AX89" si="304">AX88*AX2</f>
        <v>0</v>
      </c>
      <c r="AY89" s="46">
        <f t="shared" ref="AY89" si="305">AY88*AY2</f>
        <v>0</v>
      </c>
      <c r="AZ89" s="46">
        <f t="shared" ref="AZ89" si="306">AZ88*AZ2</f>
        <v>0</v>
      </c>
      <c r="BA89" s="46">
        <f t="shared" ref="BA89" si="307">BA88*BA2</f>
        <v>0</v>
      </c>
      <c r="BB89" s="46">
        <f t="shared" ref="BB89" si="308">BB88*BB2</f>
        <v>0</v>
      </c>
      <c r="BC89" s="46">
        <f t="shared" ref="BC89:BE89" si="309">BC88*BC2</f>
        <v>0</v>
      </c>
      <c r="BD89" s="46">
        <f t="shared" ref="BD89" si="310">BD88*BD2</f>
        <v>0</v>
      </c>
      <c r="BE89" s="46">
        <f t="shared" si="309"/>
        <v>0</v>
      </c>
    </row>
    <row r="90" spans="2:57" s="42" customFormat="1" x14ac:dyDescent="0.25">
      <c r="B90" s="42" t="s">
        <v>75</v>
      </c>
      <c r="C90" s="43"/>
    </row>
    <row r="91" spans="2:57" x14ac:dyDescent="0.25">
      <c r="B91" t="s">
        <v>76</v>
      </c>
      <c r="C91" s="5"/>
      <c r="D91" s="46">
        <f>SUM(D70,D76,D82,D88)</f>
        <v>0</v>
      </c>
      <c r="E91" s="46">
        <f t="shared" ref="E91:AQ91" si="311">SUM(E70,E76,E82,E88)</f>
        <v>0</v>
      </c>
      <c r="F91" s="46">
        <f>SUM(F70,F76,F82,F88)</f>
        <v>0</v>
      </c>
      <c r="G91" s="46">
        <f t="shared" si="311"/>
        <v>143259.4356625877</v>
      </c>
      <c r="H91" s="46">
        <f t="shared" si="311"/>
        <v>289069.38182510179</v>
      </c>
      <c r="I91" s="46">
        <f t="shared" si="311"/>
        <v>0</v>
      </c>
      <c r="J91" s="46">
        <f t="shared" si="311"/>
        <v>0</v>
      </c>
      <c r="K91" s="46">
        <f t="shared" si="311"/>
        <v>0</v>
      </c>
      <c r="L91" s="46">
        <f t="shared" si="311"/>
        <v>0</v>
      </c>
      <c r="M91" s="46">
        <f t="shared" si="311"/>
        <v>0</v>
      </c>
      <c r="N91" s="46">
        <f t="shared" si="311"/>
        <v>0</v>
      </c>
      <c r="O91" s="46">
        <f t="shared" si="311"/>
        <v>0</v>
      </c>
      <c r="P91" s="46">
        <f t="shared" si="311"/>
        <v>0</v>
      </c>
      <c r="Q91" s="46">
        <f t="shared" si="311"/>
        <v>0</v>
      </c>
      <c r="R91" s="46">
        <f t="shared" si="311"/>
        <v>0</v>
      </c>
      <c r="S91" s="46">
        <f t="shared" si="311"/>
        <v>0</v>
      </c>
      <c r="T91" s="46">
        <f t="shared" si="311"/>
        <v>0</v>
      </c>
      <c r="U91" s="46">
        <f t="shared" si="311"/>
        <v>0</v>
      </c>
      <c r="V91" s="46">
        <f t="shared" si="311"/>
        <v>0</v>
      </c>
      <c r="W91" s="46">
        <f t="shared" si="311"/>
        <v>0</v>
      </c>
      <c r="X91" s="46">
        <f t="shared" si="311"/>
        <v>0</v>
      </c>
      <c r="Y91" s="46">
        <f t="shared" si="311"/>
        <v>0</v>
      </c>
      <c r="Z91" s="46">
        <f t="shared" si="311"/>
        <v>0</v>
      </c>
      <c r="AA91" s="46">
        <f t="shared" si="311"/>
        <v>0</v>
      </c>
      <c r="AB91" s="46">
        <f t="shared" si="311"/>
        <v>0</v>
      </c>
      <c r="AC91" s="46">
        <f t="shared" si="311"/>
        <v>0</v>
      </c>
      <c r="AD91" s="46">
        <f t="shared" si="311"/>
        <v>0</v>
      </c>
      <c r="AE91" s="46">
        <f t="shared" si="311"/>
        <v>0</v>
      </c>
      <c r="AF91" s="46">
        <f t="shared" si="311"/>
        <v>0</v>
      </c>
      <c r="AG91" s="46">
        <f t="shared" si="311"/>
        <v>0</v>
      </c>
      <c r="AH91" s="46">
        <f t="shared" si="311"/>
        <v>0</v>
      </c>
      <c r="AI91" s="46">
        <f t="shared" si="311"/>
        <v>0</v>
      </c>
      <c r="AJ91" s="46">
        <f t="shared" si="311"/>
        <v>0</v>
      </c>
      <c r="AK91" s="46">
        <f t="shared" si="311"/>
        <v>0</v>
      </c>
      <c r="AL91" s="46">
        <f t="shared" si="311"/>
        <v>0</v>
      </c>
      <c r="AM91" s="46">
        <f t="shared" si="311"/>
        <v>0</v>
      </c>
      <c r="AN91" s="46">
        <f t="shared" si="311"/>
        <v>0</v>
      </c>
      <c r="AO91" s="46">
        <f t="shared" si="311"/>
        <v>0</v>
      </c>
      <c r="AP91" s="46">
        <f t="shared" si="311"/>
        <v>0</v>
      </c>
      <c r="AQ91" s="46">
        <f t="shared" si="311"/>
        <v>0</v>
      </c>
      <c r="AR91" s="46">
        <f t="shared" ref="AR91:BD91" si="312">SUM(AR70,AR76,AR82,AR88)</f>
        <v>0</v>
      </c>
      <c r="AS91" s="46">
        <f t="shared" si="312"/>
        <v>0</v>
      </c>
      <c r="AT91" s="46">
        <f t="shared" si="312"/>
        <v>0</v>
      </c>
      <c r="AU91" s="46">
        <f t="shared" si="312"/>
        <v>0</v>
      </c>
      <c r="AV91" s="46">
        <f t="shared" si="312"/>
        <v>0</v>
      </c>
      <c r="AW91" s="46">
        <f t="shared" si="312"/>
        <v>0</v>
      </c>
      <c r="AX91" s="46">
        <f t="shared" si="312"/>
        <v>0</v>
      </c>
      <c r="AY91" s="46">
        <f t="shared" si="312"/>
        <v>0</v>
      </c>
      <c r="AZ91" s="46">
        <f t="shared" si="312"/>
        <v>0</v>
      </c>
      <c r="BA91" s="46">
        <f t="shared" si="312"/>
        <v>0</v>
      </c>
      <c r="BB91" s="46">
        <f t="shared" si="312"/>
        <v>0</v>
      </c>
      <c r="BC91" s="46">
        <f t="shared" si="312"/>
        <v>0</v>
      </c>
      <c r="BD91" s="46">
        <f t="shared" si="312"/>
        <v>0</v>
      </c>
      <c r="BE91" s="46">
        <f t="shared" ref="BE91" si="313">SUM(BE70,BE76,BE82,BE88)</f>
        <v>0</v>
      </c>
    </row>
    <row r="92" spans="2:57" ht="15.75" thickBot="1" x14ac:dyDescent="0.3">
      <c r="B92" t="s">
        <v>77</v>
      </c>
      <c r="C92" s="5"/>
      <c r="D92" s="46">
        <f>SUM(D71,D77,D83,D89,)</f>
        <v>0</v>
      </c>
      <c r="E92" s="46">
        <f t="shared" ref="E92:AQ92" si="314">SUM(E71,E77,E83,E89,)</f>
        <v>0</v>
      </c>
      <c r="F92" s="46">
        <f>SUM(F71,F77,F83,F89,)</f>
        <v>0</v>
      </c>
      <c r="G92" s="46">
        <f t="shared" si="314"/>
        <v>125572.70707349417</v>
      </c>
      <c r="H92" s="46">
        <f t="shared" si="314"/>
        <v>245398.85854363834</v>
      </c>
      <c r="I92" s="46">
        <f t="shared" si="314"/>
        <v>0</v>
      </c>
      <c r="J92" s="46">
        <f t="shared" si="314"/>
        <v>0</v>
      </c>
      <c r="K92" s="46">
        <f t="shared" si="314"/>
        <v>0</v>
      </c>
      <c r="L92" s="46">
        <f t="shared" si="314"/>
        <v>0</v>
      </c>
      <c r="M92" s="46">
        <f t="shared" si="314"/>
        <v>0</v>
      </c>
      <c r="N92" s="46">
        <f t="shared" si="314"/>
        <v>0</v>
      </c>
      <c r="O92" s="46">
        <f t="shared" si="314"/>
        <v>0</v>
      </c>
      <c r="P92" s="46">
        <f t="shared" si="314"/>
        <v>0</v>
      </c>
      <c r="Q92" s="46">
        <f t="shared" si="314"/>
        <v>0</v>
      </c>
      <c r="R92" s="46">
        <f t="shared" si="314"/>
        <v>0</v>
      </c>
      <c r="S92" s="46">
        <f t="shared" si="314"/>
        <v>0</v>
      </c>
      <c r="T92" s="46">
        <f t="shared" si="314"/>
        <v>0</v>
      </c>
      <c r="U92" s="46">
        <f t="shared" si="314"/>
        <v>0</v>
      </c>
      <c r="V92" s="46">
        <f t="shared" si="314"/>
        <v>0</v>
      </c>
      <c r="W92" s="46">
        <f t="shared" si="314"/>
        <v>0</v>
      </c>
      <c r="X92" s="46">
        <f t="shared" si="314"/>
        <v>0</v>
      </c>
      <c r="Y92" s="46">
        <f t="shared" si="314"/>
        <v>0</v>
      </c>
      <c r="Z92" s="46">
        <f t="shared" si="314"/>
        <v>0</v>
      </c>
      <c r="AA92" s="46">
        <f t="shared" si="314"/>
        <v>0</v>
      </c>
      <c r="AB92" s="46">
        <f t="shared" si="314"/>
        <v>0</v>
      </c>
      <c r="AC92" s="46">
        <f t="shared" si="314"/>
        <v>0</v>
      </c>
      <c r="AD92" s="46">
        <f t="shared" si="314"/>
        <v>0</v>
      </c>
      <c r="AE92" s="46">
        <f t="shared" si="314"/>
        <v>0</v>
      </c>
      <c r="AF92" s="46">
        <f t="shared" si="314"/>
        <v>0</v>
      </c>
      <c r="AG92" s="46">
        <f t="shared" si="314"/>
        <v>0</v>
      </c>
      <c r="AH92" s="46">
        <f t="shared" si="314"/>
        <v>0</v>
      </c>
      <c r="AI92" s="46">
        <f t="shared" si="314"/>
        <v>0</v>
      </c>
      <c r="AJ92" s="46">
        <f t="shared" si="314"/>
        <v>0</v>
      </c>
      <c r="AK92" s="46">
        <f t="shared" si="314"/>
        <v>0</v>
      </c>
      <c r="AL92" s="46">
        <f t="shared" si="314"/>
        <v>0</v>
      </c>
      <c r="AM92" s="46">
        <f t="shared" si="314"/>
        <v>0</v>
      </c>
      <c r="AN92" s="46">
        <f t="shared" si="314"/>
        <v>0</v>
      </c>
      <c r="AO92" s="46">
        <f t="shared" si="314"/>
        <v>0</v>
      </c>
      <c r="AP92" s="46">
        <f t="shared" si="314"/>
        <v>0</v>
      </c>
      <c r="AQ92" s="46">
        <f t="shared" si="314"/>
        <v>0</v>
      </c>
      <c r="AR92" s="46">
        <f t="shared" ref="AR92:BD92" si="315">SUM(AR71,AR77,AR83,AR89,)</f>
        <v>0</v>
      </c>
      <c r="AS92" s="46">
        <f t="shared" si="315"/>
        <v>0</v>
      </c>
      <c r="AT92" s="46">
        <f t="shared" si="315"/>
        <v>0</v>
      </c>
      <c r="AU92" s="46">
        <f t="shared" si="315"/>
        <v>0</v>
      </c>
      <c r="AV92" s="46">
        <f t="shared" si="315"/>
        <v>0</v>
      </c>
      <c r="AW92" s="46">
        <f t="shared" si="315"/>
        <v>0</v>
      </c>
      <c r="AX92" s="46">
        <f t="shared" si="315"/>
        <v>0</v>
      </c>
      <c r="AY92" s="46">
        <f t="shared" si="315"/>
        <v>0</v>
      </c>
      <c r="AZ92" s="46">
        <f t="shared" si="315"/>
        <v>0</v>
      </c>
      <c r="BA92" s="46">
        <f t="shared" si="315"/>
        <v>0</v>
      </c>
      <c r="BB92" s="46">
        <f t="shared" si="315"/>
        <v>0</v>
      </c>
      <c r="BC92" s="46">
        <f t="shared" si="315"/>
        <v>0</v>
      </c>
      <c r="BD92" s="46">
        <f t="shared" si="315"/>
        <v>0</v>
      </c>
      <c r="BE92" s="46">
        <f t="shared" ref="BE92" si="316">SUM(BE71,BE77,BE83,BE89,)</f>
        <v>0</v>
      </c>
    </row>
    <row r="93" spans="2:57" ht="15.75" thickBot="1" x14ac:dyDescent="0.3">
      <c r="B93" t="s">
        <v>78</v>
      </c>
      <c r="C93" s="25">
        <f>SUM(D92:BD92)</f>
        <v>370971.56561713252</v>
      </c>
    </row>
    <row r="94" spans="2:57" x14ac:dyDescent="0.25">
      <c r="C94" s="28"/>
    </row>
    <row r="95" spans="2:57" s="15" customFormat="1" x14ac:dyDescent="0.25">
      <c r="B95" s="15" t="s">
        <v>79</v>
      </c>
      <c r="C95" s="20"/>
    </row>
    <row r="96" spans="2:57" s="42" customFormat="1" x14ac:dyDescent="0.25">
      <c r="B96" s="42" t="s">
        <v>48</v>
      </c>
      <c r="C96" s="43"/>
    </row>
    <row r="97" spans="2:57" s="29" customFormat="1" x14ac:dyDescent="0.25">
      <c r="B97" s="29" t="s">
        <v>86</v>
      </c>
      <c r="C97" s="45"/>
      <c r="D97" s="49">
        <v>7.3318919999999999</v>
      </c>
      <c r="E97" s="49">
        <v>7.4103120000000002</v>
      </c>
      <c r="F97" s="49">
        <v>7.4979230000000001</v>
      </c>
      <c r="G97" s="49">
        <v>7.5963000000000003</v>
      </c>
      <c r="H97" s="49">
        <v>7.7078199999999999</v>
      </c>
      <c r="I97" s="49">
        <v>7.8329129999999996</v>
      </c>
      <c r="J97" s="49">
        <v>7.9705199999999996</v>
      </c>
      <c r="K97" s="49">
        <v>8.1095889999999997</v>
      </c>
      <c r="L97" s="49">
        <v>8.2548340000000007</v>
      </c>
      <c r="M97" s="49">
        <v>8.4030609999999992</v>
      </c>
      <c r="N97" s="49">
        <v>8.5515559999999997</v>
      </c>
      <c r="O97" s="49">
        <v>8.6958099999999998</v>
      </c>
      <c r="P97" s="49">
        <v>8.8307520000000004</v>
      </c>
      <c r="Q97" s="49">
        <v>8.9557470000000006</v>
      </c>
      <c r="R97" s="49">
        <v>9.070722</v>
      </c>
      <c r="S97" s="49">
        <v>9.1772019999999994</v>
      </c>
      <c r="T97" s="49">
        <v>9.2750280000000007</v>
      </c>
      <c r="U97" s="49">
        <v>9.3638530000000006</v>
      </c>
      <c r="V97" s="49">
        <v>9.4448039999999995</v>
      </c>
      <c r="W97" s="49">
        <v>9.5191499999999998</v>
      </c>
      <c r="X97" s="49">
        <v>9.5881900000000009</v>
      </c>
      <c r="Y97" s="49">
        <v>9.6490120000000008</v>
      </c>
      <c r="Z97" s="49">
        <v>9.7042540000000006</v>
      </c>
      <c r="AA97" s="49">
        <v>9.7545149999999996</v>
      </c>
      <c r="AB97" s="49">
        <v>9.801952</v>
      </c>
      <c r="AC97" s="49">
        <v>9.8482450000000004</v>
      </c>
      <c r="AD97" s="49">
        <v>9.8940520000000003</v>
      </c>
      <c r="AE97" s="49">
        <v>9.9400309999999994</v>
      </c>
      <c r="AF97" s="49">
        <v>9.9859729999999995</v>
      </c>
      <c r="AG97" s="49">
        <v>10.031261000000001</v>
      </c>
      <c r="AH97" s="49">
        <v>32.659177190000001</v>
      </c>
      <c r="AI97" s="49">
        <v>32.9857689619</v>
      </c>
      <c r="AJ97" s="49">
        <v>33.315626651518997</v>
      </c>
      <c r="AK97" s="49">
        <v>33.648782918034186</v>
      </c>
      <c r="AL97" s="49">
        <v>33.985270747214528</v>
      </c>
      <c r="AM97" s="49">
        <v>34.325123454686675</v>
      </c>
      <c r="AN97" s="49">
        <v>34.668374689233545</v>
      </c>
      <c r="AO97" s="49">
        <v>35.015058436125884</v>
      </c>
      <c r="AP97" s="49">
        <v>35.365209020487143</v>
      </c>
      <c r="AQ97" s="49">
        <v>35.718861110692018</v>
      </c>
      <c r="AR97" s="49">
        <v>36.076049721798938</v>
      </c>
      <c r="AS97" s="49">
        <v>36.436810219016927</v>
      </c>
      <c r="AT97" s="49">
        <v>36.801178321207097</v>
      </c>
      <c r="AU97" s="53">
        <v>36.801178321207097</v>
      </c>
      <c r="AV97" s="53">
        <v>36.801178321207097</v>
      </c>
      <c r="AW97" s="53">
        <v>36.801178321207097</v>
      </c>
      <c r="AX97" s="53">
        <v>36.801178321207097</v>
      </c>
      <c r="AY97" s="53">
        <v>36.801178321207097</v>
      </c>
      <c r="AZ97" s="53">
        <v>36.801178321207097</v>
      </c>
      <c r="BA97" s="53">
        <v>36.801178321207097</v>
      </c>
      <c r="BB97" s="53">
        <v>36.801178321207097</v>
      </c>
      <c r="BC97" s="53">
        <v>36.801178321207097</v>
      </c>
      <c r="BD97" s="53">
        <v>36.801178321207097</v>
      </c>
      <c r="BE97" s="53">
        <v>36.801178321207097</v>
      </c>
    </row>
    <row r="98" spans="2:57" x14ac:dyDescent="0.25">
      <c r="B98" s="29" t="s">
        <v>80</v>
      </c>
      <c r="C98" s="45">
        <v>1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2:57" s="48" customFormat="1" x14ac:dyDescent="0.25">
      <c r="B99" s="48" t="s">
        <v>81</v>
      </c>
      <c r="D99" s="48">
        <f>IFERROR((D26/(D97/$C$98))*D31,"")</f>
        <v>0</v>
      </c>
      <c r="E99" s="48">
        <f t="shared" ref="E99:AT99" si="317">IFERROR((E26/(E97/$C$98))*E31,"")</f>
        <v>0</v>
      </c>
      <c r="F99" s="48">
        <f t="shared" si="317"/>
        <v>0</v>
      </c>
      <c r="G99" s="48">
        <f t="shared" si="317"/>
        <v>156762.17368982267</v>
      </c>
      <c r="H99" s="48">
        <f t="shared" si="317"/>
        <v>312539.73237569118</v>
      </c>
      <c r="I99" s="48">
        <f t="shared" si="317"/>
        <v>0</v>
      </c>
      <c r="J99" s="48">
        <f t="shared" si="317"/>
        <v>0</v>
      </c>
      <c r="K99" s="48">
        <f t="shared" si="317"/>
        <v>0</v>
      </c>
      <c r="L99" s="48">
        <f t="shared" si="317"/>
        <v>0</v>
      </c>
      <c r="M99" s="48">
        <f t="shared" si="317"/>
        <v>0</v>
      </c>
      <c r="N99" s="48">
        <f t="shared" si="317"/>
        <v>0</v>
      </c>
      <c r="O99" s="48">
        <f t="shared" si="317"/>
        <v>0</v>
      </c>
      <c r="P99" s="48">
        <f t="shared" si="317"/>
        <v>0</v>
      </c>
      <c r="Q99" s="48">
        <f t="shared" si="317"/>
        <v>0</v>
      </c>
      <c r="R99" s="48">
        <f t="shared" si="317"/>
        <v>0</v>
      </c>
      <c r="S99" s="48">
        <f t="shared" si="317"/>
        <v>0</v>
      </c>
      <c r="T99" s="48">
        <f t="shared" si="317"/>
        <v>0</v>
      </c>
      <c r="U99" s="48">
        <f t="shared" si="317"/>
        <v>0</v>
      </c>
      <c r="V99" s="48">
        <f t="shared" si="317"/>
        <v>0</v>
      </c>
      <c r="W99" s="48">
        <f t="shared" si="317"/>
        <v>0</v>
      </c>
      <c r="X99" s="48">
        <f t="shared" si="317"/>
        <v>0</v>
      </c>
      <c r="Y99" s="48">
        <f t="shared" si="317"/>
        <v>0</v>
      </c>
      <c r="Z99" s="48">
        <f t="shared" si="317"/>
        <v>0</v>
      </c>
      <c r="AA99" s="48">
        <f t="shared" si="317"/>
        <v>0</v>
      </c>
      <c r="AB99" s="48">
        <f t="shared" si="317"/>
        <v>0</v>
      </c>
      <c r="AC99" s="48">
        <f t="shared" si="317"/>
        <v>0</v>
      </c>
      <c r="AD99" s="48">
        <f t="shared" si="317"/>
        <v>0</v>
      </c>
      <c r="AE99" s="48">
        <f t="shared" si="317"/>
        <v>0</v>
      </c>
      <c r="AF99" s="48">
        <f t="shared" si="317"/>
        <v>0</v>
      </c>
      <c r="AG99" s="48">
        <f t="shared" si="317"/>
        <v>0</v>
      </c>
      <c r="AH99" s="48">
        <f t="shared" si="317"/>
        <v>0</v>
      </c>
      <c r="AI99" s="48">
        <f t="shared" si="317"/>
        <v>0</v>
      </c>
      <c r="AJ99" s="48">
        <f t="shared" si="317"/>
        <v>0</v>
      </c>
      <c r="AK99" s="48">
        <f t="shared" si="317"/>
        <v>0</v>
      </c>
      <c r="AL99" s="48">
        <f t="shared" si="317"/>
        <v>0</v>
      </c>
      <c r="AM99" s="48">
        <f t="shared" si="317"/>
        <v>0</v>
      </c>
      <c r="AN99" s="48">
        <f t="shared" si="317"/>
        <v>0</v>
      </c>
      <c r="AO99" s="48">
        <f t="shared" si="317"/>
        <v>0</v>
      </c>
      <c r="AP99" s="48">
        <f t="shared" si="317"/>
        <v>0</v>
      </c>
      <c r="AQ99" s="48">
        <f t="shared" si="317"/>
        <v>0</v>
      </c>
      <c r="AR99" s="48">
        <f t="shared" si="317"/>
        <v>0</v>
      </c>
      <c r="AS99" s="48">
        <f t="shared" si="317"/>
        <v>0</v>
      </c>
      <c r="AT99" s="48">
        <f t="shared" si="317"/>
        <v>0</v>
      </c>
      <c r="AU99" s="48">
        <f t="shared" ref="AU99:BD99" si="318">IFERROR(AU65/(AU97/$C$56),"")</f>
        <v>0</v>
      </c>
      <c r="AV99" s="48">
        <f t="shared" si="318"/>
        <v>0</v>
      </c>
      <c r="AW99" s="48">
        <f t="shared" si="318"/>
        <v>0</v>
      </c>
      <c r="AX99" s="48">
        <f t="shared" si="318"/>
        <v>0</v>
      </c>
      <c r="AY99" s="48">
        <f t="shared" si="318"/>
        <v>0</v>
      </c>
      <c r="AZ99" s="48">
        <f t="shared" si="318"/>
        <v>0</v>
      </c>
      <c r="BA99" s="48">
        <f t="shared" si="318"/>
        <v>0</v>
      </c>
      <c r="BB99" s="48">
        <f t="shared" si="318"/>
        <v>0</v>
      </c>
      <c r="BC99" s="48">
        <f t="shared" si="318"/>
        <v>0</v>
      </c>
      <c r="BD99" s="48">
        <f t="shared" si="318"/>
        <v>0</v>
      </c>
      <c r="BE99" s="48">
        <f t="shared" ref="BE99" si="319">IFERROR(BE65/(BE97/$C$56),"")</f>
        <v>0</v>
      </c>
    </row>
    <row r="100" spans="2:57" x14ac:dyDescent="0.25">
      <c r="B100" s="29" t="s">
        <v>82</v>
      </c>
      <c r="C100" s="45">
        <v>10180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2:57" x14ac:dyDescent="0.25">
      <c r="B101" t="s">
        <v>53</v>
      </c>
      <c r="C101" s="5"/>
      <c r="D101" s="44">
        <f>IFERROR(D99*$C$100*$C$62,"")</f>
        <v>0</v>
      </c>
      <c r="E101" s="44">
        <f t="shared" ref="E101:BD101" si="320">IFERROR(E99*$C$100*$C$62,"")</f>
        <v>0</v>
      </c>
      <c r="F101" s="44">
        <f t="shared" si="320"/>
        <v>0</v>
      </c>
      <c r="G101" s="44">
        <f t="shared" si="320"/>
        <v>1595.8389281623947</v>
      </c>
      <c r="H101" s="44">
        <f t="shared" si="320"/>
        <v>3181.6544755845362</v>
      </c>
      <c r="I101" s="44">
        <f t="shared" si="320"/>
        <v>0</v>
      </c>
      <c r="J101" s="44">
        <f t="shared" si="320"/>
        <v>0</v>
      </c>
      <c r="K101" s="44">
        <f t="shared" si="320"/>
        <v>0</v>
      </c>
      <c r="L101" s="44">
        <f t="shared" si="320"/>
        <v>0</v>
      </c>
      <c r="M101" s="44">
        <f t="shared" si="320"/>
        <v>0</v>
      </c>
      <c r="N101" s="44">
        <f t="shared" si="320"/>
        <v>0</v>
      </c>
      <c r="O101" s="44">
        <f t="shared" si="320"/>
        <v>0</v>
      </c>
      <c r="P101" s="44">
        <f t="shared" si="320"/>
        <v>0</v>
      </c>
      <c r="Q101" s="44">
        <f t="shared" si="320"/>
        <v>0</v>
      </c>
      <c r="R101" s="44">
        <f t="shared" si="320"/>
        <v>0</v>
      </c>
      <c r="S101" s="44">
        <f t="shared" si="320"/>
        <v>0</v>
      </c>
      <c r="T101" s="44">
        <f t="shared" si="320"/>
        <v>0</v>
      </c>
      <c r="U101" s="44">
        <f t="shared" si="320"/>
        <v>0</v>
      </c>
      <c r="V101" s="44">
        <f t="shared" si="320"/>
        <v>0</v>
      </c>
      <c r="W101" s="44">
        <f t="shared" si="320"/>
        <v>0</v>
      </c>
      <c r="X101" s="44">
        <f t="shared" si="320"/>
        <v>0</v>
      </c>
      <c r="Y101" s="44">
        <f t="shared" si="320"/>
        <v>0</v>
      </c>
      <c r="Z101" s="44">
        <f t="shared" si="320"/>
        <v>0</v>
      </c>
      <c r="AA101" s="44">
        <f t="shared" si="320"/>
        <v>0</v>
      </c>
      <c r="AB101" s="44">
        <f t="shared" si="320"/>
        <v>0</v>
      </c>
      <c r="AC101" s="44">
        <f t="shared" si="320"/>
        <v>0</v>
      </c>
      <c r="AD101" s="44">
        <f t="shared" si="320"/>
        <v>0</v>
      </c>
      <c r="AE101" s="44">
        <f t="shared" si="320"/>
        <v>0</v>
      </c>
      <c r="AF101" s="44">
        <f t="shared" si="320"/>
        <v>0</v>
      </c>
      <c r="AG101" s="44">
        <f t="shared" si="320"/>
        <v>0</v>
      </c>
      <c r="AH101" s="44">
        <f t="shared" si="320"/>
        <v>0</v>
      </c>
      <c r="AI101" s="44">
        <f t="shared" si="320"/>
        <v>0</v>
      </c>
      <c r="AJ101" s="44">
        <f t="shared" si="320"/>
        <v>0</v>
      </c>
      <c r="AK101" s="44">
        <f t="shared" si="320"/>
        <v>0</v>
      </c>
      <c r="AL101" s="44">
        <f t="shared" si="320"/>
        <v>0</v>
      </c>
      <c r="AM101" s="44">
        <f t="shared" si="320"/>
        <v>0</v>
      </c>
      <c r="AN101" s="44">
        <f t="shared" si="320"/>
        <v>0</v>
      </c>
      <c r="AO101" s="44">
        <f t="shared" si="320"/>
        <v>0</v>
      </c>
      <c r="AP101" s="44">
        <f t="shared" si="320"/>
        <v>0</v>
      </c>
      <c r="AQ101" s="44">
        <f t="shared" si="320"/>
        <v>0</v>
      </c>
      <c r="AR101" s="44">
        <f t="shared" si="320"/>
        <v>0</v>
      </c>
      <c r="AS101" s="44">
        <f t="shared" si="320"/>
        <v>0</v>
      </c>
      <c r="AT101" s="44">
        <f t="shared" si="320"/>
        <v>0</v>
      </c>
      <c r="AU101" s="44">
        <f t="shared" si="320"/>
        <v>0</v>
      </c>
      <c r="AV101" s="44">
        <f t="shared" si="320"/>
        <v>0</v>
      </c>
      <c r="AW101" s="44">
        <f t="shared" si="320"/>
        <v>0</v>
      </c>
      <c r="AX101" s="44">
        <f t="shared" si="320"/>
        <v>0</v>
      </c>
      <c r="AY101" s="44">
        <f t="shared" si="320"/>
        <v>0</v>
      </c>
      <c r="AZ101" s="44">
        <f t="shared" si="320"/>
        <v>0</v>
      </c>
      <c r="BA101" s="44">
        <f t="shared" si="320"/>
        <v>0</v>
      </c>
      <c r="BB101" s="44">
        <f t="shared" si="320"/>
        <v>0</v>
      </c>
      <c r="BC101" s="44">
        <f t="shared" si="320"/>
        <v>0</v>
      </c>
      <c r="BD101" s="44">
        <f t="shared" si="320"/>
        <v>0</v>
      </c>
      <c r="BE101" s="44">
        <f t="shared" ref="BE101" si="321">IFERROR(BE99*$C$100*$C$62,"")</f>
        <v>0</v>
      </c>
    </row>
    <row r="102" spans="2:57" s="38" customFormat="1" x14ac:dyDescent="0.25">
      <c r="B102" s="38" t="s">
        <v>54</v>
      </c>
      <c r="D102" s="38">
        <v>52</v>
      </c>
      <c r="E102" s="38">
        <v>53</v>
      </c>
      <c r="F102" s="38">
        <v>54</v>
      </c>
      <c r="G102" s="38">
        <v>55</v>
      </c>
      <c r="H102" s="38">
        <v>56</v>
      </c>
      <c r="I102" s="38">
        <v>57</v>
      </c>
      <c r="J102" s="38">
        <v>58</v>
      </c>
      <c r="K102" s="38">
        <v>60</v>
      </c>
      <c r="L102" s="38">
        <v>61</v>
      </c>
      <c r="M102" s="38">
        <v>62</v>
      </c>
      <c r="N102" s="38">
        <v>63</v>
      </c>
      <c r="O102" s="38">
        <v>64</v>
      </c>
      <c r="P102" s="38">
        <v>65</v>
      </c>
      <c r="Q102" s="38">
        <v>66</v>
      </c>
      <c r="R102" s="38">
        <v>67</v>
      </c>
      <c r="S102" s="38">
        <v>69</v>
      </c>
      <c r="T102" s="38">
        <v>70</v>
      </c>
      <c r="U102" s="38">
        <v>71</v>
      </c>
      <c r="V102" s="38">
        <v>72</v>
      </c>
      <c r="W102" s="38">
        <v>73</v>
      </c>
      <c r="X102" s="38">
        <v>74</v>
      </c>
      <c r="Y102" s="38">
        <v>75</v>
      </c>
      <c r="Z102" s="38">
        <v>77</v>
      </c>
      <c r="AA102" s="38">
        <v>78</v>
      </c>
      <c r="AB102" s="38">
        <v>79</v>
      </c>
      <c r="AC102" s="38">
        <v>80</v>
      </c>
      <c r="AD102" s="38">
        <v>81</v>
      </c>
      <c r="AE102" s="38">
        <v>82</v>
      </c>
      <c r="AF102" s="38">
        <v>83</v>
      </c>
      <c r="AG102" s="38">
        <v>85</v>
      </c>
      <c r="AH102" s="52">
        <v>85</v>
      </c>
      <c r="AI102" s="52">
        <v>85</v>
      </c>
      <c r="AJ102" s="52">
        <v>85</v>
      </c>
      <c r="AK102" s="52">
        <v>85</v>
      </c>
      <c r="AL102" s="52">
        <v>85</v>
      </c>
      <c r="AM102" s="52">
        <v>85</v>
      </c>
      <c r="AN102" s="52">
        <v>85</v>
      </c>
      <c r="AO102" s="52">
        <v>85</v>
      </c>
      <c r="AP102" s="52">
        <v>85</v>
      </c>
      <c r="AQ102" s="52">
        <v>85</v>
      </c>
      <c r="AR102" s="52">
        <v>85</v>
      </c>
      <c r="AS102" s="52">
        <v>85</v>
      </c>
      <c r="AT102" s="52">
        <v>85</v>
      </c>
      <c r="AU102" s="52">
        <v>85</v>
      </c>
      <c r="AV102" s="52">
        <v>85</v>
      </c>
      <c r="AW102" s="52">
        <v>85</v>
      </c>
      <c r="AX102" s="52">
        <v>85</v>
      </c>
      <c r="AY102" s="52">
        <v>85</v>
      </c>
      <c r="AZ102" s="52">
        <v>85</v>
      </c>
      <c r="BA102" s="52">
        <v>85</v>
      </c>
      <c r="BB102" s="52">
        <v>85</v>
      </c>
      <c r="BC102" s="52">
        <v>85</v>
      </c>
      <c r="BD102" s="52">
        <v>85</v>
      </c>
      <c r="BE102" s="52">
        <v>85</v>
      </c>
    </row>
    <row r="103" spans="2:57" x14ac:dyDescent="0.25">
      <c r="B103" t="s">
        <v>55</v>
      </c>
      <c r="C103" s="5"/>
      <c r="D103" s="46">
        <f>D101*D102</f>
        <v>0</v>
      </c>
      <c r="E103" s="46">
        <f t="shared" ref="E103" si="322">E101*E102</f>
        <v>0</v>
      </c>
      <c r="F103" s="46">
        <f>F101*F102</f>
        <v>0</v>
      </c>
      <c r="G103" s="46">
        <f t="shared" ref="G103:AT103" si="323">G101*G102</f>
        <v>87771.141048931706</v>
      </c>
      <c r="H103" s="46">
        <f t="shared" si="323"/>
        <v>178172.65063273403</v>
      </c>
      <c r="I103" s="46">
        <f t="shared" si="323"/>
        <v>0</v>
      </c>
      <c r="J103" s="46">
        <f t="shared" si="323"/>
        <v>0</v>
      </c>
      <c r="K103" s="46">
        <f t="shared" si="323"/>
        <v>0</v>
      </c>
      <c r="L103" s="46">
        <f t="shared" si="323"/>
        <v>0</v>
      </c>
      <c r="M103" s="46">
        <f t="shared" si="323"/>
        <v>0</v>
      </c>
      <c r="N103" s="46">
        <f t="shared" si="323"/>
        <v>0</v>
      </c>
      <c r="O103" s="46">
        <f t="shared" si="323"/>
        <v>0</v>
      </c>
      <c r="P103" s="46">
        <f t="shared" si="323"/>
        <v>0</v>
      </c>
      <c r="Q103" s="46">
        <f t="shared" si="323"/>
        <v>0</v>
      </c>
      <c r="R103" s="46">
        <f t="shared" si="323"/>
        <v>0</v>
      </c>
      <c r="S103" s="46">
        <f t="shared" si="323"/>
        <v>0</v>
      </c>
      <c r="T103" s="46">
        <f t="shared" si="323"/>
        <v>0</v>
      </c>
      <c r="U103" s="46">
        <f t="shared" si="323"/>
        <v>0</v>
      </c>
      <c r="V103" s="46">
        <f t="shared" si="323"/>
        <v>0</v>
      </c>
      <c r="W103" s="46">
        <f t="shared" si="323"/>
        <v>0</v>
      </c>
      <c r="X103" s="46">
        <f t="shared" si="323"/>
        <v>0</v>
      </c>
      <c r="Y103" s="46">
        <f t="shared" si="323"/>
        <v>0</v>
      </c>
      <c r="Z103" s="46">
        <f t="shared" si="323"/>
        <v>0</v>
      </c>
      <c r="AA103" s="46">
        <f t="shared" si="323"/>
        <v>0</v>
      </c>
      <c r="AB103" s="46">
        <f t="shared" si="323"/>
        <v>0</v>
      </c>
      <c r="AC103" s="46">
        <f t="shared" si="323"/>
        <v>0</v>
      </c>
      <c r="AD103" s="46">
        <f t="shared" si="323"/>
        <v>0</v>
      </c>
      <c r="AE103" s="46">
        <f t="shared" si="323"/>
        <v>0</v>
      </c>
      <c r="AF103" s="46">
        <f t="shared" si="323"/>
        <v>0</v>
      </c>
      <c r="AG103" s="46">
        <f t="shared" si="323"/>
        <v>0</v>
      </c>
      <c r="AH103" s="46">
        <f t="shared" si="323"/>
        <v>0</v>
      </c>
      <c r="AI103" s="46">
        <f t="shared" si="323"/>
        <v>0</v>
      </c>
      <c r="AJ103" s="46">
        <f t="shared" si="323"/>
        <v>0</v>
      </c>
      <c r="AK103" s="46">
        <f t="shared" si="323"/>
        <v>0</v>
      </c>
      <c r="AL103" s="46">
        <f t="shared" si="323"/>
        <v>0</v>
      </c>
      <c r="AM103" s="46">
        <f t="shared" si="323"/>
        <v>0</v>
      </c>
      <c r="AN103" s="46">
        <f t="shared" si="323"/>
        <v>0</v>
      </c>
      <c r="AO103" s="46">
        <f t="shared" si="323"/>
        <v>0</v>
      </c>
      <c r="AP103" s="46">
        <f t="shared" si="323"/>
        <v>0</v>
      </c>
      <c r="AQ103" s="46">
        <f t="shared" si="323"/>
        <v>0</v>
      </c>
      <c r="AR103" s="46">
        <f t="shared" si="323"/>
        <v>0</v>
      </c>
      <c r="AS103" s="46">
        <f t="shared" si="323"/>
        <v>0</v>
      </c>
      <c r="AT103" s="46">
        <f t="shared" si="323"/>
        <v>0</v>
      </c>
      <c r="AU103" s="46">
        <f t="shared" ref="AU103:BD103" si="324">AU101*AU102</f>
        <v>0</v>
      </c>
      <c r="AV103" s="46">
        <f t="shared" si="324"/>
        <v>0</v>
      </c>
      <c r="AW103" s="46">
        <f t="shared" si="324"/>
        <v>0</v>
      </c>
      <c r="AX103" s="46">
        <f t="shared" si="324"/>
        <v>0</v>
      </c>
      <c r="AY103" s="46">
        <f t="shared" si="324"/>
        <v>0</v>
      </c>
      <c r="AZ103" s="46">
        <f t="shared" si="324"/>
        <v>0</v>
      </c>
      <c r="BA103" s="46">
        <f t="shared" si="324"/>
        <v>0</v>
      </c>
      <c r="BB103" s="46">
        <f t="shared" si="324"/>
        <v>0</v>
      </c>
      <c r="BC103" s="46">
        <f t="shared" si="324"/>
        <v>0</v>
      </c>
      <c r="BD103" s="46">
        <f t="shared" si="324"/>
        <v>0</v>
      </c>
      <c r="BE103" s="46">
        <f t="shared" ref="BE103" si="325">BE101*BE102</f>
        <v>0</v>
      </c>
    </row>
    <row r="104" spans="2:57" x14ac:dyDescent="0.25">
      <c r="B104" t="s">
        <v>56</v>
      </c>
      <c r="C104" s="5"/>
      <c r="D104" s="46">
        <f>D103*D3</f>
        <v>0</v>
      </c>
      <c r="E104" s="46">
        <f t="shared" ref="E104:AT104" si="326">E103*E3</f>
        <v>0</v>
      </c>
      <c r="F104" s="46">
        <f t="shared" si="326"/>
        <v>0</v>
      </c>
      <c r="G104" s="46">
        <f t="shared" si="326"/>
        <v>77983.522002756858</v>
      </c>
      <c r="H104" s="46">
        <f t="shared" si="326"/>
        <v>153693.29357280704</v>
      </c>
      <c r="I104" s="46">
        <f t="shared" si="326"/>
        <v>0</v>
      </c>
      <c r="J104" s="46">
        <f t="shared" si="326"/>
        <v>0</v>
      </c>
      <c r="K104" s="46">
        <f t="shared" si="326"/>
        <v>0</v>
      </c>
      <c r="L104" s="46">
        <f t="shared" si="326"/>
        <v>0</v>
      </c>
      <c r="M104" s="46">
        <f t="shared" si="326"/>
        <v>0</v>
      </c>
      <c r="N104" s="46">
        <f t="shared" si="326"/>
        <v>0</v>
      </c>
      <c r="O104" s="46">
        <f t="shared" si="326"/>
        <v>0</v>
      </c>
      <c r="P104" s="46">
        <f t="shared" si="326"/>
        <v>0</v>
      </c>
      <c r="Q104" s="46">
        <f t="shared" si="326"/>
        <v>0</v>
      </c>
      <c r="R104" s="46">
        <f t="shared" si="326"/>
        <v>0</v>
      </c>
      <c r="S104" s="46">
        <f t="shared" si="326"/>
        <v>0</v>
      </c>
      <c r="T104" s="46">
        <f t="shared" si="326"/>
        <v>0</v>
      </c>
      <c r="U104" s="46">
        <f t="shared" si="326"/>
        <v>0</v>
      </c>
      <c r="V104" s="46">
        <f t="shared" si="326"/>
        <v>0</v>
      </c>
      <c r="W104" s="46">
        <f t="shared" si="326"/>
        <v>0</v>
      </c>
      <c r="X104" s="46">
        <f t="shared" si="326"/>
        <v>0</v>
      </c>
      <c r="Y104" s="46">
        <f t="shared" si="326"/>
        <v>0</v>
      </c>
      <c r="Z104" s="46">
        <f t="shared" si="326"/>
        <v>0</v>
      </c>
      <c r="AA104" s="46">
        <f t="shared" si="326"/>
        <v>0</v>
      </c>
      <c r="AB104" s="46">
        <f t="shared" si="326"/>
        <v>0</v>
      </c>
      <c r="AC104" s="46">
        <f t="shared" si="326"/>
        <v>0</v>
      </c>
      <c r="AD104" s="46">
        <f t="shared" si="326"/>
        <v>0</v>
      </c>
      <c r="AE104" s="46">
        <f t="shared" si="326"/>
        <v>0</v>
      </c>
      <c r="AF104" s="46">
        <f t="shared" si="326"/>
        <v>0</v>
      </c>
      <c r="AG104" s="46">
        <f t="shared" si="326"/>
        <v>0</v>
      </c>
      <c r="AH104" s="46">
        <f t="shared" si="326"/>
        <v>0</v>
      </c>
      <c r="AI104" s="46">
        <f t="shared" si="326"/>
        <v>0</v>
      </c>
      <c r="AJ104" s="46">
        <f t="shared" si="326"/>
        <v>0</v>
      </c>
      <c r="AK104" s="46">
        <f t="shared" si="326"/>
        <v>0</v>
      </c>
      <c r="AL104" s="46">
        <f t="shared" si="326"/>
        <v>0</v>
      </c>
      <c r="AM104" s="46">
        <f t="shared" si="326"/>
        <v>0</v>
      </c>
      <c r="AN104" s="46">
        <f t="shared" si="326"/>
        <v>0</v>
      </c>
      <c r="AO104" s="46">
        <f t="shared" si="326"/>
        <v>0</v>
      </c>
      <c r="AP104" s="46">
        <f t="shared" si="326"/>
        <v>0</v>
      </c>
      <c r="AQ104" s="46">
        <f t="shared" si="326"/>
        <v>0</v>
      </c>
      <c r="AR104" s="46">
        <f t="shared" si="326"/>
        <v>0</v>
      </c>
      <c r="AS104" s="46">
        <f t="shared" si="326"/>
        <v>0</v>
      </c>
      <c r="AT104" s="46">
        <f t="shared" si="326"/>
        <v>0</v>
      </c>
      <c r="AU104" s="46">
        <f t="shared" ref="AU104" si="327">AU103*AU3</f>
        <v>0</v>
      </c>
      <c r="AV104" s="46">
        <f t="shared" ref="AV104" si="328">AV103*AV3</f>
        <v>0</v>
      </c>
      <c r="AW104" s="46">
        <f t="shared" ref="AW104" si="329">AW103*AW3</f>
        <v>0</v>
      </c>
      <c r="AX104" s="46">
        <f t="shared" ref="AX104" si="330">AX103*AX3</f>
        <v>0</v>
      </c>
      <c r="AY104" s="46">
        <f t="shared" ref="AY104" si="331">AY103*AY3</f>
        <v>0</v>
      </c>
      <c r="AZ104" s="46">
        <f t="shared" ref="AZ104" si="332">AZ103*AZ3</f>
        <v>0</v>
      </c>
      <c r="BA104" s="46">
        <f t="shared" ref="BA104" si="333">BA103*BA3</f>
        <v>0</v>
      </c>
      <c r="BB104" s="46">
        <f t="shared" ref="BB104" si="334">BB103*BB3</f>
        <v>0</v>
      </c>
      <c r="BC104" s="46">
        <f t="shared" ref="BC104:BE104" si="335">BC103*BC3</f>
        <v>0</v>
      </c>
      <c r="BD104" s="46">
        <f t="shared" ref="BD104" si="336">BD103*BD3</f>
        <v>0</v>
      </c>
      <c r="BE104" s="46">
        <f t="shared" si="335"/>
        <v>0</v>
      </c>
    </row>
    <row r="105" spans="2:57" s="42" customFormat="1" x14ac:dyDescent="0.25">
      <c r="B105" s="42" t="s">
        <v>57</v>
      </c>
      <c r="C105" s="43"/>
    </row>
    <row r="106" spans="2:57" s="49" customFormat="1" x14ac:dyDescent="0.25">
      <c r="B106" s="49" t="s">
        <v>58</v>
      </c>
      <c r="D106" s="49">
        <v>0.62856517910683929</v>
      </c>
      <c r="E106" s="49">
        <v>0.58610619253169105</v>
      </c>
      <c r="F106" s="49">
        <v>0.54651527055972404</v>
      </c>
      <c r="G106" s="49">
        <v>0.50959867812490089</v>
      </c>
      <c r="H106" s="49">
        <v>0.47517576678265372</v>
      </c>
      <c r="I106" s="49">
        <v>0.44307809072091442</v>
      </c>
      <c r="J106" s="49">
        <v>0.4131485824837679</v>
      </c>
      <c r="K106" s="49">
        <v>0.38524078437419718</v>
      </c>
      <c r="L106" s="49">
        <v>0.35921813177485018</v>
      </c>
      <c r="M106" s="49">
        <v>0.33495328487981441</v>
      </c>
      <c r="N106" s="49">
        <v>0.31232750556728184</v>
      </c>
      <c r="O106" s="49">
        <v>0.29123007636387904</v>
      </c>
      <c r="P106" s="49">
        <v>0.27155775865741005</v>
      </c>
      <c r="Q106" s="49">
        <v>0.25321428750681912</v>
      </c>
      <c r="R106" s="49">
        <v>0.23610990057726519</v>
      </c>
      <c r="S106" s="49">
        <v>0.22016089889518872</v>
      </c>
      <c r="T106" s="49">
        <v>0.2052892372739609</v>
      </c>
      <c r="U106" s="49">
        <v>0.19142214240589475</v>
      </c>
      <c r="V106" s="49">
        <v>0.17849175675178183</v>
      </c>
      <c r="W106" s="49">
        <v>0.1664348064853555</v>
      </c>
      <c r="X106" s="49">
        <v>0.15519229186779351</v>
      </c>
      <c r="Y106" s="49">
        <v>0.14470919853713174</v>
      </c>
      <c r="Z106" s="49">
        <v>0.13493422829980622</v>
      </c>
      <c r="AA106" s="49">
        <v>0.12581954810697352</v>
      </c>
      <c r="AB106" s="49">
        <v>0.11732055598724431</v>
      </c>
      <c r="AC106" s="49">
        <v>0.10939566279044086</v>
      </c>
      <c r="AD106" s="49">
        <v>0.10200608867435818</v>
      </c>
      <c r="AE106" s="49">
        <v>9.5115673338653131E-2</v>
      </c>
      <c r="AF106" s="49">
        <v>8.8690699077255783E-2</v>
      </c>
      <c r="AG106" s="49">
        <v>8.2699725783423925E-2</v>
      </c>
      <c r="AH106" s="49">
        <v>7.7113437100050961E-2</v>
      </c>
      <c r="AI106" s="49">
        <v>7.1904496962375788E-2</v>
      </c>
      <c r="AJ106" s="49">
        <v>6.7047415831097634E-2</v>
      </c>
      <c r="AK106" s="49">
        <v>6.2518425961318222E-2</v>
      </c>
      <c r="AL106" s="49">
        <v>5.8295365096949499E-2</v>
      </c>
      <c r="AM106" s="49">
        <v>5.435756802145475E-2</v>
      </c>
      <c r="AN106" s="49">
        <v>5.0685765434235135E-2</v>
      </c>
      <c r="AO106" s="49">
        <v>4.726198965782117E-2</v>
      </c>
      <c r="AP106" s="49">
        <v>4.406948671445475E-2</v>
      </c>
      <c r="AQ106" s="49">
        <v>4.1092634341815343E-2</v>
      </c>
      <c r="AR106" s="53">
        <v>4.1092634341815343E-2</v>
      </c>
      <c r="AS106" s="53">
        <v>4.1092634341815301E-2</v>
      </c>
      <c r="AT106" s="53">
        <v>4.1092634341815301E-2</v>
      </c>
      <c r="AU106" s="53">
        <v>4.1092634341815301E-2</v>
      </c>
      <c r="AV106" s="53">
        <v>4.1092634341815301E-2</v>
      </c>
      <c r="AW106" s="53">
        <v>4.1092634341815301E-2</v>
      </c>
      <c r="AX106" s="53">
        <v>4.1092634341815301E-2</v>
      </c>
      <c r="AY106" s="53">
        <v>4.1092634341815301E-2</v>
      </c>
      <c r="AZ106" s="53">
        <v>4.1092634341815301E-2</v>
      </c>
      <c r="BA106" s="53">
        <v>4.1092634341815301E-2</v>
      </c>
      <c r="BB106" s="53">
        <v>4.1092634341815301E-2</v>
      </c>
      <c r="BC106" s="53">
        <v>4.1092634341815301E-2</v>
      </c>
      <c r="BD106" s="53">
        <v>4.1092634341815301E-2</v>
      </c>
      <c r="BE106" s="53">
        <v>4.1092634341815301E-2</v>
      </c>
    </row>
    <row r="107" spans="2:57" x14ac:dyDescent="0.25">
      <c r="B107" t="s">
        <v>59</v>
      </c>
      <c r="C107" s="5"/>
      <c r="D107" s="44">
        <f>D26*$C$62*D106*D31</f>
        <v>0</v>
      </c>
      <c r="E107" s="44">
        <f t="shared" ref="E107:BD107" si="337">E26*$C$62*E106*E31</f>
        <v>0</v>
      </c>
      <c r="F107" s="44">
        <f t="shared" si="337"/>
        <v>0</v>
      </c>
      <c r="G107" s="44">
        <f t="shared" si="337"/>
        <v>0.60683647589460854</v>
      </c>
      <c r="H107" s="44">
        <f t="shared" si="337"/>
        <v>1.1446984221794128</v>
      </c>
      <c r="I107" s="44">
        <f t="shared" si="337"/>
        <v>0</v>
      </c>
      <c r="J107" s="44">
        <f t="shared" si="337"/>
        <v>0</v>
      </c>
      <c r="K107" s="44">
        <f t="shared" si="337"/>
        <v>0</v>
      </c>
      <c r="L107" s="44">
        <f t="shared" si="337"/>
        <v>0</v>
      </c>
      <c r="M107" s="44">
        <f t="shared" si="337"/>
        <v>0</v>
      </c>
      <c r="N107" s="44">
        <f t="shared" si="337"/>
        <v>0</v>
      </c>
      <c r="O107" s="44">
        <f t="shared" si="337"/>
        <v>0</v>
      </c>
      <c r="P107" s="44">
        <f t="shared" si="337"/>
        <v>0</v>
      </c>
      <c r="Q107" s="44">
        <f t="shared" si="337"/>
        <v>0</v>
      </c>
      <c r="R107" s="44">
        <f t="shared" si="337"/>
        <v>0</v>
      </c>
      <c r="S107" s="44">
        <f t="shared" si="337"/>
        <v>0</v>
      </c>
      <c r="T107" s="44">
        <f t="shared" si="337"/>
        <v>0</v>
      </c>
      <c r="U107" s="44">
        <f t="shared" si="337"/>
        <v>0</v>
      </c>
      <c r="V107" s="44">
        <f t="shared" si="337"/>
        <v>0</v>
      </c>
      <c r="W107" s="44">
        <f t="shared" si="337"/>
        <v>0</v>
      </c>
      <c r="X107" s="44">
        <f t="shared" si="337"/>
        <v>0</v>
      </c>
      <c r="Y107" s="44">
        <f t="shared" si="337"/>
        <v>0</v>
      </c>
      <c r="Z107" s="44">
        <f t="shared" si="337"/>
        <v>0</v>
      </c>
      <c r="AA107" s="44">
        <f t="shared" si="337"/>
        <v>0</v>
      </c>
      <c r="AB107" s="44">
        <f t="shared" si="337"/>
        <v>0</v>
      </c>
      <c r="AC107" s="44">
        <f t="shared" si="337"/>
        <v>0</v>
      </c>
      <c r="AD107" s="44">
        <f t="shared" si="337"/>
        <v>0</v>
      </c>
      <c r="AE107" s="44">
        <f t="shared" si="337"/>
        <v>0</v>
      </c>
      <c r="AF107" s="44">
        <f t="shared" si="337"/>
        <v>0</v>
      </c>
      <c r="AG107" s="44">
        <f t="shared" si="337"/>
        <v>0</v>
      </c>
      <c r="AH107" s="44">
        <f t="shared" si="337"/>
        <v>0</v>
      </c>
      <c r="AI107" s="44">
        <f t="shared" si="337"/>
        <v>0</v>
      </c>
      <c r="AJ107" s="44">
        <f t="shared" si="337"/>
        <v>0</v>
      </c>
      <c r="AK107" s="44">
        <f t="shared" si="337"/>
        <v>0</v>
      </c>
      <c r="AL107" s="44">
        <f t="shared" si="337"/>
        <v>0</v>
      </c>
      <c r="AM107" s="44">
        <f t="shared" si="337"/>
        <v>0</v>
      </c>
      <c r="AN107" s="44">
        <f t="shared" si="337"/>
        <v>0</v>
      </c>
      <c r="AO107" s="44">
        <f t="shared" si="337"/>
        <v>0</v>
      </c>
      <c r="AP107" s="44">
        <f t="shared" si="337"/>
        <v>0</v>
      </c>
      <c r="AQ107" s="44">
        <f t="shared" si="337"/>
        <v>0</v>
      </c>
      <c r="AR107" s="44">
        <f t="shared" si="337"/>
        <v>0</v>
      </c>
      <c r="AS107" s="44">
        <f t="shared" si="337"/>
        <v>0</v>
      </c>
      <c r="AT107" s="44">
        <f t="shared" si="337"/>
        <v>0</v>
      </c>
      <c r="AU107" s="44">
        <f t="shared" si="337"/>
        <v>0</v>
      </c>
      <c r="AV107" s="44">
        <f t="shared" si="337"/>
        <v>0</v>
      </c>
      <c r="AW107" s="44">
        <f t="shared" si="337"/>
        <v>0</v>
      </c>
      <c r="AX107" s="44">
        <f t="shared" si="337"/>
        <v>0</v>
      </c>
      <c r="AY107" s="44">
        <f t="shared" si="337"/>
        <v>0</v>
      </c>
      <c r="AZ107" s="44">
        <f t="shared" si="337"/>
        <v>0</v>
      </c>
      <c r="BA107" s="44">
        <f t="shared" si="337"/>
        <v>0</v>
      </c>
      <c r="BB107" s="44">
        <f t="shared" si="337"/>
        <v>0</v>
      </c>
      <c r="BC107" s="44">
        <f t="shared" si="337"/>
        <v>0</v>
      </c>
      <c r="BD107" s="44">
        <f t="shared" si="337"/>
        <v>0</v>
      </c>
      <c r="BE107" s="44">
        <f t="shared" ref="BE107" si="338">BE26*$C$62*BE106*BE31</f>
        <v>0</v>
      </c>
    </row>
    <row r="108" spans="2:57" s="50" customFormat="1" x14ac:dyDescent="0.25">
      <c r="B108" s="50" t="s">
        <v>60</v>
      </c>
      <c r="D108" s="50">
        <v>15600</v>
      </c>
      <c r="E108" s="50">
        <v>15800</v>
      </c>
      <c r="F108" s="50">
        <v>16000</v>
      </c>
      <c r="G108" s="50">
        <v>16200</v>
      </c>
      <c r="H108" s="50">
        <v>16500</v>
      </c>
      <c r="I108" s="50">
        <v>16800</v>
      </c>
      <c r="J108" s="50">
        <v>17100</v>
      </c>
      <c r="K108" s="50">
        <v>17400</v>
      </c>
      <c r="L108" s="50">
        <v>17700</v>
      </c>
      <c r="M108" s="50">
        <v>18100</v>
      </c>
      <c r="N108" s="50">
        <v>18100</v>
      </c>
      <c r="O108" s="50">
        <v>18100</v>
      </c>
      <c r="P108" s="50">
        <v>18100</v>
      </c>
      <c r="Q108" s="50">
        <v>18100</v>
      </c>
      <c r="R108" s="50">
        <v>18100</v>
      </c>
      <c r="S108" s="50">
        <v>18100</v>
      </c>
      <c r="T108" s="50">
        <v>18100</v>
      </c>
      <c r="U108" s="50">
        <v>18100</v>
      </c>
      <c r="V108" s="50">
        <v>18100</v>
      </c>
      <c r="W108" s="50">
        <v>18100</v>
      </c>
      <c r="X108" s="50">
        <v>18100</v>
      </c>
      <c r="Y108" s="50">
        <v>18100</v>
      </c>
      <c r="Z108" s="50">
        <v>18100</v>
      </c>
      <c r="AA108" s="50">
        <v>18100</v>
      </c>
      <c r="AB108" s="50">
        <v>18100</v>
      </c>
      <c r="AC108" s="50">
        <v>18100</v>
      </c>
      <c r="AD108" s="50">
        <v>18100</v>
      </c>
      <c r="AE108" s="50">
        <v>18100</v>
      </c>
      <c r="AF108" s="50">
        <v>18100</v>
      </c>
      <c r="AG108" s="50">
        <v>18100</v>
      </c>
      <c r="AH108" s="51">
        <v>18100</v>
      </c>
      <c r="AI108" s="51">
        <v>18100</v>
      </c>
      <c r="AJ108" s="51">
        <v>18100</v>
      </c>
      <c r="AK108" s="51">
        <v>18100</v>
      </c>
      <c r="AL108" s="51">
        <v>18100</v>
      </c>
      <c r="AM108" s="51">
        <v>18100</v>
      </c>
      <c r="AN108" s="51">
        <v>18100</v>
      </c>
      <c r="AO108" s="51">
        <v>18100</v>
      </c>
      <c r="AP108" s="51">
        <v>18100</v>
      </c>
      <c r="AQ108" s="51">
        <v>18100</v>
      </c>
      <c r="AR108" s="51">
        <v>18100</v>
      </c>
      <c r="AS108" s="51">
        <v>18100</v>
      </c>
      <c r="AT108" s="51">
        <v>18100</v>
      </c>
      <c r="AU108" s="51">
        <v>18100</v>
      </c>
      <c r="AV108" s="51">
        <v>18100</v>
      </c>
      <c r="AW108" s="51">
        <v>18100</v>
      </c>
      <c r="AX108" s="51">
        <v>18100</v>
      </c>
      <c r="AY108" s="51">
        <v>18100</v>
      </c>
      <c r="AZ108" s="51">
        <v>18100</v>
      </c>
      <c r="BA108" s="51">
        <v>18100</v>
      </c>
      <c r="BB108" s="51">
        <v>18100</v>
      </c>
      <c r="BC108" s="51">
        <v>18100</v>
      </c>
      <c r="BD108" s="51">
        <v>18100</v>
      </c>
      <c r="BE108" s="51">
        <v>18100</v>
      </c>
    </row>
    <row r="109" spans="2:57" x14ac:dyDescent="0.25">
      <c r="B109" t="s">
        <v>61</v>
      </c>
      <c r="C109" s="5"/>
      <c r="D109" s="46">
        <f>D107*D108</f>
        <v>0</v>
      </c>
      <c r="E109" s="46">
        <f t="shared" ref="E109:AQ109" si="339">E107*E108</f>
        <v>0</v>
      </c>
      <c r="F109" s="46">
        <f t="shared" si="339"/>
        <v>0</v>
      </c>
      <c r="G109" s="46">
        <f t="shared" si="339"/>
        <v>9830.750909492659</v>
      </c>
      <c r="H109" s="46">
        <f t="shared" si="339"/>
        <v>18887.52396596031</v>
      </c>
      <c r="I109" s="46">
        <f t="shared" si="339"/>
        <v>0</v>
      </c>
      <c r="J109" s="46">
        <f t="shared" si="339"/>
        <v>0</v>
      </c>
      <c r="K109" s="46">
        <f t="shared" si="339"/>
        <v>0</v>
      </c>
      <c r="L109" s="46">
        <f t="shared" si="339"/>
        <v>0</v>
      </c>
      <c r="M109" s="46">
        <f t="shared" si="339"/>
        <v>0</v>
      </c>
      <c r="N109" s="46">
        <f t="shared" si="339"/>
        <v>0</v>
      </c>
      <c r="O109" s="46">
        <f t="shared" si="339"/>
        <v>0</v>
      </c>
      <c r="P109" s="46">
        <f t="shared" si="339"/>
        <v>0</v>
      </c>
      <c r="Q109" s="46">
        <f t="shared" si="339"/>
        <v>0</v>
      </c>
      <c r="R109" s="46">
        <f t="shared" si="339"/>
        <v>0</v>
      </c>
      <c r="S109" s="46">
        <f t="shared" si="339"/>
        <v>0</v>
      </c>
      <c r="T109" s="46">
        <f t="shared" si="339"/>
        <v>0</v>
      </c>
      <c r="U109" s="46">
        <f t="shared" si="339"/>
        <v>0</v>
      </c>
      <c r="V109" s="46">
        <f t="shared" si="339"/>
        <v>0</v>
      </c>
      <c r="W109" s="46">
        <f t="shared" si="339"/>
        <v>0</v>
      </c>
      <c r="X109" s="46">
        <f t="shared" si="339"/>
        <v>0</v>
      </c>
      <c r="Y109" s="46">
        <f t="shared" si="339"/>
        <v>0</v>
      </c>
      <c r="Z109" s="46">
        <f t="shared" si="339"/>
        <v>0</v>
      </c>
      <c r="AA109" s="46">
        <f t="shared" si="339"/>
        <v>0</v>
      </c>
      <c r="AB109" s="46">
        <f t="shared" si="339"/>
        <v>0</v>
      </c>
      <c r="AC109" s="46">
        <f t="shared" si="339"/>
        <v>0</v>
      </c>
      <c r="AD109" s="46">
        <f t="shared" si="339"/>
        <v>0</v>
      </c>
      <c r="AE109" s="46">
        <f t="shared" si="339"/>
        <v>0</v>
      </c>
      <c r="AF109" s="46">
        <f t="shared" si="339"/>
        <v>0</v>
      </c>
      <c r="AG109" s="46">
        <f t="shared" si="339"/>
        <v>0</v>
      </c>
      <c r="AH109" s="46">
        <f t="shared" si="339"/>
        <v>0</v>
      </c>
      <c r="AI109" s="46">
        <f t="shared" si="339"/>
        <v>0</v>
      </c>
      <c r="AJ109" s="46">
        <f t="shared" si="339"/>
        <v>0</v>
      </c>
      <c r="AK109" s="46">
        <f t="shared" si="339"/>
        <v>0</v>
      </c>
      <c r="AL109" s="46">
        <f t="shared" si="339"/>
        <v>0</v>
      </c>
      <c r="AM109" s="46">
        <f t="shared" si="339"/>
        <v>0</v>
      </c>
      <c r="AN109" s="46">
        <f t="shared" si="339"/>
        <v>0</v>
      </c>
      <c r="AO109" s="46">
        <f t="shared" si="339"/>
        <v>0</v>
      </c>
      <c r="AP109" s="46">
        <f t="shared" si="339"/>
        <v>0</v>
      </c>
      <c r="AQ109" s="46">
        <f t="shared" si="339"/>
        <v>0</v>
      </c>
      <c r="AR109" s="46">
        <f t="shared" ref="AR109:BD109" si="340">AR107*AR108</f>
        <v>0</v>
      </c>
      <c r="AS109" s="46">
        <f t="shared" si="340"/>
        <v>0</v>
      </c>
      <c r="AT109" s="46">
        <f t="shared" si="340"/>
        <v>0</v>
      </c>
      <c r="AU109" s="46">
        <f t="shared" si="340"/>
        <v>0</v>
      </c>
      <c r="AV109" s="46">
        <f t="shared" si="340"/>
        <v>0</v>
      </c>
      <c r="AW109" s="46">
        <f t="shared" si="340"/>
        <v>0</v>
      </c>
      <c r="AX109" s="46">
        <f t="shared" si="340"/>
        <v>0</v>
      </c>
      <c r="AY109" s="46">
        <f t="shared" si="340"/>
        <v>0</v>
      </c>
      <c r="AZ109" s="46">
        <f t="shared" si="340"/>
        <v>0</v>
      </c>
      <c r="BA109" s="46">
        <f t="shared" si="340"/>
        <v>0</v>
      </c>
      <c r="BB109" s="46">
        <f t="shared" si="340"/>
        <v>0</v>
      </c>
      <c r="BC109" s="46">
        <f t="shared" si="340"/>
        <v>0</v>
      </c>
      <c r="BD109" s="46">
        <f t="shared" si="340"/>
        <v>0</v>
      </c>
      <c r="BE109" s="46">
        <f t="shared" ref="BE109" si="341">BE107*BE108</f>
        <v>0</v>
      </c>
    </row>
    <row r="110" spans="2:57" x14ac:dyDescent="0.25">
      <c r="B110" t="s">
        <v>62</v>
      </c>
      <c r="C110" s="5"/>
      <c r="D110" s="46">
        <f>D109*D2</f>
        <v>0</v>
      </c>
      <c r="E110" s="46">
        <f t="shared" ref="E110:AQ110" si="342">E109*E2</f>
        <v>0</v>
      </c>
      <c r="F110" s="46">
        <f t="shared" si="342"/>
        <v>0</v>
      </c>
      <c r="G110" s="46">
        <f t="shared" si="342"/>
        <v>7499.8327996838025</v>
      </c>
      <c r="H110" s="46">
        <f t="shared" si="342"/>
        <v>13466.543552396264</v>
      </c>
      <c r="I110" s="46">
        <f t="shared" si="342"/>
        <v>0</v>
      </c>
      <c r="J110" s="46">
        <f t="shared" si="342"/>
        <v>0</v>
      </c>
      <c r="K110" s="46">
        <f t="shared" si="342"/>
        <v>0</v>
      </c>
      <c r="L110" s="46">
        <f t="shared" si="342"/>
        <v>0</v>
      </c>
      <c r="M110" s="46">
        <f t="shared" si="342"/>
        <v>0</v>
      </c>
      <c r="N110" s="46">
        <f t="shared" si="342"/>
        <v>0</v>
      </c>
      <c r="O110" s="46">
        <f t="shared" si="342"/>
        <v>0</v>
      </c>
      <c r="P110" s="46">
        <f t="shared" si="342"/>
        <v>0</v>
      </c>
      <c r="Q110" s="46">
        <f t="shared" si="342"/>
        <v>0</v>
      </c>
      <c r="R110" s="46">
        <f t="shared" si="342"/>
        <v>0</v>
      </c>
      <c r="S110" s="46">
        <f t="shared" si="342"/>
        <v>0</v>
      </c>
      <c r="T110" s="46">
        <f t="shared" si="342"/>
        <v>0</v>
      </c>
      <c r="U110" s="46">
        <f t="shared" si="342"/>
        <v>0</v>
      </c>
      <c r="V110" s="46">
        <f t="shared" si="342"/>
        <v>0</v>
      </c>
      <c r="W110" s="46">
        <f t="shared" si="342"/>
        <v>0</v>
      </c>
      <c r="X110" s="46">
        <f t="shared" si="342"/>
        <v>0</v>
      </c>
      <c r="Y110" s="46">
        <f t="shared" si="342"/>
        <v>0</v>
      </c>
      <c r="Z110" s="46">
        <f t="shared" si="342"/>
        <v>0</v>
      </c>
      <c r="AA110" s="46">
        <f t="shared" si="342"/>
        <v>0</v>
      </c>
      <c r="AB110" s="46">
        <f t="shared" si="342"/>
        <v>0</v>
      </c>
      <c r="AC110" s="46">
        <f t="shared" si="342"/>
        <v>0</v>
      </c>
      <c r="AD110" s="46">
        <f t="shared" si="342"/>
        <v>0</v>
      </c>
      <c r="AE110" s="46">
        <f t="shared" si="342"/>
        <v>0</v>
      </c>
      <c r="AF110" s="46">
        <f t="shared" si="342"/>
        <v>0</v>
      </c>
      <c r="AG110" s="46">
        <f t="shared" si="342"/>
        <v>0</v>
      </c>
      <c r="AH110" s="46">
        <f t="shared" si="342"/>
        <v>0</v>
      </c>
      <c r="AI110" s="46">
        <f t="shared" si="342"/>
        <v>0</v>
      </c>
      <c r="AJ110" s="46">
        <f t="shared" si="342"/>
        <v>0</v>
      </c>
      <c r="AK110" s="46">
        <f t="shared" si="342"/>
        <v>0</v>
      </c>
      <c r="AL110" s="46">
        <f t="shared" si="342"/>
        <v>0</v>
      </c>
      <c r="AM110" s="46">
        <f t="shared" si="342"/>
        <v>0</v>
      </c>
      <c r="AN110" s="46">
        <f t="shared" si="342"/>
        <v>0</v>
      </c>
      <c r="AO110" s="46">
        <f t="shared" si="342"/>
        <v>0</v>
      </c>
      <c r="AP110" s="46">
        <f t="shared" si="342"/>
        <v>0</v>
      </c>
      <c r="AQ110" s="46">
        <f t="shared" si="342"/>
        <v>0</v>
      </c>
      <c r="AR110" s="46">
        <f t="shared" ref="AR110" si="343">AR109*AR2</f>
        <v>0</v>
      </c>
      <c r="AS110" s="46">
        <f t="shared" ref="AS110" si="344">AS109*AS2</f>
        <v>0</v>
      </c>
      <c r="AT110" s="46">
        <f t="shared" ref="AT110" si="345">AT109*AT2</f>
        <v>0</v>
      </c>
      <c r="AU110" s="46">
        <f t="shared" ref="AU110" si="346">AU109*AU2</f>
        <v>0</v>
      </c>
      <c r="AV110" s="46">
        <f t="shared" ref="AV110" si="347">AV109*AV2</f>
        <v>0</v>
      </c>
      <c r="AW110" s="46">
        <f t="shared" ref="AW110" si="348">AW109*AW2</f>
        <v>0</v>
      </c>
      <c r="AX110" s="46">
        <f t="shared" ref="AX110" si="349">AX109*AX2</f>
        <v>0</v>
      </c>
      <c r="AY110" s="46">
        <f t="shared" ref="AY110" si="350">AY109*AY2</f>
        <v>0</v>
      </c>
      <c r="AZ110" s="46">
        <f t="shared" ref="AZ110" si="351">AZ109*AZ2</f>
        <v>0</v>
      </c>
      <c r="BA110" s="46">
        <f t="shared" ref="BA110" si="352">BA109*BA2</f>
        <v>0</v>
      </c>
      <c r="BB110" s="46">
        <f t="shared" ref="BB110" si="353">BB109*BB2</f>
        <v>0</v>
      </c>
      <c r="BC110" s="46">
        <f t="shared" ref="BC110:BE110" si="354">BC109*BC2</f>
        <v>0</v>
      </c>
      <c r="BD110" s="46">
        <f t="shared" ref="BD110" si="355">BD109*BD2</f>
        <v>0</v>
      </c>
      <c r="BE110" s="46">
        <f t="shared" si="354"/>
        <v>0</v>
      </c>
    </row>
    <row r="111" spans="2:57" s="42" customFormat="1" x14ac:dyDescent="0.25">
      <c r="B111" s="42" t="s">
        <v>63</v>
      </c>
      <c r="C111" s="43"/>
    </row>
    <row r="112" spans="2:57" s="54" customFormat="1" x14ac:dyDescent="0.25">
      <c r="B112" s="54" t="s">
        <v>64</v>
      </c>
      <c r="D112" s="54">
        <v>4.9921926075233367E-2</v>
      </c>
      <c r="E112" s="54">
        <v>4.6583153328244205E-2</v>
      </c>
      <c r="F112" s="54">
        <v>4.3467677323436794E-2</v>
      </c>
      <c r="G112" s="54">
        <v>4.056056400005064E-2</v>
      </c>
      <c r="H112" s="54">
        <v>3.7847878085613081E-2</v>
      </c>
      <c r="I112" s="54">
        <v>3.5316616297091985E-2</v>
      </c>
      <c r="J112" s="54">
        <v>3.2954645009547812E-2</v>
      </c>
      <c r="K112" s="54">
        <v>3.0750642093499141E-2</v>
      </c>
      <c r="L112" s="54">
        <v>2.8694042642198572E-2</v>
      </c>
      <c r="M112" s="54">
        <v>2.677498832866226E-2</v>
      </c>
      <c r="N112" s="54">
        <v>2.498428014969558E-2</v>
      </c>
      <c r="O112" s="54">
        <v>2.3313334330392958E-2</v>
      </c>
      <c r="P112" s="54">
        <v>2.1754141177739765E-2</v>
      </c>
      <c r="Q112" s="54">
        <v>2.0299226686080647E-2</v>
      </c>
      <c r="R112" s="54">
        <v>1.8941616710409767E-2</v>
      </c>
      <c r="S112" s="54">
        <v>1.7674803535747317E-2</v>
      </c>
      <c r="T112" s="54">
        <v>1.6492714682352354E-2</v>
      </c>
      <c r="U112" s="54">
        <v>1.5389683797239442E-2</v>
      </c>
      <c r="V112" s="54">
        <v>1.4360423492467368E-2</v>
      </c>
      <c r="W112" s="54">
        <v>1.3400000000000009E-2</v>
      </c>
      <c r="X112" s="54">
        <v>1.2503809521647244E-2</v>
      </c>
      <c r="Y112" s="54">
        <v>1.1667556160719118E-2</v>
      </c>
      <c r="Z112" s="54">
        <v>1.0887231329608475E-2</v>
      </c>
      <c r="AA112" s="54">
        <v>1.015909453459213E-2</v>
      </c>
      <c r="AB112" s="54">
        <v>9.4796554457423476E-3</v>
      </c>
      <c r="AC112" s="54">
        <v>8.8456571660006141E-3</v>
      </c>
      <c r="AD112" s="54">
        <v>8.2540606192138492E-3</v>
      </c>
      <c r="AE112" s="54">
        <v>7.7020299822969851E-3</v>
      </c>
      <c r="AF112" s="54">
        <v>7.1869190916908606E-3</v>
      </c>
      <c r="AG112" s="54">
        <v>6.7062587589546627E-3</v>
      </c>
      <c r="AH112" s="54">
        <v>6.2577449346901109E-3</v>
      </c>
      <c r="AI112" s="54">
        <v>5.8392276640610421E-3</v>
      </c>
      <c r="AJ112" s="54">
        <v>5.4487007809665968E-3</v>
      </c>
      <c r="AK112" s="54">
        <v>5.0842922914669303E-3</v>
      </c>
      <c r="AL112" s="54">
        <v>4.7442554003643165E-3</v>
      </c>
      <c r="AM112" s="54">
        <v>4.4269601379254972E-3</v>
      </c>
      <c r="AN112" s="54">
        <v>4.1308855466078796E-3</v>
      </c>
      <c r="AO112" s="54">
        <v>3.8546123903366084E-3</v>
      </c>
      <c r="AP112" s="54">
        <v>3.5968163513843505E-3</v>
      </c>
      <c r="AQ112" s="54">
        <v>3.3562616822429936E-3</v>
      </c>
      <c r="AR112" s="55">
        <v>3.3562616822429936E-3</v>
      </c>
      <c r="AS112" s="55">
        <v>3.3562616822429901E-3</v>
      </c>
      <c r="AT112" s="55">
        <v>3.3562616822429901E-3</v>
      </c>
      <c r="AU112" s="55">
        <v>3.3562616822429901E-3</v>
      </c>
      <c r="AV112" s="55">
        <v>3.3562616822429901E-3</v>
      </c>
      <c r="AW112" s="55">
        <v>3.3562616822429901E-3</v>
      </c>
      <c r="AX112" s="55">
        <v>3.3562616822429901E-3</v>
      </c>
      <c r="AY112" s="55">
        <v>3.3562616822429901E-3</v>
      </c>
      <c r="AZ112" s="55">
        <v>3.3562616822429901E-3</v>
      </c>
      <c r="BA112" s="55">
        <v>3.3562616822429901E-3</v>
      </c>
      <c r="BB112" s="55">
        <v>3.3562616822429901E-3</v>
      </c>
      <c r="BC112" s="55">
        <v>3.3562616822429901E-3</v>
      </c>
      <c r="BD112" s="55">
        <v>3.3562616822429901E-3</v>
      </c>
      <c r="BE112" s="55">
        <v>3.3562616822429901E-3</v>
      </c>
    </row>
    <row r="113" spans="2:57" x14ac:dyDescent="0.25">
      <c r="B113" t="s">
        <v>65</v>
      </c>
      <c r="C113" s="5"/>
      <c r="D113" s="2">
        <f>D31*$C$62*D112*D26</f>
        <v>0</v>
      </c>
      <c r="E113" s="2">
        <f t="shared" ref="E113:BD113" si="356">E31*$C$62*E112*E26</f>
        <v>0</v>
      </c>
      <c r="F113" s="2">
        <f t="shared" si="356"/>
        <v>0</v>
      </c>
      <c r="G113" s="2">
        <f t="shared" si="356"/>
        <v>4.8300026618310302E-2</v>
      </c>
      <c r="H113" s="2">
        <f t="shared" si="356"/>
        <v>9.1175538308241905E-2</v>
      </c>
      <c r="I113" s="2">
        <f t="shared" si="356"/>
        <v>0</v>
      </c>
      <c r="J113" s="2">
        <f t="shared" si="356"/>
        <v>0</v>
      </c>
      <c r="K113" s="2">
        <f t="shared" si="356"/>
        <v>0</v>
      </c>
      <c r="L113" s="2">
        <f t="shared" si="356"/>
        <v>0</v>
      </c>
      <c r="M113" s="2">
        <f t="shared" si="356"/>
        <v>0</v>
      </c>
      <c r="N113" s="2">
        <f t="shared" si="356"/>
        <v>0</v>
      </c>
      <c r="O113" s="2">
        <f t="shared" si="356"/>
        <v>0</v>
      </c>
      <c r="P113" s="2">
        <f t="shared" si="356"/>
        <v>0</v>
      </c>
      <c r="Q113" s="2">
        <f t="shared" si="356"/>
        <v>0</v>
      </c>
      <c r="R113" s="2">
        <f t="shared" si="356"/>
        <v>0</v>
      </c>
      <c r="S113" s="2">
        <f t="shared" si="356"/>
        <v>0</v>
      </c>
      <c r="T113" s="2">
        <f t="shared" si="356"/>
        <v>0</v>
      </c>
      <c r="U113" s="2">
        <f t="shared" si="356"/>
        <v>0</v>
      </c>
      <c r="V113" s="2">
        <f t="shared" si="356"/>
        <v>0</v>
      </c>
      <c r="W113" s="2">
        <f t="shared" si="356"/>
        <v>0</v>
      </c>
      <c r="X113" s="2">
        <f t="shared" si="356"/>
        <v>0</v>
      </c>
      <c r="Y113" s="2">
        <f t="shared" si="356"/>
        <v>0</v>
      </c>
      <c r="Z113" s="2">
        <f t="shared" si="356"/>
        <v>0</v>
      </c>
      <c r="AA113" s="2">
        <f t="shared" si="356"/>
        <v>0</v>
      </c>
      <c r="AB113" s="2">
        <f t="shared" si="356"/>
        <v>0</v>
      </c>
      <c r="AC113" s="2">
        <f t="shared" si="356"/>
        <v>0</v>
      </c>
      <c r="AD113" s="2">
        <f t="shared" si="356"/>
        <v>0</v>
      </c>
      <c r="AE113" s="2">
        <f t="shared" si="356"/>
        <v>0</v>
      </c>
      <c r="AF113" s="2">
        <f t="shared" si="356"/>
        <v>0</v>
      </c>
      <c r="AG113" s="2">
        <f t="shared" si="356"/>
        <v>0</v>
      </c>
      <c r="AH113" s="2">
        <f t="shared" si="356"/>
        <v>0</v>
      </c>
      <c r="AI113" s="2">
        <f t="shared" si="356"/>
        <v>0</v>
      </c>
      <c r="AJ113" s="2">
        <f t="shared" si="356"/>
        <v>0</v>
      </c>
      <c r="AK113" s="2">
        <f t="shared" si="356"/>
        <v>0</v>
      </c>
      <c r="AL113" s="2">
        <f t="shared" si="356"/>
        <v>0</v>
      </c>
      <c r="AM113" s="2">
        <f t="shared" si="356"/>
        <v>0</v>
      </c>
      <c r="AN113" s="2">
        <f t="shared" si="356"/>
        <v>0</v>
      </c>
      <c r="AO113" s="2">
        <f t="shared" si="356"/>
        <v>0</v>
      </c>
      <c r="AP113" s="2">
        <f t="shared" si="356"/>
        <v>0</v>
      </c>
      <c r="AQ113" s="2">
        <f t="shared" si="356"/>
        <v>0</v>
      </c>
      <c r="AR113" s="2">
        <f t="shared" si="356"/>
        <v>0</v>
      </c>
      <c r="AS113" s="2">
        <f t="shared" si="356"/>
        <v>0</v>
      </c>
      <c r="AT113" s="2">
        <f t="shared" si="356"/>
        <v>0</v>
      </c>
      <c r="AU113" s="2">
        <f t="shared" si="356"/>
        <v>0</v>
      </c>
      <c r="AV113" s="2">
        <f t="shared" si="356"/>
        <v>0</v>
      </c>
      <c r="AW113" s="2">
        <f t="shared" si="356"/>
        <v>0</v>
      </c>
      <c r="AX113" s="2">
        <f t="shared" si="356"/>
        <v>0</v>
      </c>
      <c r="AY113" s="2">
        <f t="shared" si="356"/>
        <v>0</v>
      </c>
      <c r="AZ113" s="2">
        <f t="shared" si="356"/>
        <v>0</v>
      </c>
      <c r="BA113" s="2">
        <f t="shared" si="356"/>
        <v>0</v>
      </c>
      <c r="BB113" s="2">
        <f t="shared" si="356"/>
        <v>0</v>
      </c>
      <c r="BC113" s="2">
        <f t="shared" si="356"/>
        <v>0</v>
      </c>
      <c r="BD113" s="2">
        <f t="shared" si="356"/>
        <v>0</v>
      </c>
      <c r="BE113" s="2">
        <f t="shared" ref="BE113" si="357">BE31*$C$62*BE112*BE26</f>
        <v>0</v>
      </c>
    </row>
    <row r="114" spans="2:57" s="50" customFormat="1" x14ac:dyDescent="0.25">
      <c r="B114" s="50" t="s">
        <v>66</v>
      </c>
      <c r="D114" s="50">
        <v>748600</v>
      </c>
      <c r="E114" s="50">
        <v>761600</v>
      </c>
      <c r="F114" s="50">
        <v>774700</v>
      </c>
      <c r="G114" s="50">
        <v>788100</v>
      </c>
      <c r="H114" s="50">
        <v>801700</v>
      </c>
      <c r="I114" s="50">
        <v>814500</v>
      </c>
      <c r="J114" s="50">
        <v>827400</v>
      </c>
      <c r="K114" s="50">
        <v>840600</v>
      </c>
      <c r="L114" s="50">
        <v>854000</v>
      </c>
      <c r="M114" s="50">
        <v>867600</v>
      </c>
      <c r="N114" s="50">
        <v>867600</v>
      </c>
      <c r="O114" s="50">
        <v>867600</v>
      </c>
      <c r="P114" s="50">
        <v>867600</v>
      </c>
      <c r="Q114" s="50">
        <v>867600</v>
      </c>
      <c r="R114" s="50">
        <v>867600</v>
      </c>
      <c r="S114" s="50">
        <v>867600</v>
      </c>
      <c r="T114" s="50">
        <v>867600</v>
      </c>
      <c r="U114" s="50">
        <v>867600</v>
      </c>
      <c r="V114" s="50">
        <v>867600</v>
      </c>
      <c r="W114" s="50">
        <v>867600</v>
      </c>
      <c r="X114" s="50">
        <v>867600</v>
      </c>
      <c r="Y114" s="50">
        <v>867600</v>
      </c>
      <c r="Z114" s="50">
        <v>867600</v>
      </c>
      <c r="AA114" s="50">
        <v>867600</v>
      </c>
      <c r="AB114" s="50">
        <v>867600</v>
      </c>
      <c r="AC114" s="50">
        <v>867600</v>
      </c>
      <c r="AD114" s="50">
        <v>867600</v>
      </c>
      <c r="AE114" s="50">
        <v>867600</v>
      </c>
      <c r="AF114" s="50">
        <v>867600</v>
      </c>
      <c r="AG114" s="50">
        <v>867600</v>
      </c>
      <c r="AH114" s="51">
        <v>867600</v>
      </c>
      <c r="AI114" s="51">
        <v>867600</v>
      </c>
      <c r="AJ114" s="51">
        <v>867600</v>
      </c>
      <c r="AK114" s="51">
        <v>867600</v>
      </c>
      <c r="AL114" s="51">
        <v>867600</v>
      </c>
      <c r="AM114" s="51">
        <v>867600</v>
      </c>
      <c r="AN114" s="51">
        <v>867600</v>
      </c>
      <c r="AO114" s="51">
        <v>867600</v>
      </c>
      <c r="AP114" s="51">
        <v>867600</v>
      </c>
      <c r="AQ114" s="51">
        <v>867600</v>
      </c>
      <c r="AR114" s="51">
        <v>867600</v>
      </c>
      <c r="AS114" s="51">
        <v>867600</v>
      </c>
      <c r="AT114" s="51">
        <v>867600</v>
      </c>
      <c r="AU114" s="51">
        <v>867600</v>
      </c>
      <c r="AV114" s="51">
        <v>867600</v>
      </c>
      <c r="AW114" s="51">
        <v>867600</v>
      </c>
      <c r="AX114" s="51">
        <v>867600</v>
      </c>
      <c r="AY114" s="51">
        <v>867600</v>
      </c>
      <c r="AZ114" s="51">
        <v>867600</v>
      </c>
      <c r="BA114" s="51">
        <v>867600</v>
      </c>
      <c r="BB114" s="51">
        <v>867600</v>
      </c>
      <c r="BC114" s="51">
        <v>867600</v>
      </c>
      <c r="BD114" s="51">
        <v>867600</v>
      </c>
      <c r="BE114" s="51">
        <v>867600</v>
      </c>
    </row>
    <row r="115" spans="2:57" x14ac:dyDescent="0.25">
      <c r="B115" t="s">
        <v>67</v>
      </c>
      <c r="C115" s="5"/>
      <c r="D115" s="46">
        <f>D113*D114</f>
        <v>0</v>
      </c>
      <c r="E115" s="46">
        <f t="shared" ref="E115:AT115" si="358">E113*E114</f>
        <v>0</v>
      </c>
      <c r="F115" s="46">
        <f t="shared" si="358"/>
        <v>0</v>
      </c>
      <c r="G115" s="46">
        <f t="shared" si="358"/>
        <v>38065.250977890348</v>
      </c>
      <c r="H115" s="46">
        <f t="shared" si="358"/>
        <v>73095.429061717528</v>
      </c>
      <c r="I115" s="46">
        <f t="shared" si="358"/>
        <v>0</v>
      </c>
      <c r="J115" s="46">
        <f t="shared" si="358"/>
        <v>0</v>
      </c>
      <c r="K115" s="46">
        <f t="shared" si="358"/>
        <v>0</v>
      </c>
      <c r="L115" s="46">
        <f t="shared" si="358"/>
        <v>0</v>
      </c>
      <c r="M115" s="46">
        <f t="shared" si="358"/>
        <v>0</v>
      </c>
      <c r="N115" s="46">
        <f t="shared" si="358"/>
        <v>0</v>
      </c>
      <c r="O115" s="46">
        <f t="shared" si="358"/>
        <v>0</v>
      </c>
      <c r="P115" s="46">
        <f t="shared" si="358"/>
        <v>0</v>
      </c>
      <c r="Q115" s="46">
        <f t="shared" si="358"/>
        <v>0</v>
      </c>
      <c r="R115" s="46">
        <f t="shared" si="358"/>
        <v>0</v>
      </c>
      <c r="S115" s="46">
        <f t="shared" si="358"/>
        <v>0</v>
      </c>
      <c r="T115" s="46">
        <f t="shared" si="358"/>
        <v>0</v>
      </c>
      <c r="U115" s="46">
        <f t="shared" si="358"/>
        <v>0</v>
      </c>
      <c r="V115" s="46">
        <f t="shared" si="358"/>
        <v>0</v>
      </c>
      <c r="W115" s="46">
        <f t="shared" si="358"/>
        <v>0</v>
      </c>
      <c r="X115" s="46">
        <f t="shared" si="358"/>
        <v>0</v>
      </c>
      <c r="Y115" s="46">
        <f t="shared" si="358"/>
        <v>0</v>
      </c>
      <c r="Z115" s="46">
        <f t="shared" si="358"/>
        <v>0</v>
      </c>
      <c r="AA115" s="46">
        <f t="shared" si="358"/>
        <v>0</v>
      </c>
      <c r="AB115" s="46">
        <f t="shared" si="358"/>
        <v>0</v>
      </c>
      <c r="AC115" s="46">
        <f t="shared" si="358"/>
        <v>0</v>
      </c>
      <c r="AD115" s="46">
        <f t="shared" si="358"/>
        <v>0</v>
      </c>
      <c r="AE115" s="46">
        <f t="shared" si="358"/>
        <v>0</v>
      </c>
      <c r="AF115" s="46">
        <f t="shared" si="358"/>
        <v>0</v>
      </c>
      <c r="AG115" s="46">
        <f t="shared" si="358"/>
        <v>0</v>
      </c>
      <c r="AH115" s="46">
        <f t="shared" si="358"/>
        <v>0</v>
      </c>
      <c r="AI115" s="46">
        <f t="shared" si="358"/>
        <v>0</v>
      </c>
      <c r="AJ115" s="46">
        <f t="shared" si="358"/>
        <v>0</v>
      </c>
      <c r="AK115" s="46">
        <f t="shared" si="358"/>
        <v>0</v>
      </c>
      <c r="AL115" s="46">
        <f t="shared" si="358"/>
        <v>0</v>
      </c>
      <c r="AM115" s="46">
        <f t="shared" si="358"/>
        <v>0</v>
      </c>
      <c r="AN115" s="46">
        <f t="shared" si="358"/>
        <v>0</v>
      </c>
      <c r="AO115" s="46">
        <f t="shared" si="358"/>
        <v>0</v>
      </c>
      <c r="AP115" s="46">
        <f t="shared" si="358"/>
        <v>0</v>
      </c>
      <c r="AQ115" s="46">
        <f t="shared" si="358"/>
        <v>0</v>
      </c>
      <c r="AR115" s="46">
        <f t="shared" si="358"/>
        <v>0</v>
      </c>
      <c r="AS115" s="46">
        <f t="shared" si="358"/>
        <v>0</v>
      </c>
      <c r="AT115" s="46">
        <f t="shared" si="358"/>
        <v>0</v>
      </c>
      <c r="AU115" s="46">
        <f t="shared" ref="AU115:BD115" si="359">AU113*AU114</f>
        <v>0</v>
      </c>
      <c r="AV115" s="46">
        <f t="shared" si="359"/>
        <v>0</v>
      </c>
      <c r="AW115" s="46">
        <f t="shared" si="359"/>
        <v>0</v>
      </c>
      <c r="AX115" s="46">
        <f t="shared" si="359"/>
        <v>0</v>
      </c>
      <c r="AY115" s="46">
        <f t="shared" si="359"/>
        <v>0</v>
      </c>
      <c r="AZ115" s="46">
        <f t="shared" si="359"/>
        <v>0</v>
      </c>
      <c r="BA115" s="46">
        <f t="shared" si="359"/>
        <v>0</v>
      </c>
      <c r="BB115" s="46">
        <f t="shared" si="359"/>
        <v>0</v>
      </c>
      <c r="BC115" s="46">
        <f t="shared" si="359"/>
        <v>0</v>
      </c>
      <c r="BD115" s="46">
        <f t="shared" si="359"/>
        <v>0</v>
      </c>
      <c r="BE115" s="46">
        <f t="shared" ref="BE115" si="360">BE113*BE114</f>
        <v>0</v>
      </c>
    </row>
    <row r="116" spans="2:57" x14ac:dyDescent="0.25">
      <c r="B116" t="s">
        <v>68</v>
      </c>
      <c r="C116" s="5"/>
      <c r="D116" s="46">
        <f>D115*D2</f>
        <v>0</v>
      </c>
      <c r="E116" s="46">
        <f t="shared" ref="E116:AT116" si="361">E115*E2</f>
        <v>0</v>
      </c>
      <c r="F116" s="46">
        <f t="shared" si="361"/>
        <v>0</v>
      </c>
      <c r="G116" s="46">
        <f t="shared" si="361"/>
        <v>29039.797716419918</v>
      </c>
      <c r="H116" s="46">
        <f t="shared" si="361"/>
        <v>52116.030704433477</v>
      </c>
      <c r="I116" s="46">
        <f t="shared" si="361"/>
        <v>0</v>
      </c>
      <c r="J116" s="46">
        <f t="shared" si="361"/>
        <v>0</v>
      </c>
      <c r="K116" s="46">
        <f t="shared" si="361"/>
        <v>0</v>
      </c>
      <c r="L116" s="46">
        <f t="shared" si="361"/>
        <v>0</v>
      </c>
      <c r="M116" s="46">
        <f t="shared" si="361"/>
        <v>0</v>
      </c>
      <c r="N116" s="46">
        <f t="shared" si="361"/>
        <v>0</v>
      </c>
      <c r="O116" s="46">
        <f t="shared" si="361"/>
        <v>0</v>
      </c>
      <c r="P116" s="46">
        <f t="shared" si="361"/>
        <v>0</v>
      </c>
      <c r="Q116" s="46">
        <f t="shared" si="361"/>
        <v>0</v>
      </c>
      <c r="R116" s="46">
        <f t="shared" si="361"/>
        <v>0</v>
      </c>
      <c r="S116" s="46">
        <f t="shared" si="361"/>
        <v>0</v>
      </c>
      <c r="T116" s="46">
        <f t="shared" si="361"/>
        <v>0</v>
      </c>
      <c r="U116" s="46">
        <f t="shared" si="361"/>
        <v>0</v>
      </c>
      <c r="V116" s="46">
        <f t="shared" si="361"/>
        <v>0</v>
      </c>
      <c r="W116" s="46">
        <f t="shared" si="361"/>
        <v>0</v>
      </c>
      <c r="X116" s="46">
        <f t="shared" si="361"/>
        <v>0</v>
      </c>
      <c r="Y116" s="46">
        <f t="shared" si="361"/>
        <v>0</v>
      </c>
      <c r="Z116" s="46">
        <f t="shared" si="361"/>
        <v>0</v>
      </c>
      <c r="AA116" s="46">
        <f t="shared" si="361"/>
        <v>0</v>
      </c>
      <c r="AB116" s="46">
        <f t="shared" si="361"/>
        <v>0</v>
      </c>
      <c r="AC116" s="46">
        <f t="shared" si="361"/>
        <v>0</v>
      </c>
      <c r="AD116" s="46">
        <f t="shared" si="361"/>
        <v>0</v>
      </c>
      <c r="AE116" s="46">
        <f t="shared" si="361"/>
        <v>0</v>
      </c>
      <c r="AF116" s="46">
        <f t="shared" si="361"/>
        <v>0</v>
      </c>
      <c r="AG116" s="46">
        <f t="shared" si="361"/>
        <v>0</v>
      </c>
      <c r="AH116" s="46">
        <f t="shared" si="361"/>
        <v>0</v>
      </c>
      <c r="AI116" s="46">
        <f t="shared" si="361"/>
        <v>0</v>
      </c>
      <c r="AJ116" s="46">
        <f t="shared" si="361"/>
        <v>0</v>
      </c>
      <c r="AK116" s="46">
        <f t="shared" si="361"/>
        <v>0</v>
      </c>
      <c r="AL116" s="46">
        <f t="shared" si="361"/>
        <v>0</v>
      </c>
      <c r="AM116" s="46">
        <f t="shared" si="361"/>
        <v>0</v>
      </c>
      <c r="AN116" s="46">
        <f t="shared" si="361"/>
        <v>0</v>
      </c>
      <c r="AO116" s="46">
        <f t="shared" si="361"/>
        <v>0</v>
      </c>
      <c r="AP116" s="46">
        <f t="shared" si="361"/>
        <v>0</v>
      </c>
      <c r="AQ116" s="46">
        <f t="shared" si="361"/>
        <v>0</v>
      </c>
      <c r="AR116" s="46">
        <f t="shared" si="361"/>
        <v>0</v>
      </c>
      <c r="AS116" s="46">
        <f t="shared" si="361"/>
        <v>0</v>
      </c>
      <c r="AT116" s="46">
        <f t="shared" si="361"/>
        <v>0</v>
      </c>
      <c r="AU116" s="46">
        <f t="shared" ref="AU116" si="362">AU115*AU2</f>
        <v>0</v>
      </c>
      <c r="AV116" s="46">
        <f t="shared" ref="AV116" si="363">AV115*AV2</f>
        <v>0</v>
      </c>
      <c r="AW116" s="46">
        <f t="shared" ref="AW116" si="364">AW115*AW2</f>
        <v>0</v>
      </c>
      <c r="AX116" s="46">
        <f t="shared" ref="AX116" si="365">AX115*AX2</f>
        <v>0</v>
      </c>
      <c r="AY116" s="46">
        <f t="shared" ref="AY116" si="366">AY115*AY2</f>
        <v>0</v>
      </c>
      <c r="AZ116" s="46">
        <f t="shared" ref="AZ116" si="367">AZ115*AZ2</f>
        <v>0</v>
      </c>
      <c r="BA116" s="46">
        <f t="shared" ref="BA116" si="368">BA115*BA2</f>
        <v>0</v>
      </c>
      <c r="BB116" s="46">
        <f t="shared" ref="BB116" si="369">BB115*BB2</f>
        <v>0</v>
      </c>
      <c r="BC116" s="46">
        <f t="shared" ref="BC116:BE116" si="370">BC115*BC2</f>
        <v>0</v>
      </c>
      <c r="BD116" s="46">
        <f t="shared" ref="BD116" si="371">BD115*BD2</f>
        <v>0</v>
      </c>
      <c r="BE116" s="46">
        <f t="shared" si="370"/>
        <v>0</v>
      </c>
    </row>
    <row r="117" spans="2:57" s="42" customFormat="1" x14ac:dyDescent="0.25">
      <c r="B117" s="42" t="s">
        <v>69</v>
      </c>
      <c r="C117" s="43"/>
    </row>
    <row r="118" spans="2:57" s="29" customFormat="1" x14ac:dyDescent="0.25">
      <c r="B118" s="29" t="s">
        <v>70</v>
      </c>
      <c r="C118" s="45"/>
      <c r="D118" s="29">
        <v>9.1555459530413066E-3</v>
      </c>
      <c r="E118" s="29">
        <v>9.0133356664786075E-3</v>
      </c>
      <c r="F118" s="29">
        <v>8.8733342886700099E-3</v>
      </c>
      <c r="G118" s="29">
        <v>8.7355075093134803E-3</v>
      </c>
      <c r="H118" s="29">
        <v>8.5998215510383856E-3</v>
      </c>
      <c r="I118" s="29">
        <v>8.4662431611276234E-3</v>
      </c>
      <c r="J118" s="29">
        <v>8.3347396033683491E-3</v>
      </c>
      <c r="K118" s="29">
        <v>8.2052786500292681E-3</v>
      </c>
      <c r="L118" s="29">
        <v>8.0778285739625481E-3</v>
      </c>
      <c r="M118" s="29">
        <v>7.9523581408284128E-3</v>
      </c>
      <c r="N118" s="29">
        <v>7.828836601440502E-3</v>
      </c>
      <c r="O118" s="29">
        <v>7.7072336842301343E-3</v>
      </c>
      <c r="P118" s="29">
        <v>7.5875195878276182E-3</v>
      </c>
      <c r="Q118" s="29">
        <v>7.4696649737587949E-3</v>
      </c>
      <c r="R118" s="29">
        <v>7.3536409592550251E-3</v>
      </c>
      <c r="S118" s="29">
        <v>7.2394191101748532E-3</v>
      </c>
      <c r="T118" s="29">
        <v>7.126971434035621E-3</v>
      </c>
      <c r="U118" s="29">
        <v>7.0162703731533153E-3</v>
      </c>
      <c r="V118" s="29">
        <v>6.9072887978889738E-3</v>
      </c>
      <c r="W118" s="29">
        <v>6.7999999999999944E-3</v>
      </c>
      <c r="X118" s="29">
        <v>6.6943776860947136E-3</v>
      </c>
      <c r="Y118" s="29">
        <v>6.5903959711886544E-3</v>
      </c>
      <c r="Z118" s="29">
        <v>6.488029372360862E-3</v>
      </c>
      <c r="AA118" s="29">
        <v>6.387252802508776E-3</v>
      </c>
      <c r="AB118" s="29">
        <v>6.2880415642001045E-3</v>
      </c>
      <c r="AC118" s="29">
        <v>6.1903713436201931E-3</v>
      </c>
      <c r="AD118" s="29">
        <v>6.0942182046134124E-3</v>
      </c>
      <c r="AE118" s="29">
        <v>5.9995585828170953E-3</v>
      </c>
      <c r="AF118" s="29">
        <v>5.9063692798865912E-3</v>
      </c>
      <c r="AG118" s="29">
        <v>5.8146274578100192E-3</v>
      </c>
      <c r="AH118" s="29">
        <v>5.7243106333113311E-3</v>
      </c>
      <c r="AI118" s="29">
        <v>5.6353966723403093E-3</v>
      </c>
      <c r="AJ118" s="29">
        <v>5.5478637846481469E-3</v>
      </c>
      <c r="AK118" s="29">
        <v>5.4616905184472868E-3</v>
      </c>
      <c r="AL118" s="29">
        <v>5.3768557551542081E-3</v>
      </c>
      <c r="AM118" s="29">
        <v>5.2933387042138676E-3</v>
      </c>
      <c r="AN118" s="29">
        <v>5.2111188980045369E-3</v>
      </c>
      <c r="AO118" s="29">
        <v>5.1301761868217752E-3</v>
      </c>
      <c r="AP118" s="29">
        <v>5.0504907339403212E-3</v>
      </c>
      <c r="AQ118" s="29">
        <v>4.9720430107526806E-3</v>
      </c>
      <c r="AR118" s="30">
        <v>4.9720430107526806E-3</v>
      </c>
      <c r="AS118" s="30">
        <v>4.9720430107526798E-3</v>
      </c>
      <c r="AT118" s="30">
        <v>4.9720430107526798E-3</v>
      </c>
      <c r="AU118" s="30">
        <v>4.9720430107526798E-3</v>
      </c>
      <c r="AV118" s="30">
        <v>4.9720430107526798E-3</v>
      </c>
      <c r="AW118" s="30">
        <v>4.9720430107526798E-3</v>
      </c>
      <c r="AX118" s="30">
        <v>4.9720430107526798E-3</v>
      </c>
      <c r="AY118" s="30">
        <v>4.9720430107526798E-3</v>
      </c>
      <c r="AZ118" s="30">
        <v>4.9720430107526798E-3</v>
      </c>
      <c r="BA118" s="30">
        <v>4.9720430107526798E-3</v>
      </c>
      <c r="BB118" s="30">
        <v>4.9720430107526798E-3</v>
      </c>
      <c r="BC118" s="30">
        <v>4.9720430107526798E-3</v>
      </c>
      <c r="BD118" s="30">
        <v>4.9720430107526798E-3</v>
      </c>
      <c r="BE118" s="30">
        <v>4.9720430107526798E-3</v>
      </c>
    </row>
    <row r="119" spans="2:57" x14ac:dyDescent="0.25">
      <c r="B119" t="s">
        <v>71</v>
      </c>
      <c r="C119" s="5"/>
      <c r="D119" s="2">
        <f>D31*$C$62*D118*D26</f>
        <v>0</v>
      </c>
      <c r="E119" s="2">
        <f t="shared" ref="E119:BD119" si="372">E31*$C$62*E118*E26</f>
        <v>0</v>
      </c>
      <c r="F119" s="2">
        <f t="shared" si="372"/>
        <v>0</v>
      </c>
      <c r="G119" s="2">
        <f t="shared" si="372"/>
        <v>1.0402351535934358E-2</v>
      </c>
      <c r="H119" s="2">
        <f t="shared" si="372"/>
        <v>2.0716970116451471E-2</v>
      </c>
      <c r="I119" s="2">
        <f t="shared" si="372"/>
        <v>0</v>
      </c>
      <c r="J119" s="2">
        <f t="shared" si="372"/>
        <v>0</v>
      </c>
      <c r="K119" s="2">
        <f t="shared" si="372"/>
        <v>0</v>
      </c>
      <c r="L119" s="2">
        <f t="shared" si="372"/>
        <v>0</v>
      </c>
      <c r="M119" s="2">
        <f t="shared" si="372"/>
        <v>0</v>
      </c>
      <c r="N119" s="2">
        <f t="shared" si="372"/>
        <v>0</v>
      </c>
      <c r="O119" s="2">
        <f t="shared" si="372"/>
        <v>0</v>
      </c>
      <c r="P119" s="2">
        <f t="shared" si="372"/>
        <v>0</v>
      </c>
      <c r="Q119" s="2">
        <f t="shared" si="372"/>
        <v>0</v>
      </c>
      <c r="R119" s="2">
        <f t="shared" si="372"/>
        <v>0</v>
      </c>
      <c r="S119" s="2">
        <f t="shared" si="372"/>
        <v>0</v>
      </c>
      <c r="T119" s="2">
        <f t="shared" si="372"/>
        <v>0</v>
      </c>
      <c r="U119" s="2">
        <f t="shared" si="372"/>
        <v>0</v>
      </c>
      <c r="V119" s="2">
        <f t="shared" si="372"/>
        <v>0</v>
      </c>
      <c r="W119" s="2">
        <f t="shared" si="372"/>
        <v>0</v>
      </c>
      <c r="X119" s="2">
        <f t="shared" si="372"/>
        <v>0</v>
      </c>
      <c r="Y119" s="2">
        <f t="shared" si="372"/>
        <v>0</v>
      </c>
      <c r="Z119" s="2">
        <f t="shared" si="372"/>
        <v>0</v>
      </c>
      <c r="AA119" s="2">
        <f t="shared" si="372"/>
        <v>0</v>
      </c>
      <c r="AB119" s="2">
        <f t="shared" si="372"/>
        <v>0</v>
      </c>
      <c r="AC119" s="2">
        <f t="shared" si="372"/>
        <v>0</v>
      </c>
      <c r="AD119" s="2">
        <f t="shared" si="372"/>
        <v>0</v>
      </c>
      <c r="AE119" s="2">
        <f t="shared" si="372"/>
        <v>0</v>
      </c>
      <c r="AF119" s="2">
        <f t="shared" si="372"/>
        <v>0</v>
      </c>
      <c r="AG119" s="2">
        <f t="shared" si="372"/>
        <v>0</v>
      </c>
      <c r="AH119" s="2">
        <f t="shared" si="372"/>
        <v>0</v>
      </c>
      <c r="AI119" s="2">
        <f t="shared" si="372"/>
        <v>0</v>
      </c>
      <c r="AJ119" s="2">
        <f t="shared" si="372"/>
        <v>0</v>
      </c>
      <c r="AK119" s="2">
        <f t="shared" si="372"/>
        <v>0</v>
      </c>
      <c r="AL119" s="2">
        <f t="shared" si="372"/>
        <v>0</v>
      </c>
      <c r="AM119" s="2">
        <f t="shared" si="372"/>
        <v>0</v>
      </c>
      <c r="AN119" s="2">
        <f t="shared" si="372"/>
        <v>0</v>
      </c>
      <c r="AO119" s="2">
        <f t="shared" si="372"/>
        <v>0</v>
      </c>
      <c r="AP119" s="2">
        <f t="shared" si="372"/>
        <v>0</v>
      </c>
      <c r="AQ119" s="2">
        <f t="shared" si="372"/>
        <v>0</v>
      </c>
      <c r="AR119" s="2">
        <f t="shared" si="372"/>
        <v>0</v>
      </c>
      <c r="AS119" s="2">
        <f t="shared" si="372"/>
        <v>0</v>
      </c>
      <c r="AT119" s="2">
        <f t="shared" si="372"/>
        <v>0</v>
      </c>
      <c r="AU119" s="2">
        <f t="shared" si="372"/>
        <v>0</v>
      </c>
      <c r="AV119" s="2">
        <f t="shared" si="372"/>
        <v>0</v>
      </c>
      <c r="AW119" s="2">
        <f t="shared" si="372"/>
        <v>0</v>
      </c>
      <c r="AX119" s="2">
        <f t="shared" si="372"/>
        <v>0</v>
      </c>
      <c r="AY119" s="2">
        <f t="shared" si="372"/>
        <v>0</v>
      </c>
      <c r="AZ119" s="2">
        <f t="shared" si="372"/>
        <v>0</v>
      </c>
      <c r="BA119" s="2">
        <f t="shared" si="372"/>
        <v>0</v>
      </c>
      <c r="BB119" s="2">
        <f t="shared" si="372"/>
        <v>0</v>
      </c>
      <c r="BC119" s="2">
        <f t="shared" si="372"/>
        <v>0</v>
      </c>
      <c r="BD119" s="2">
        <f t="shared" si="372"/>
        <v>0</v>
      </c>
      <c r="BE119" s="2">
        <f t="shared" ref="BE119" si="373">BE31*$C$62*BE118*BE26</f>
        <v>0</v>
      </c>
    </row>
    <row r="120" spans="2:57" s="50" customFormat="1" x14ac:dyDescent="0.25">
      <c r="B120" s="50" t="s">
        <v>72</v>
      </c>
      <c r="D120" s="50">
        <v>41500</v>
      </c>
      <c r="E120" s="50">
        <v>42300</v>
      </c>
      <c r="F120" s="50">
        <v>43100</v>
      </c>
      <c r="G120" s="50">
        <v>44000</v>
      </c>
      <c r="H120" s="50">
        <v>44900</v>
      </c>
      <c r="I120" s="50">
        <v>45700</v>
      </c>
      <c r="J120" s="50">
        <v>46500</v>
      </c>
      <c r="K120" s="50">
        <v>47300</v>
      </c>
      <c r="L120" s="50">
        <v>48200</v>
      </c>
      <c r="M120" s="50">
        <v>49100</v>
      </c>
      <c r="N120" s="50">
        <v>49100</v>
      </c>
      <c r="O120" s="50">
        <v>49100</v>
      </c>
      <c r="P120" s="50">
        <v>49100</v>
      </c>
      <c r="Q120" s="50">
        <v>49100</v>
      </c>
      <c r="R120" s="50">
        <v>49100</v>
      </c>
      <c r="S120" s="50">
        <v>49100</v>
      </c>
      <c r="T120" s="50">
        <v>49100</v>
      </c>
      <c r="U120" s="50">
        <v>49100</v>
      </c>
      <c r="V120" s="50">
        <v>49100</v>
      </c>
      <c r="W120" s="50">
        <v>49100</v>
      </c>
      <c r="X120" s="50">
        <v>49100</v>
      </c>
      <c r="Y120" s="50">
        <v>49100</v>
      </c>
      <c r="Z120" s="50">
        <v>49100</v>
      </c>
      <c r="AA120" s="50">
        <v>49100</v>
      </c>
      <c r="AB120" s="50">
        <v>49100</v>
      </c>
      <c r="AC120" s="50">
        <v>49100</v>
      </c>
      <c r="AD120" s="50">
        <v>49100</v>
      </c>
      <c r="AE120" s="50">
        <v>49100</v>
      </c>
      <c r="AF120" s="50">
        <v>49100</v>
      </c>
      <c r="AG120" s="50">
        <v>49100</v>
      </c>
      <c r="AH120" s="51">
        <v>49100</v>
      </c>
      <c r="AI120" s="51">
        <v>49100</v>
      </c>
      <c r="AJ120" s="51">
        <v>49100</v>
      </c>
      <c r="AK120" s="51">
        <v>49100</v>
      </c>
      <c r="AL120" s="51">
        <v>49100</v>
      </c>
      <c r="AM120" s="51">
        <v>49100</v>
      </c>
      <c r="AN120" s="51">
        <v>49100</v>
      </c>
      <c r="AO120" s="51">
        <v>49100</v>
      </c>
      <c r="AP120" s="51">
        <v>49100</v>
      </c>
      <c r="AQ120" s="51">
        <v>49100</v>
      </c>
      <c r="AR120" s="51">
        <v>49100</v>
      </c>
      <c r="AS120" s="51">
        <v>49100</v>
      </c>
      <c r="AT120" s="51">
        <v>49100</v>
      </c>
      <c r="AU120" s="51">
        <v>49100</v>
      </c>
      <c r="AV120" s="51">
        <v>49100</v>
      </c>
      <c r="AW120" s="51">
        <v>49100</v>
      </c>
      <c r="AX120" s="51">
        <v>49100</v>
      </c>
      <c r="AY120" s="51">
        <v>49100</v>
      </c>
      <c r="AZ120" s="51">
        <v>49100</v>
      </c>
      <c r="BA120" s="51">
        <v>49100</v>
      </c>
      <c r="BB120" s="51">
        <v>49100</v>
      </c>
      <c r="BC120" s="51">
        <v>49100</v>
      </c>
      <c r="BD120" s="51">
        <v>49100</v>
      </c>
      <c r="BE120" s="51">
        <v>49100</v>
      </c>
    </row>
    <row r="121" spans="2:57" x14ac:dyDescent="0.25">
      <c r="B121" t="s">
        <v>73</v>
      </c>
      <c r="C121" s="5"/>
      <c r="D121" s="46">
        <f>D119*D120</f>
        <v>0</v>
      </c>
      <c r="E121" s="46">
        <f t="shared" ref="E121:AQ121" si="374">E119*E120</f>
        <v>0</v>
      </c>
      <c r="F121" s="46">
        <f t="shared" si="374"/>
        <v>0</v>
      </c>
      <c r="G121" s="46">
        <f t="shared" si="374"/>
        <v>457.70346758111174</v>
      </c>
      <c r="H121" s="46">
        <f t="shared" si="374"/>
        <v>930.19195822867107</v>
      </c>
      <c r="I121" s="46">
        <f t="shared" si="374"/>
        <v>0</v>
      </c>
      <c r="J121" s="46">
        <f t="shared" si="374"/>
        <v>0</v>
      </c>
      <c r="K121" s="46">
        <f t="shared" si="374"/>
        <v>0</v>
      </c>
      <c r="L121" s="46">
        <f t="shared" si="374"/>
        <v>0</v>
      </c>
      <c r="M121" s="46">
        <f t="shared" si="374"/>
        <v>0</v>
      </c>
      <c r="N121" s="46">
        <f t="shared" si="374"/>
        <v>0</v>
      </c>
      <c r="O121" s="46">
        <f t="shared" si="374"/>
        <v>0</v>
      </c>
      <c r="P121" s="46">
        <f t="shared" si="374"/>
        <v>0</v>
      </c>
      <c r="Q121" s="46">
        <f t="shared" si="374"/>
        <v>0</v>
      </c>
      <c r="R121" s="46">
        <f t="shared" si="374"/>
        <v>0</v>
      </c>
      <c r="S121" s="46">
        <f t="shared" si="374"/>
        <v>0</v>
      </c>
      <c r="T121" s="46">
        <f t="shared" si="374"/>
        <v>0</v>
      </c>
      <c r="U121" s="46">
        <f t="shared" si="374"/>
        <v>0</v>
      </c>
      <c r="V121" s="46">
        <f t="shared" si="374"/>
        <v>0</v>
      </c>
      <c r="W121" s="46">
        <f t="shared" si="374"/>
        <v>0</v>
      </c>
      <c r="X121" s="46">
        <f t="shared" si="374"/>
        <v>0</v>
      </c>
      <c r="Y121" s="46">
        <f t="shared" si="374"/>
        <v>0</v>
      </c>
      <c r="Z121" s="46">
        <f t="shared" si="374"/>
        <v>0</v>
      </c>
      <c r="AA121" s="46">
        <f t="shared" si="374"/>
        <v>0</v>
      </c>
      <c r="AB121" s="46">
        <f t="shared" si="374"/>
        <v>0</v>
      </c>
      <c r="AC121" s="46">
        <f t="shared" si="374"/>
        <v>0</v>
      </c>
      <c r="AD121" s="46">
        <f t="shared" si="374"/>
        <v>0</v>
      </c>
      <c r="AE121" s="46">
        <f t="shared" si="374"/>
        <v>0</v>
      </c>
      <c r="AF121" s="46">
        <f t="shared" si="374"/>
        <v>0</v>
      </c>
      <c r="AG121" s="46">
        <f t="shared" si="374"/>
        <v>0</v>
      </c>
      <c r="AH121" s="46">
        <f t="shared" si="374"/>
        <v>0</v>
      </c>
      <c r="AI121" s="46">
        <f t="shared" si="374"/>
        <v>0</v>
      </c>
      <c r="AJ121" s="46">
        <f t="shared" si="374"/>
        <v>0</v>
      </c>
      <c r="AK121" s="46">
        <f t="shared" si="374"/>
        <v>0</v>
      </c>
      <c r="AL121" s="46">
        <f t="shared" si="374"/>
        <v>0</v>
      </c>
      <c r="AM121" s="46">
        <f t="shared" si="374"/>
        <v>0</v>
      </c>
      <c r="AN121" s="46">
        <f t="shared" si="374"/>
        <v>0</v>
      </c>
      <c r="AO121" s="46">
        <f t="shared" si="374"/>
        <v>0</v>
      </c>
      <c r="AP121" s="46">
        <f t="shared" si="374"/>
        <v>0</v>
      </c>
      <c r="AQ121" s="46">
        <f t="shared" si="374"/>
        <v>0</v>
      </c>
      <c r="AR121" s="46">
        <f t="shared" ref="AR121:BD121" si="375">AR119*AR120</f>
        <v>0</v>
      </c>
      <c r="AS121" s="46">
        <f t="shared" si="375"/>
        <v>0</v>
      </c>
      <c r="AT121" s="46">
        <f t="shared" si="375"/>
        <v>0</v>
      </c>
      <c r="AU121" s="46">
        <f t="shared" si="375"/>
        <v>0</v>
      </c>
      <c r="AV121" s="46">
        <f t="shared" si="375"/>
        <v>0</v>
      </c>
      <c r="AW121" s="46">
        <f t="shared" si="375"/>
        <v>0</v>
      </c>
      <c r="AX121" s="46">
        <f t="shared" si="375"/>
        <v>0</v>
      </c>
      <c r="AY121" s="46">
        <f t="shared" si="375"/>
        <v>0</v>
      </c>
      <c r="AZ121" s="46">
        <f t="shared" si="375"/>
        <v>0</v>
      </c>
      <c r="BA121" s="46">
        <f t="shared" si="375"/>
        <v>0</v>
      </c>
      <c r="BB121" s="46">
        <f t="shared" si="375"/>
        <v>0</v>
      </c>
      <c r="BC121" s="46">
        <f t="shared" si="375"/>
        <v>0</v>
      </c>
      <c r="BD121" s="46">
        <f t="shared" si="375"/>
        <v>0</v>
      </c>
      <c r="BE121" s="46">
        <f t="shared" ref="BE121" si="376">BE119*BE120</f>
        <v>0</v>
      </c>
    </row>
    <row r="122" spans="2:57" x14ac:dyDescent="0.25">
      <c r="B122" t="s">
        <v>74</v>
      </c>
      <c r="C122" s="5"/>
      <c r="D122" s="46">
        <f>D121*D2</f>
        <v>0</v>
      </c>
      <c r="E122" s="46">
        <f t="shared" ref="E122:AQ122" si="377">E121*E2</f>
        <v>0</v>
      </c>
      <c r="F122" s="46">
        <f t="shared" si="377"/>
        <v>0</v>
      </c>
      <c r="G122" s="46">
        <f t="shared" si="377"/>
        <v>349.17978395517974</v>
      </c>
      <c r="H122" s="46">
        <f t="shared" si="377"/>
        <v>663.21401048389214</v>
      </c>
      <c r="I122" s="46">
        <f t="shared" si="377"/>
        <v>0</v>
      </c>
      <c r="J122" s="46">
        <f t="shared" si="377"/>
        <v>0</v>
      </c>
      <c r="K122" s="46">
        <f t="shared" si="377"/>
        <v>0</v>
      </c>
      <c r="L122" s="46">
        <f t="shared" si="377"/>
        <v>0</v>
      </c>
      <c r="M122" s="46">
        <f t="shared" si="377"/>
        <v>0</v>
      </c>
      <c r="N122" s="46">
        <f t="shared" si="377"/>
        <v>0</v>
      </c>
      <c r="O122" s="46">
        <f t="shared" si="377"/>
        <v>0</v>
      </c>
      <c r="P122" s="46">
        <f t="shared" si="377"/>
        <v>0</v>
      </c>
      <c r="Q122" s="46">
        <f t="shared" si="377"/>
        <v>0</v>
      </c>
      <c r="R122" s="46">
        <f t="shared" si="377"/>
        <v>0</v>
      </c>
      <c r="S122" s="46">
        <f t="shared" si="377"/>
        <v>0</v>
      </c>
      <c r="T122" s="46">
        <f t="shared" si="377"/>
        <v>0</v>
      </c>
      <c r="U122" s="46">
        <f t="shared" si="377"/>
        <v>0</v>
      </c>
      <c r="V122" s="46">
        <f t="shared" si="377"/>
        <v>0</v>
      </c>
      <c r="W122" s="46">
        <f t="shared" si="377"/>
        <v>0</v>
      </c>
      <c r="X122" s="46">
        <f t="shared" si="377"/>
        <v>0</v>
      </c>
      <c r="Y122" s="46">
        <f t="shared" si="377"/>
        <v>0</v>
      </c>
      <c r="Z122" s="46">
        <f t="shared" si="377"/>
        <v>0</v>
      </c>
      <c r="AA122" s="46">
        <f t="shared" si="377"/>
        <v>0</v>
      </c>
      <c r="AB122" s="46">
        <f t="shared" si="377"/>
        <v>0</v>
      </c>
      <c r="AC122" s="46">
        <f t="shared" si="377"/>
        <v>0</v>
      </c>
      <c r="AD122" s="46">
        <f t="shared" si="377"/>
        <v>0</v>
      </c>
      <c r="AE122" s="46">
        <f t="shared" si="377"/>
        <v>0</v>
      </c>
      <c r="AF122" s="46">
        <f t="shared" si="377"/>
        <v>0</v>
      </c>
      <c r="AG122" s="46">
        <f t="shared" si="377"/>
        <v>0</v>
      </c>
      <c r="AH122" s="46">
        <f t="shared" si="377"/>
        <v>0</v>
      </c>
      <c r="AI122" s="46">
        <f t="shared" si="377"/>
        <v>0</v>
      </c>
      <c r="AJ122" s="46">
        <f t="shared" si="377"/>
        <v>0</v>
      </c>
      <c r="AK122" s="46">
        <f t="shared" si="377"/>
        <v>0</v>
      </c>
      <c r="AL122" s="46">
        <f t="shared" si="377"/>
        <v>0</v>
      </c>
      <c r="AM122" s="46">
        <f t="shared" si="377"/>
        <v>0</v>
      </c>
      <c r="AN122" s="46">
        <f t="shared" si="377"/>
        <v>0</v>
      </c>
      <c r="AO122" s="46">
        <f t="shared" si="377"/>
        <v>0</v>
      </c>
      <c r="AP122" s="46">
        <f t="shared" si="377"/>
        <v>0</v>
      </c>
      <c r="AQ122" s="46">
        <f t="shared" si="377"/>
        <v>0</v>
      </c>
      <c r="AR122" s="46">
        <f t="shared" ref="AR122" si="378">AR121*AR2</f>
        <v>0</v>
      </c>
      <c r="AS122" s="46">
        <f t="shared" ref="AS122" si="379">AS121*AS2</f>
        <v>0</v>
      </c>
      <c r="AT122" s="46">
        <f t="shared" ref="AT122" si="380">AT121*AT2</f>
        <v>0</v>
      </c>
      <c r="AU122" s="46">
        <f t="shared" ref="AU122" si="381">AU121*AU2</f>
        <v>0</v>
      </c>
      <c r="AV122" s="46">
        <f t="shared" ref="AV122" si="382">AV121*AV2</f>
        <v>0</v>
      </c>
      <c r="AW122" s="46">
        <f t="shared" ref="AW122" si="383">AW121*AW2</f>
        <v>0</v>
      </c>
      <c r="AX122" s="46">
        <f t="shared" ref="AX122" si="384">AX121*AX2</f>
        <v>0</v>
      </c>
      <c r="AY122" s="46">
        <f t="shared" ref="AY122" si="385">AY121*AY2</f>
        <v>0</v>
      </c>
      <c r="AZ122" s="46">
        <f t="shared" ref="AZ122" si="386">AZ121*AZ2</f>
        <v>0</v>
      </c>
      <c r="BA122" s="46">
        <f t="shared" ref="BA122" si="387">BA121*BA2</f>
        <v>0</v>
      </c>
      <c r="BB122" s="46">
        <f t="shared" ref="BB122" si="388">BB121*BB2</f>
        <v>0</v>
      </c>
      <c r="BC122" s="46">
        <f t="shared" ref="BC122:BE122" si="389">BC121*BC2</f>
        <v>0</v>
      </c>
      <c r="BD122" s="46">
        <f t="shared" ref="BD122" si="390">BD121*BD2</f>
        <v>0</v>
      </c>
      <c r="BE122" s="46">
        <f t="shared" si="389"/>
        <v>0</v>
      </c>
    </row>
    <row r="123" spans="2:57" s="42" customFormat="1" x14ac:dyDescent="0.25">
      <c r="B123" s="42" t="s">
        <v>75</v>
      </c>
      <c r="C123" s="43"/>
    </row>
    <row r="124" spans="2:57" x14ac:dyDescent="0.25">
      <c r="B124" t="s">
        <v>76</v>
      </c>
      <c r="C124" s="5"/>
      <c r="D124" s="46">
        <f>SUM(D103,D109,D115,D121)</f>
        <v>0</v>
      </c>
      <c r="E124" s="46">
        <f t="shared" ref="E124:AQ124" si="391">SUM(E103,E109,E115,E121)</f>
        <v>0</v>
      </c>
      <c r="F124" s="46">
        <f t="shared" si="391"/>
        <v>0</v>
      </c>
      <c r="G124" s="46">
        <f t="shared" si="391"/>
        <v>136124.84640389582</v>
      </c>
      <c r="H124" s="46">
        <f t="shared" si="391"/>
        <v>271085.79561864055</v>
      </c>
      <c r="I124" s="46">
        <f t="shared" si="391"/>
        <v>0</v>
      </c>
      <c r="J124" s="46">
        <f t="shared" si="391"/>
        <v>0</v>
      </c>
      <c r="K124" s="46">
        <f t="shared" si="391"/>
        <v>0</v>
      </c>
      <c r="L124" s="46">
        <f t="shared" si="391"/>
        <v>0</v>
      </c>
      <c r="M124" s="46">
        <f t="shared" si="391"/>
        <v>0</v>
      </c>
      <c r="N124" s="46">
        <f t="shared" si="391"/>
        <v>0</v>
      </c>
      <c r="O124" s="46">
        <f t="shared" si="391"/>
        <v>0</v>
      </c>
      <c r="P124" s="46">
        <f t="shared" si="391"/>
        <v>0</v>
      </c>
      <c r="Q124" s="46">
        <f t="shared" si="391"/>
        <v>0</v>
      </c>
      <c r="R124" s="46">
        <f t="shared" si="391"/>
        <v>0</v>
      </c>
      <c r="S124" s="46">
        <f t="shared" si="391"/>
        <v>0</v>
      </c>
      <c r="T124" s="46">
        <f t="shared" si="391"/>
        <v>0</v>
      </c>
      <c r="U124" s="46">
        <f t="shared" si="391"/>
        <v>0</v>
      </c>
      <c r="V124" s="46">
        <f t="shared" si="391"/>
        <v>0</v>
      </c>
      <c r="W124" s="46">
        <f t="shared" si="391"/>
        <v>0</v>
      </c>
      <c r="X124" s="46">
        <f t="shared" si="391"/>
        <v>0</v>
      </c>
      <c r="Y124" s="46">
        <f t="shared" si="391"/>
        <v>0</v>
      </c>
      <c r="Z124" s="46">
        <f t="shared" si="391"/>
        <v>0</v>
      </c>
      <c r="AA124" s="46">
        <f t="shared" si="391"/>
        <v>0</v>
      </c>
      <c r="AB124" s="46">
        <f t="shared" si="391"/>
        <v>0</v>
      </c>
      <c r="AC124" s="46">
        <f t="shared" si="391"/>
        <v>0</v>
      </c>
      <c r="AD124" s="46">
        <f t="shared" si="391"/>
        <v>0</v>
      </c>
      <c r="AE124" s="46">
        <f t="shared" si="391"/>
        <v>0</v>
      </c>
      <c r="AF124" s="46">
        <f t="shared" si="391"/>
        <v>0</v>
      </c>
      <c r="AG124" s="46">
        <f t="shared" si="391"/>
        <v>0</v>
      </c>
      <c r="AH124" s="46">
        <f t="shared" si="391"/>
        <v>0</v>
      </c>
      <c r="AI124" s="46">
        <f t="shared" si="391"/>
        <v>0</v>
      </c>
      <c r="AJ124" s="46">
        <f t="shared" si="391"/>
        <v>0</v>
      </c>
      <c r="AK124" s="46">
        <f t="shared" si="391"/>
        <v>0</v>
      </c>
      <c r="AL124" s="46">
        <f t="shared" si="391"/>
        <v>0</v>
      </c>
      <c r="AM124" s="46">
        <f t="shared" si="391"/>
        <v>0</v>
      </c>
      <c r="AN124" s="46">
        <f t="shared" si="391"/>
        <v>0</v>
      </c>
      <c r="AO124" s="46">
        <f t="shared" si="391"/>
        <v>0</v>
      </c>
      <c r="AP124" s="46">
        <f t="shared" si="391"/>
        <v>0</v>
      </c>
      <c r="AQ124" s="46">
        <f t="shared" si="391"/>
        <v>0</v>
      </c>
      <c r="AR124" s="46">
        <f t="shared" ref="AR124:BD124" si="392">SUM(AR103,AR109,AR115,AR121)</f>
        <v>0</v>
      </c>
      <c r="AS124" s="46">
        <f t="shared" si="392"/>
        <v>0</v>
      </c>
      <c r="AT124" s="46">
        <f t="shared" si="392"/>
        <v>0</v>
      </c>
      <c r="AU124" s="46">
        <f t="shared" si="392"/>
        <v>0</v>
      </c>
      <c r="AV124" s="46">
        <f t="shared" si="392"/>
        <v>0</v>
      </c>
      <c r="AW124" s="46">
        <f t="shared" si="392"/>
        <v>0</v>
      </c>
      <c r="AX124" s="46">
        <f t="shared" si="392"/>
        <v>0</v>
      </c>
      <c r="AY124" s="46">
        <f t="shared" si="392"/>
        <v>0</v>
      </c>
      <c r="AZ124" s="46">
        <f t="shared" si="392"/>
        <v>0</v>
      </c>
      <c r="BA124" s="46">
        <f t="shared" si="392"/>
        <v>0</v>
      </c>
      <c r="BB124" s="46">
        <f t="shared" si="392"/>
        <v>0</v>
      </c>
      <c r="BC124" s="46">
        <f t="shared" si="392"/>
        <v>0</v>
      </c>
      <c r="BD124" s="46">
        <f t="shared" si="392"/>
        <v>0</v>
      </c>
      <c r="BE124" s="46">
        <f t="shared" ref="BE124" si="393">SUM(BE103,BE109,BE115,BE121)</f>
        <v>0</v>
      </c>
    </row>
    <row r="125" spans="2:57" x14ac:dyDescent="0.25">
      <c r="B125" t="s">
        <v>77</v>
      </c>
      <c r="C125" s="5"/>
      <c r="D125" s="46">
        <f>SUM(D104,D110,D116,D122,)</f>
        <v>0</v>
      </c>
      <c r="E125" s="46">
        <f t="shared" ref="E125:AQ125" si="394">SUM(E104,E110,E116,E122,)</f>
        <v>0</v>
      </c>
      <c r="F125" s="46">
        <f t="shared" si="394"/>
        <v>0</v>
      </c>
      <c r="G125" s="46">
        <f t="shared" si="394"/>
        <v>114872.33230281576</v>
      </c>
      <c r="H125" s="46">
        <f t="shared" si="394"/>
        <v>219939.08184012069</v>
      </c>
      <c r="I125" s="46">
        <f t="shared" si="394"/>
        <v>0</v>
      </c>
      <c r="J125" s="46">
        <f t="shared" si="394"/>
        <v>0</v>
      </c>
      <c r="K125" s="46">
        <f t="shared" si="394"/>
        <v>0</v>
      </c>
      <c r="L125" s="46">
        <f t="shared" si="394"/>
        <v>0</v>
      </c>
      <c r="M125" s="46">
        <f t="shared" si="394"/>
        <v>0</v>
      </c>
      <c r="N125" s="46">
        <f t="shared" si="394"/>
        <v>0</v>
      </c>
      <c r="O125" s="46">
        <f t="shared" si="394"/>
        <v>0</v>
      </c>
      <c r="P125" s="46">
        <f t="shared" si="394"/>
        <v>0</v>
      </c>
      <c r="Q125" s="46">
        <f t="shared" si="394"/>
        <v>0</v>
      </c>
      <c r="R125" s="46">
        <f t="shared" si="394"/>
        <v>0</v>
      </c>
      <c r="S125" s="46">
        <f t="shared" si="394"/>
        <v>0</v>
      </c>
      <c r="T125" s="46">
        <f t="shared" si="394"/>
        <v>0</v>
      </c>
      <c r="U125" s="46">
        <f t="shared" si="394"/>
        <v>0</v>
      </c>
      <c r="V125" s="46">
        <f t="shared" si="394"/>
        <v>0</v>
      </c>
      <c r="W125" s="46">
        <f t="shared" si="394"/>
        <v>0</v>
      </c>
      <c r="X125" s="46">
        <f t="shared" si="394"/>
        <v>0</v>
      </c>
      <c r="Y125" s="46">
        <f t="shared" si="394"/>
        <v>0</v>
      </c>
      <c r="Z125" s="46">
        <f t="shared" si="394"/>
        <v>0</v>
      </c>
      <c r="AA125" s="46">
        <f t="shared" si="394"/>
        <v>0</v>
      </c>
      <c r="AB125" s="46">
        <f t="shared" si="394"/>
        <v>0</v>
      </c>
      <c r="AC125" s="46">
        <f t="shared" si="394"/>
        <v>0</v>
      </c>
      <c r="AD125" s="46">
        <f t="shared" si="394"/>
        <v>0</v>
      </c>
      <c r="AE125" s="46">
        <f t="shared" si="394"/>
        <v>0</v>
      </c>
      <c r="AF125" s="46">
        <f t="shared" si="394"/>
        <v>0</v>
      </c>
      <c r="AG125" s="46">
        <f t="shared" si="394"/>
        <v>0</v>
      </c>
      <c r="AH125" s="46">
        <f t="shared" si="394"/>
        <v>0</v>
      </c>
      <c r="AI125" s="46">
        <f t="shared" si="394"/>
        <v>0</v>
      </c>
      <c r="AJ125" s="46">
        <f t="shared" si="394"/>
        <v>0</v>
      </c>
      <c r="AK125" s="46">
        <f t="shared" si="394"/>
        <v>0</v>
      </c>
      <c r="AL125" s="46">
        <f t="shared" si="394"/>
        <v>0</v>
      </c>
      <c r="AM125" s="46">
        <f t="shared" si="394"/>
        <v>0</v>
      </c>
      <c r="AN125" s="46">
        <f t="shared" si="394"/>
        <v>0</v>
      </c>
      <c r="AO125" s="46">
        <f t="shared" si="394"/>
        <v>0</v>
      </c>
      <c r="AP125" s="46">
        <f t="shared" si="394"/>
        <v>0</v>
      </c>
      <c r="AQ125" s="46">
        <f t="shared" si="394"/>
        <v>0</v>
      </c>
      <c r="AR125" s="46">
        <f t="shared" ref="AR125:BD125" si="395">SUM(AR104,AR110,AR116,AR122,)</f>
        <v>0</v>
      </c>
      <c r="AS125" s="46">
        <f t="shared" si="395"/>
        <v>0</v>
      </c>
      <c r="AT125" s="46">
        <f t="shared" si="395"/>
        <v>0</v>
      </c>
      <c r="AU125" s="46">
        <f t="shared" si="395"/>
        <v>0</v>
      </c>
      <c r="AV125" s="46">
        <f t="shared" si="395"/>
        <v>0</v>
      </c>
      <c r="AW125" s="46">
        <f t="shared" si="395"/>
        <v>0</v>
      </c>
      <c r="AX125" s="46">
        <f t="shared" si="395"/>
        <v>0</v>
      </c>
      <c r="AY125" s="46">
        <f t="shared" si="395"/>
        <v>0</v>
      </c>
      <c r="AZ125" s="46">
        <f t="shared" si="395"/>
        <v>0</v>
      </c>
      <c r="BA125" s="46">
        <f t="shared" si="395"/>
        <v>0</v>
      </c>
      <c r="BB125" s="46">
        <f t="shared" si="395"/>
        <v>0</v>
      </c>
      <c r="BC125" s="46">
        <f t="shared" si="395"/>
        <v>0</v>
      </c>
      <c r="BD125" s="46">
        <f t="shared" si="395"/>
        <v>0</v>
      </c>
      <c r="BE125" s="46">
        <f t="shared" ref="BE125" si="396">SUM(BE104,BE110,BE116,BE122,)</f>
        <v>0</v>
      </c>
    </row>
    <row r="126" spans="2:57" ht="15.75" thickBot="1" x14ac:dyDescent="0.3">
      <c r="C126" s="5"/>
    </row>
    <row r="127" spans="2:57" ht="15.75" thickBot="1" x14ac:dyDescent="0.3">
      <c r="B127" t="s">
        <v>83</v>
      </c>
      <c r="C127" s="25">
        <f>SUM(D125:BD125)</f>
        <v>334811.41414293647</v>
      </c>
    </row>
    <row r="128" spans="2:57" s="8" customFormat="1" ht="15.75" thickBot="1" x14ac:dyDescent="0.3">
      <c r="C128" s="9"/>
    </row>
    <row r="129" spans="2:3" ht="15.75" thickBot="1" x14ac:dyDescent="0.3">
      <c r="B129" t="s">
        <v>18</v>
      </c>
      <c r="C129" s="25">
        <f>C16+C42+C55+C93+C127</f>
        <v>42351731.894632049</v>
      </c>
    </row>
    <row r="130" spans="2:3" x14ac:dyDescent="0.25">
      <c r="C130" s="21"/>
    </row>
    <row r="131" spans="2:3" x14ac:dyDescent="0.25">
      <c r="B131" t="s">
        <v>2</v>
      </c>
    </row>
    <row r="138" spans="2:3" x14ac:dyDescent="0.25">
      <c r="C138" s="36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AD66-911E-4678-B2E5-01FBBDEC2019}">
  <dimension ref="B1:BE136"/>
  <sheetViews>
    <sheetView topLeftCell="A122" workbookViewId="0">
      <selection activeCell="B132" sqref="B132:FV143"/>
    </sheetView>
  </sheetViews>
  <sheetFormatPr defaultRowHeight="15" x14ac:dyDescent="0.25"/>
  <cols>
    <col min="1" max="1" width="3.140625" customWidth="1"/>
    <col min="2" max="2" width="46.5703125" customWidth="1"/>
    <col min="3" max="56" width="12" customWidth="1"/>
    <col min="57" max="57" width="12.42578125" customWidth="1"/>
  </cols>
  <sheetData>
    <row r="1" spans="2:57" ht="15.75" thickBot="1" x14ac:dyDescent="0.3">
      <c r="B1" s="3" t="s">
        <v>2</v>
      </c>
      <c r="D1">
        <v>2021</v>
      </c>
      <c r="E1">
        <f t="shared" ref="E1:BD1" si="0">D1+1</f>
        <v>2022</v>
      </c>
      <c r="F1">
        <f t="shared" si="0"/>
        <v>2023</v>
      </c>
      <c r="G1">
        <f t="shared" si="0"/>
        <v>2024</v>
      </c>
      <c r="H1">
        <f t="shared" si="0"/>
        <v>2025</v>
      </c>
      <c r="I1">
        <f t="shared" si="0"/>
        <v>2026</v>
      </c>
      <c r="J1">
        <f t="shared" si="0"/>
        <v>2027</v>
      </c>
      <c r="K1">
        <f t="shared" si="0"/>
        <v>2028</v>
      </c>
      <c r="L1">
        <f t="shared" si="0"/>
        <v>2029</v>
      </c>
      <c r="M1">
        <f t="shared" si="0"/>
        <v>2030</v>
      </c>
      <c r="N1">
        <f t="shared" si="0"/>
        <v>2031</v>
      </c>
      <c r="O1">
        <f t="shared" si="0"/>
        <v>2032</v>
      </c>
      <c r="P1">
        <f t="shared" si="0"/>
        <v>2033</v>
      </c>
      <c r="Q1">
        <f t="shared" si="0"/>
        <v>2034</v>
      </c>
      <c r="R1">
        <f t="shared" si="0"/>
        <v>2035</v>
      </c>
      <c r="S1">
        <f t="shared" si="0"/>
        <v>2036</v>
      </c>
      <c r="T1">
        <f t="shared" si="0"/>
        <v>2037</v>
      </c>
      <c r="U1">
        <f t="shared" si="0"/>
        <v>2038</v>
      </c>
      <c r="V1">
        <f t="shared" si="0"/>
        <v>2039</v>
      </c>
      <c r="W1">
        <f t="shared" si="0"/>
        <v>2040</v>
      </c>
      <c r="X1">
        <f t="shared" si="0"/>
        <v>2041</v>
      </c>
      <c r="Y1">
        <f t="shared" si="0"/>
        <v>2042</v>
      </c>
      <c r="Z1">
        <f t="shared" si="0"/>
        <v>2043</v>
      </c>
      <c r="AA1">
        <f t="shared" si="0"/>
        <v>2044</v>
      </c>
      <c r="AB1">
        <f t="shared" si="0"/>
        <v>2045</v>
      </c>
      <c r="AC1">
        <f t="shared" si="0"/>
        <v>2046</v>
      </c>
      <c r="AD1">
        <f t="shared" si="0"/>
        <v>2047</v>
      </c>
      <c r="AE1">
        <f t="shared" si="0"/>
        <v>2048</v>
      </c>
      <c r="AF1">
        <f t="shared" si="0"/>
        <v>2049</v>
      </c>
      <c r="AG1">
        <f t="shared" si="0"/>
        <v>2050</v>
      </c>
      <c r="AH1">
        <f t="shared" si="0"/>
        <v>2051</v>
      </c>
      <c r="AI1">
        <f t="shared" si="0"/>
        <v>2052</v>
      </c>
      <c r="AJ1">
        <f t="shared" si="0"/>
        <v>2053</v>
      </c>
      <c r="AK1">
        <f t="shared" si="0"/>
        <v>2054</v>
      </c>
      <c r="AL1">
        <f t="shared" si="0"/>
        <v>2055</v>
      </c>
      <c r="AM1">
        <f t="shared" si="0"/>
        <v>2056</v>
      </c>
      <c r="AN1">
        <f t="shared" si="0"/>
        <v>2057</v>
      </c>
      <c r="AO1">
        <f t="shared" si="0"/>
        <v>2058</v>
      </c>
      <c r="AP1">
        <f t="shared" si="0"/>
        <v>2059</v>
      </c>
      <c r="AQ1">
        <f t="shared" si="0"/>
        <v>2060</v>
      </c>
      <c r="AR1">
        <f t="shared" si="0"/>
        <v>2061</v>
      </c>
      <c r="AS1">
        <f t="shared" si="0"/>
        <v>2062</v>
      </c>
      <c r="AT1">
        <f t="shared" si="0"/>
        <v>2063</v>
      </c>
      <c r="AU1">
        <f t="shared" si="0"/>
        <v>2064</v>
      </c>
      <c r="AV1">
        <f t="shared" si="0"/>
        <v>2065</v>
      </c>
      <c r="AW1">
        <f t="shared" si="0"/>
        <v>2066</v>
      </c>
      <c r="AX1">
        <f t="shared" si="0"/>
        <v>2067</v>
      </c>
      <c r="AY1">
        <f t="shared" si="0"/>
        <v>2068</v>
      </c>
      <c r="AZ1">
        <f t="shared" si="0"/>
        <v>2069</v>
      </c>
      <c r="BA1">
        <f t="shared" si="0"/>
        <v>2070</v>
      </c>
      <c r="BB1">
        <f t="shared" si="0"/>
        <v>2071</v>
      </c>
      <c r="BC1">
        <f t="shared" si="0"/>
        <v>2072</v>
      </c>
      <c r="BD1">
        <f t="shared" si="0"/>
        <v>2073</v>
      </c>
      <c r="BE1">
        <v>2074</v>
      </c>
    </row>
    <row r="2" spans="2:57" ht="15.75" thickBot="1" x14ac:dyDescent="0.3">
      <c r="B2" s="4" t="s">
        <v>1</v>
      </c>
      <c r="C2" s="1">
        <v>1.07</v>
      </c>
      <c r="D2" s="2">
        <f>1/1.07</f>
        <v>0.93457943925233644</v>
      </c>
      <c r="E2" s="2">
        <f t="shared" ref="E2:G3" si="1">D2/$C2</f>
        <v>0.87343872827321156</v>
      </c>
      <c r="F2" s="2">
        <f t="shared" si="1"/>
        <v>0.81629787689085187</v>
      </c>
      <c r="G2" s="2">
        <f>F2/$C2</f>
        <v>0.76289521204752508</v>
      </c>
      <c r="H2" s="2">
        <f t="shared" ref="H2:W3" si="2">G2/$C2</f>
        <v>0.71298617948366827</v>
      </c>
      <c r="I2" s="2">
        <f t="shared" si="2"/>
        <v>0.66634222381651231</v>
      </c>
      <c r="J2" s="2">
        <f t="shared" si="2"/>
        <v>0.62274974188459087</v>
      </c>
      <c r="K2" s="2">
        <f t="shared" si="2"/>
        <v>0.58200910456503818</v>
      </c>
      <c r="L2" s="2">
        <f t="shared" si="2"/>
        <v>0.54393374258414784</v>
      </c>
      <c r="M2" s="2">
        <f t="shared" si="2"/>
        <v>0.50834929213471758</v>
      </c>
      <c r="N2" s="2">
        <f t="shared" si="2"/>
        <v>0.4750927963875865</v>
      </c>
      <c r="O2" s="2">
        <f t="shared" si="2"/>
        <v>0.444011959240735</v>
      </c>
      <c r="P2" s="2">
        <f t="shared" si="2"/>
        <v>0.41496444788853737</v>
      </c>
      <c r="Q2" s="2">
        <f t="shared" si="2"/>
        <v>0.38781724101732462</v>
      </c>
      <c r="R2" s="2">
        <f t="shared" si="2"/>
        <v>0.36244601964235945</v>
      </c>
      <c r="S2" s="2">
        <f t="shared" si="2"/>
        <v>0.33873459779659759</v>
      </c>
      <c r="T2" s="2">
        <f t="shared" si="2"/>
        <v>0.3165743904641099</v>
      </c>
      <c r="U2" s="2">
        <f t="shared" si="2"/>
        <v>0.29586391632159803</v>
      </c>
      <c r="V2" s="2">
        <f t="shared" si="2"/>
        <v>0.27650833301083927</v>
      </c>
      <c r="W2" s="2">
        <f t="shared" si="2"/>
        <v>0.25841900281386848</v>
      </c>
      <c r="X2" s="2">
        <f t="shared" ref="X2:AM3" si="3">W2/$C2</f>
        <v>0.24151308674193314</v>
      </c>
      <c r="Y2" s="2">
        <f t="shared" si="3"/>
        <v>0.22571316517937676</v>
      </c>
      <c r="Z2" s="2">
        <f t="shared" si="3"/>
        <v>0.21094688334521192</v>
      </c>
      <c r="AA2" s="2">
        <f t="shared" si="3"/>
        <v>0.19714661994879618</v>
      </c>
      <c r="AB2" s="2">
        <f t="shared" si="3"/>
        <v>0.1842491775222394</v>
      </c>
      <c r="AC2" s="2">
        <f t="shared" si="3"/>
        <v>0.17219549301143869</v>
      </c>
      <c r="AD2" s="2">
        <f t="shared" si="3"/>
        <v>0.16093036730040999</v>
      </c>
      <c r="AE2" s="2">
        <f t="shared" si="3"/>
        <v>0.1504022124302897</v>
      </c>
      <c r="AF2" s="2">
        <f t="shared" si="3"/>
        <v>0.14056281535541093</v>
      </c>
      <c r="AG2" s="2">
        <f t="shared" si="3"/>
        <v>0.13136711715458965</v>
      </c>
      <c r="AH2" s="2">
        <f t="shared" si="3"/>
        <v>0.12277300668653238</v>
      </c>
      <c r="AI2" s="2">
        <f t="shared" si="3"/>
        <v>0.11474112774442277</v>
      </c>
      <c r="AJ2" s="2">
        <f t="shared" si="3"/>
        <v>0.10723469882656333</v>
      </c>
      <c r="AK2" s="2">
        <f t="shared" si="3"/>
        <v>0.10021934469772274</v>
      </c>
      <c r="AL2" s="2">
        <f t="shared" si="3"/>
        <v>9.3662938969834339E-2</v>
      </c>
      <c r="AM2" s="2">
        <f t="shared" si="3"/>
        <v>8.7535456981153587E-2</v>
      </c>
      <c r="AN2" s="2">
        <f t="shared" ref="AN2:BC3" si="4">AM2/$C2</f>
        <v>8.180883830014353E-2</v>
      </c>
      <c r="AO2" s="2">
        <f t="shared" si="4"/>
        <v>7.6456858224433197E-2</v>
      </c>
      <c r="AP2" s="2">
        <f t="shared" si="4"/>
        <v>7.1455007686386157E-2</v>
      </c>
      <c r="AQ2" s="2">
        <f t="shared" si="4"/>
        <v>6.6780381015314166E-2</v>
      </c>
      <c r="AR2" s="2">
        <f t="shared" si="4"/>
        <v>6.2411571042349685E-2</v>
      </c>
      <c r="AS2" s="2">
        <f t="shared" si="4"/>
        <v>5.8328571067616526E-2</v>
      </c>
      <c r="AT2" s="2">
        <f t="shared" si="4"/>
        <v>5.4512683240763103E-2</v>
      </c>
      <c r="AU2" s="2">
        <f t="shared" si="4"/>
        <v>5.0946432935292614E-2</v>
      </c>
      <c r="AV2" s="2">
        <f t="shared" si="4"/>
        <v>4.7613488724572536E-2</v>
      </c>
      <c r="AW2" s="2">
        <f t="shared" si="4"/>
        <v>4.4498587593058442E-2</v>
      </c>
      <c r="AX2" s="2">
        <f t="shared" si="4"/>
        <v>4.1587465040241529E-2</v>
      </c>
      <c r="AY2" s="2">
        <f t="shared" si="4"/>
        <v>3.8866789757235072E-2</v>
      </c>
      <c r="AZ2" s="2">
        <f t="shared" si="4"/>
        <v>3.6324102576855206E-2</v>
      </c>
      <c r="BA2" s="2">
        <f t="shared" si="4"/>
        <v>3.3947759417621688E-2</v>
      </c>
      <c r="BB2" s="2">
        <f t="shared" si="4"/>
        <v>3.1726877960394098E-2</v>
      </c>
      <c r="BC2" s="2">
        <f t="shared" si="4"/>
        <v>2.9651287813452425E-2</v>
      </c>
      <c r="BD2" s="2">
        <f>BC2/$C2</f>
        <v>2.7711483937806005E-2</v>
      </c>
      <c r="BE2" s="2">
        <f>BD2/$C2</f>
        <v>2.5898583119444863E-2</v>
      </c>
    </row>
    <row r="3" spans="2:57" ht="15.75" thickBot="1" x14ac:dyDescent="0.3">
      <c r="B3" s="4" t="s">
        <v>29</v>
      </c>
      <c r="C3" s="1">
        <v>1.03</v>
      </c>
      <c r="D3" s="2">
        <f>1/1.03</f>
        <v>0.970873786407767</v>
      </c>
      <c r="E3" s="2">
        <f>D3/$C3</f>
        <v>0.94259590913375435</v>
      </c>
      <c r="F3" s="2">
        <f t="shared" si="1"/>
        <v>0.9151416593531595</v>
      </c>
      <c r="G3" s="2">
        <f t="shared" si="1"/>
        <v>0.88848704791568878</v>
      </c>
      <c r="H3" s="2">
        <f t="shared" ref="H3:BC3" si="5">G3/$C3</f>
        <v>0.86260878438416388</v>
      </c>
      <c r="I3" s="2">
        <f t="shared" si="5"/>
        <v>0.83748425668365423</v>
      </c>
      <c r="J3" s="2">
        <f t="shared" si="5"/>
        <v>0.81309151134335356</v>
      </c>
      <c r="K3" s="2">
        <f t="shared" si="5"/>
        <v>0.7894092343139355</v>
      </c>
      <c r="L3" s="2">
        <f t="shared" si="5"/>
        <v>0.76641673234362673</v>
      </c>
      <c r="M3" s="2">
        <f t="shared" si="2"/>
        <v>0.74409391489672494</v>
      </c>
      <c r="N3" s="2">
        <f t="shared" si="2"/>
        <v>0.7224212765987621</v>
      </c>
      <c r="O3" s="2">
        <f t="shared" si="5"/>
        <v>0.70137988019297293</v>
      </c>
      <c r="P3" s="2">
        <f t="shared" si="5"/>
        <v>0.68095133999317758</v>
      </c>
      <c r="Q3" s="2">
        <f t="shared" si="5"/>
        <v>0.66111780581861901</v>
      </c>
      <c r="R3" s="2">
        <f t="shared" si="2"/>
        <v>0.64186194739671742</v>
      </c>
      <c r="S3" s="2">
        <f t="shared" si="2"/>
        <v>0.62316693922011401</v>
      </c>
      <c r="T3" s="2">
        <f t="shared" si="5"/>
        <v>0.60501644584477088</v>
      </c>
      <c r="U3" s="2">
        <f t="shared" si="5"/>
        <v>0.58739460761628237</v>
      </c>
      <c r="V3" s="2">
        <f t="shared" si="5"/>
        <v>0.57028602681192464</v>
      </c>
      <c r="W3" s="2">
        <f t="shared" si="2"/>
        <v>0.55367575418633463</v>
      </c>
      <c r="X3" s="2">
        <f t="shared" si="3"/>
        <v>0.53754927590906276</v>
      </c>
      <c r="Y3" s="2">
        <f t="shared" si="5"/>
        <v>0.52189250088258521</v>
      </c>
      <c r="Z3" s="2">
        <f t="shared" si="5"/>
        <v>0.50669174842969433</v>
      </c>
      <c r="AA3" s="2">
        <f t="shared" si="5"/>
        <v>0.49193373633950904</v>
      </c>
      <c r="AB3" s="2">
        <f t="shared" si="3"/>
        <v>0.47760556926165926</v>
      </c>
      <c r="AC3" s="2">
        <f t="shared" si="3"/>
        <v>0.4636947274385041</v>
      </c>
      <c r="AD3" s="2">
        <f t="shared" si="5"/>
        <v>0.45018905576553797</v>
      </c>
      <c r="AE3" s="2">
        <f t="shared" si="5"/>
        <v>0.43707675317042521</v>
      </c>
      <c r="AF3" s="2">
        <f t="shared" si="5"/>
        <v>0.42434636230138367</v>
      </c>
      <c r="AG3" s="2">
        <f t="shared" si="3"/>
        <v>0.41198675951590646</v>
      </c>
      <c r="AH3" s="2">
        <f t="shared" si="3"/>
        <v>0.39998714516107425</v>
      </c>
      <c r="AI3" s="2">
        <f t="shared" si="5"/>
        <v>0.3883370341369653</v>
      </c>
      <c r="AJ3" s="2">
        <f t="shared" si="5"/>
        <v>0.37702624673491775</v>
      </c>
      <c r="AK3" s="2">
        <f t="shared" si="5"/>
        <v>0.3660448997426386</v>
      </c>
      <c r="AL3" s="2">
        <f t="shared" si="3"/>
        <v>0.35538339780838696</v>
      </c>
      <c r="AM3" s="2">
        <f t="shared" si="3"/>
        <v>0.34503242505668635</v>
      </c>
      <c r="AN3" s="2">
        <f t="shared" si="5"/>
        <v>0.33498293694823916</v>
      </c>
      <c r="AO3" s="2">
        <f t="shared" si="5"/>
        <v>0.3252261523769312</v>
      </c>
      <c r="AP3" s="2">
        <f t="shared" si="5"/>
        <v>0.31575354599702055</v>
      </c>
      <c r="AQ3" s="2">
        <f t="shared" si="4"/>
        <v>0.30655684077380635</v>
      </c>
      <c r="AR3" s="2">
        <f t="shared" si="4"/>
        <v>0.29762800075126827</v>
      </c>
      <c r="AS3" s="2">
        <f t="shared" si="5"/>
        <v>0.28895922403035756</v>
      </c>
      <c r="AT3" s="2">
        <f t="shared" si="5"/>
        <v>0.28054293595180346</v>
      </c>
      <c r="AU3" s="2">
        <f t="shared" si="5"/>
        <v>0.27237178247747906</v>
      </c>
      <c r="AV3" s="2">
        <f t="shared" si="4"/>
        <v>0.26443862376454275</v>
      </c>
      <c r="AW3" s="2">
        <f t="shared" si="4"/>
        <v>0.25673652792674051</v>
      </c>
      <c r="AX3" s="2">
        <f t="shared" si="5"/>
        <v>0.24925876497741797</v>
      </c>
      <c r="AY3" s="2">
        <f t="shared" si="5"/>
        <v>0.24199880094894949</v>
      </c>
      <c r="AZ3" s="2">
        <f t="shared" si="5"/>
        <v>0.2349502921834461</v>
      </c>
      <c r="BA3" s="2">
        <f t="shared" si="4"/>
        <v>0.22810707978975348</v>
      </c>
      <c r="BB3" s="2">
        <f t="shared" si="4"/>
        <v>0.22146318426189657</v>
      </c>
      <c r="BC3" s="2">
        <f t="shared" si="5"/>
        <v>0.2150128002542685</v>
      </c>
      <c r="BD3" s="2">
        <f>BC3/$C3</f>
        <v>0.20875029150899854</v>
      </c>
      <c r="BE3" s="2">
        <f>BD3/$C3</f>
        <v>0.20267018593106653</v>
      </c>
    </row>
    <row r="4" spans="2:57" x14ac:dyDescent="0.25">
      <c r="B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57" s="18" customFormat="1" x14ac:dyDescent="0.25">
      <c r="B5" s="24" t="s">
        <v>26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2:57" s="15" customFormat="1" x14ac:dyDescent="0.25">
      <c r="B6" s="12" t="s">
        <v>87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2:57" s="47" customFormat="1" x14ac:dyDescent="0.25">
      <c r="B7" s="47" t="s">
        <v>27</v>
      </c>
      <c r="C7" s="47">
        <f>SUM(D7:BD7)</f>
        <v>66000000</v>
      </c>
      <c r="F7" s="56"/>
      <c r="G7" s="56"/>
      <c r="J7" s="47">
        <v>3000000</v>
      </c>
      <c r="N7" s="47">
        <v>3500000</v>
      </c>
      <c r="R7" s="47">
        <v>4000000</v>
      </c>
      <c r="V7" s="47">
        <v>4500000</v>
      </c>
      <c r="Z7" s="47">
        <v>5000000</v>
      </c>
      <c r="AD7" s="47">
        <v>5500000</v>
      </c>
      <c r="AH7" s="47">
        <v>5500000</v>
      </c>
      <c r="AL7" s="47">
        <v>6000000</v>
      </c>
      <c r="AP7" s="47">
        <v>6500000</v>
      </c>
      <c r="AT7" s="47">
        <v>7000000</v>
      </c>
      <c r="AX7" s="47">
        <v>7500000</v>
      </c>
      <c r="BB7" s="47">
        <v>8000000</v>
      </c>
    </row>
    <row r="8" spans="2:57" s="47" customFormat="1" ht="15.75" thickBot="1" x14ac:dyDescent="0.3">
      <c r="B8" s="47" t="s">
        <v>5</v>
      </c>
      <c r="D8" s="47" t="str">
        <f>IF(D7="","",D7*D2)</f>
        <v/>
      </c>
      <c r="E8" s="47" t="str">
        <f t="shared" ref="E8:H8" si="6">IF(E7="","",E7*E2)</f>
        <v/>
      </c>
      <c r="F8" s="47" t="str">
        <f t="shared" si="6"/>
        <v/>
      </c>
      <c r="G8" s="47" t="str">
        <f t="shared" si="6"/>
        <v/>
      </c>
      <c r="H8" s="47" t="str">
        <f t="shared" si="6"/>
        <v/>
      </c>
      <c r="I8" s="47" t="str">
        <f>IF(I7="","",I7*I2)</f>
        <v/>
      </c>
      <c r="J8" s="47">
        <f t="shared" ref="J8:BC8" si="7">IF(J7="","",J7*J2)</f>
        <v>1868249.2256537727</v>
      </c>
      <c r="K8" s="47" t="str">
        <f t="shared" si="7"/>
        <v/>
      </c>
      <c r="L8" s="47" t="str">
        <f t="shared" si="7"/>
        <v/>
      </c>
      <c r="M8" s="47" t="str">
        <f t="shared" si="7"/>
        <v/>
      </c>
      <c r="N8" s="47">
        <f t="shared" si="7"/>
        <v>1662824.7873565527</v>
      </c>
      <c r="O8" s="47" t="str">
        <f t="shared" si="7"/>
        <v/>
      </c>
      <c r="P8" s="47" t="str">
        <f t="shared" si="7"/>
        <v/>
      </c>
      <c r="Q8" s="47" t="str">
        <f t="shared" si="7"/>
        <v/>
      </c>
      <c r="R8" s="47">
        <f t="shared" si="7"/>
        <v>1449784.0785694378</v>
      </c>
      <c r="S8" s="47" t="str">
        <f t="shared" si="7"/>
        <v/>
      </c>
      <c r="T8" s="47" t="str">
        <f t="shared" si="7"/>
        <v/>
      </c>
      <c r="U8" s="47" t="str">
        <f t="shared" si="7"/>
        <v/>
      </c>
      <c r="V8" s="47">
        <f t="shared" si="7"/>
        <v>1244287.4985487766</v>
      </c>
      <c r="W8" s="47" t="str">
        <f t="shared" si="7"/>
        <v/>
      </c>
      <c r="X8" s="47" t="str">
        <f t="shared" si="7"/>
        <v/>
      </c>
      <c r="Y8" s="47" t="str">
        <f t="shared" si="7"/>
        <v/>
      </c>
      <c r="Z8" s="47">
        <f t="shared" si="7"/>
        <v>1054734.4167260595</v>
      </c>
      <c r="AA8" s="47" t="str">
        <f t="shared" si="7"/>
        <v/>
      </c>
      <c r="AB8" s="47" t="str">
        <f t="shared" si="7"/>
        <v/>
      </c>
      <c r="AC8" s="47" t="str">
        <f t="shared" si="7"/>
        <v/>
      </c>
      <c r="AD8" s="47">
        <f t="shared" si="7"/>
        <v>885117.02015225496</v>
      </c>
      <c r="AE8" s="47" t="str">
        <f t="shared" si="7"/>
        <v/>
      </c>
      <c r="AF8" s="47" t="str">
        <f t="shared" si="7"/>
        <v/>
      </c>
      <c r="AG8" s="47" t="str">
        <f t="shared" si="7"/>
        <v/>
      </c>
      <c r="AH8" s="47">
        <f t="shared" si="7"/>
        <v>675251.53677592811</v>
      </c>
      <c r="AI8" s="47" t="str">
        <f t="shared" si="7"/>
        <v/>
      </c>
      <c r="AJ8" s="47" t="str">
        <f t="shared" si="7"/>
        <v/>
      </c>
      <c r="AK8" s="47" t="str">
        <f t="shared" si="7"/>
        <v/>
      </c>
      <c r="AL8" s="47">
        <f t="shared" si="7"/>
        <v>561977.63381900603</v>
      </c>
      <c r="AM8" s="47" t="str">
        <f t="shared" si="7"/>
        <v/>
      </c>
      <c r="AN8" s="47" t="str">
        <f t="shared" si="7"/>
        <v/>
      </c>
      <c r="AO8" s="47" t="str">
        <f t="shared" si="7"/>
        <v/>
      </c>
      <c r="AP8" s="47">
        <f t="shared" si="7"/>
        <v>464457.54996151</v>
      </c>
      <c r="AQ8" s="47" t="str">
        <f t="shared" si="7"/>
        <v/>
      </c>
      <c r="AR8" s="47" t="str">
        <f t="shared" si="7"/>
        <v/>
      </c>
      <c r="AS8" s="47" t="str">
        <f t="shared" si="7"/>
        <v/>
      </c>
      <c r="AT8" s="47">
        <f t="shared" si="7"/>
        <v>381588.78268534172</v>
      </c>
      <c r="AU8" s="47" t="str">
        <f t="shared" si="7"/>
        <v/>
      </c>
      <c r="AV8" s="47" t="str">
        <f t="shared" si="7"/>
        <v/>
      </c>
      <c r="AW8" s="47" t="str">
        <f t="shared" si="7"/>
        <v/>
      </c>
      <c r="AX8" s="47">
        <f t="shared" si="7"/>
        <v>311905.98780181148</v>
      </c>
      <c r="AY8" s="47" t="str">
        <f t="shared" si="7"/>
        <v/>
      </c>
      <c r="AZ8" s="47" t="str">
        <f t="shared" si="7"/>
        <v/>
      </c>
      <c r="BA8" s="47" t="str">
        <f t="shared" si="7"/>
        <v/>
      </c>
      <c r="BB8" s="47">
        <f t="shared" si="7"/>
        <v>253815.02368315277</v>
      </c>
      <c r="BC8" s="47" t="str">
        <f t="shared" si="7"/>
        <v/>
      </c>
      <c r="BD8" s="47" t="str">
        <f>IF(BD7="","",BD7*BD2)</f>
        <v/>
      </c>
    </row>
    <row r="9" spans="2:57" s="47" customFormat="1" ht="15.75" thickBot="1" x14ac:dyDescent="0.3">
      <c r="B9" s="47" t="s">
        <v>7</v>
      </c>
      <c r="C9" s="57">
        <f>SUM(D8:BE8)</f>
        <v>10813993.541733604</v>
      </c>
    </row>
    <row r="10" spans="2:57" s="8" customFormat="1" x14ac:dyDescent="0.25">
      <c r="F10" s="9"/>
      <c r="G10" s="9"/>
      <c r="H10" s="9"/>
      <c r="I10" s="9"/>
    </row>
    <row r="11" spans="2:57" s="15" customFormat="1" x14ac:dyDescent="0.25">
      <c r="B11" s="15" t="s">
        <v>24</v>
      </c>
      <c r="D11" s="20" t="s">
        <v>2</v>
      </c>
      <c r="E11" s="20" t="s">
        <v>2</v>
      </c>
      <c r="F11" s="20"/>
      <c r="G11" s="20"/>
      <c r="H11" s="20"/>
      <c r="I11" s="20"/>
    </row>
    <row r="12" spans="2:57" s="8" customFormat="1" x14ac:dyDescent="0.25">
      <c r="B12" s="8" t="s">
        <v>28</v>
      </c>
      <c r="C12" s="23">
        <f>SUM(D12:BE12)</f>
        <v>6600000</v>
      </c>
      <c r="D12" s="9"/>
      <c r="E12" s="9"/>
      <c r="G12" s="9">
        <v>100000</v>
      </c>
      <c r="H12" s="9">
        <v>100000</v>
      </c>
      <c r="I12" s="14">
        <v>100000</v>
      </c>
      <c r="J12" s="14"/>
      <c r="K12" s="14">
        <v>120000</v>
      </c>
      <c r="L12" s="14">
        <v>120000</v>
      </c>
      <c r="M12" s="14">
        <v>120000</v>
      </c>
      <c r="N12" s="14"/>
      <c r="O12" s="14">
        <v>130000</v>
      </c>
      <c r="P12" s="14">
        <v>130000</v>
      </c>
      <c r="Q12" s="14">
        <v>130000</v>
      </c>
      <c r="R12" s="14"/>
      <c r="S12" s="14">
        <v>140000</v>
      </c>
      <c r="T12" s="14">
        <v>140000</v>
      </c>
      <c r="U12" s="14">
        <v>140000</v>
      </c>
      <c r="V12" s="14"/>
      <c r="W12" s="14">
        <v>150000</v>
      </c>
      <c r="X12" s="14">
        <v>150000</v>
      </c>
      <c r="Y12" s="14">
        <v>150000</v>
      </c>
      <c r="Z12" s="14"/>
      <c r="AA12" s="14">
        <v>160000</v>
      </c>
      <c r="AB12" s="14">
        <v>160000</v>
      </c>
      <c r="AC12" s="14">
        <v>160000</v>
      </c>
      <c r="AD12" s="14"/>
      <c r="AE12" s="14">
        <v>170000</v>
      </c>
      <c r="AF12" s="14">
        <v>170000</v>
      </c>
      <c r="AG12" s="14">
        <v>170000</v>
      </c>
      <c r="AH12" s="14"/>
      <c r="AI12" s="27">
        <v>180000</v>
      </c>
      <c r="AJ12" s="14">
        <v>180000</v>
      </c>
      <c r="AK12" s="14">
        <v>180000</v>
      </c>
      <c r="AL12" s="14"/>
      <c r="AM12" s="14">
        <v>190000</v>
      </c>
      <c r="AN12" s="14">
        <v>190000</v>
      </c>
      <c r="AO12" s="14">
        <v>190000</v>
      </c>
      <c r="AP12" s="14"/>
      <c r="AQ12" s="14">
        <v>200000</v>
      </c>
      <c r="AR12" s="14">
        <v>200000</v>
      </c>
      <c r="AS12" s="14">
        <v>200000</v>
      </c>
      <c r="AT12" s="14"/>
      <c r="AU12" s="14">
        <v>210000</v>
      </c>
      <c r="AV12" s="14">
        <v>210000</v>
      </c>
      <c r="AW12" s="14">
        <v>210000</v>
      </c>
      <c r="AX12" s="14"/>
      <c r="AY12" s="14">
        <v>220000</v>
      </c>
      <c r="AZ12" s="14">
        <v>220000</v>
      </c>
      <c r="BA12" s="14">
        <v>220000</v>
      </c>
      <c r="BB12" s="14"/>
      <c r="BC12" s="14">
        <v>230000</v>
      </c>
      <c r="BD12" s="14">
        <v>230000</v>
      </c>
      <c r="BE12" s="14">
        <v>230000</v>
      </c>
    </row>
    <row r="13" spans="2:57" s="8" customFormat="1" x14ac:dyDescent="0.25">
      <c r="B13" s="8" t="s">
        <v>5</v>
      </c>
      <c r="D13" s="9" t="str">
        <f>IF(D12="","",D12*D2)</f>
        <v/>
      </c>
      <c r="E13" s="9" t="str">
        <f t="shared" ref="E13" si="8">IF(E12="","",E12*E2)</f>
        <v/>
      </c>
      <c r="F13" s="9" t="str">
        <f>IF(F12="","",F12*F2)</f>
        <v/>
      </c>
      <c r="G13" s="9">
        <f t="shared" ref="G13:BC13" si="9">IF(G12="","",G12*G2)</f>
        <v>76289.521204752513</v>
      </c>
      <c r="H13" s="9">
        <f t="shared" si="9"/>
        <v>71298.617948366824</v>
      </c>
      <c r="I13" s="9">
        <f t="shared" si="9"/>
        <v>66634.222381651227</v>
      </c>
      <c r="J13" s="9" t="str">
        <f t="shared" si="9"/>
        <v/>
      </c>
      <c r="K13" s="9">
        <f t="shared" si="9"/>
        <v>69841.092547804583</v>
      </c>
      <c r="L13" s="9">
        <f>IF(L12="","",L12*L2)</f>
        <v>65272.049110097738</v>
      </c>
      <c r="M13" s="9">
        <f t="shared" si="9"/>
        <v>61001.915056166108</v>
      </c>
      <c r="N13" s="9" t="str">
        <f t="shared" si="9"/>
        <v/>
      </c>
      <c r="O13" s="9">
        <f t="shared" si="9"/>
        <v>57721.55470129555</v>
      </c>
      <c r="P13" s="9">
        <f t="shared" si="9"/>
        <v>53945.378225509856</v>
      </c>
      <c r="Q13" s="9">
        <f t="shared" si="9"/>
        <v>50416.241332252204</v>
      </c>
      <c r="R13" s="9" t="str">
        <f t="shared" si="9"/>
        <v/>
      </c>
      <c r="S13" s="9">
        <f t="shared" si="9"/>
        <v>47422.84369152366</v>
      </c>
      <c r="T13" s="9">
        <f t="shared" si="9"/>
        <v>44320.414664975389</v>
      </c>
      <c r="U13" s="9">
        <f t="shared" si="9"/>
        <v>41420.948285023725</v>
      </c>
      <c r="V13" s="9" t="str">
        <f t="shared" si="9"/>
        <v/>
      </c>
      <c r="W13" s="9">
        <f t="shared" si="9"/>
        <v>38762.850422080272</v>
      </c>
      <c r="X13" s="9">
        <f t="shared" si="9"/>
        <v>36226.963011289969</v>
      </c>
      <c r="Y13" s="9">
        <f t="shared" si="9"/>
        <v>33856.974776906514</v>
      </c>
      <c r="Z13" s="9" t="str">
        <f t="shared" si="9"/>
        <v/>
      </c>
      <c r="AA13" s="9">
        <f t="shared" si="9"/>
        <v>31543.459191807389</v>
      </c>
      <c r="AB13" s="9">
        <f t="shared" si="9"/>
        <v>29479.868403558306</v>
      </c>
      <c r="AC13" s="9">
        <f t="shared" si="9"/>
        <v>27551.278881830189</v>
      </c>
      <c r="AD13" s="9" t="str">
        <f t="shared" si="9"/>
        <v/>
      </c>
      <c r="AE13" s="9">
        <f t="shared" si="9"/>
        <v>25568.37611314925</v>
      </c>
      <c r="AF13" s="9">
        <f t="shared" si="9"/>
        <v>23895.678610419858</v>
      </c>
      <c r="AG13" s="9">
        <f t="shared" si="9"/>
        <v>22332.409916280241</v>
      </c>
      <c r="AH13" s="9" t="str">
        <f t="shared" si="9"/>
        <v/>
      </c>
      <c r="AI13" s="9">
        <f t="shared" si="9"/>
        <v>20653.4029939961</v>
      </c>
      <c r="AJ13" s="9">
        <f t="shared" si="9"/>
        <v>19302.245788781402</v>
      </c>
      <c r="AK13" s="9">
        <f t="shared" si="9"/>
        <v>18039.482045590095</v>
      </c>
      <c r="AL13" s="9" t="str">
        <f t="shared" si="9"/>
        <v/>
      </c>
      <c r="AM13" s="9">
        <f t="shared" si="9"/>
        <v>16631.736826419183</v>
      </c>
      <c r="AN13" s="9">
        <f t="shared" si="9"/>
        <v>15543.679277027271</v>
      </c>
      <c r="AO13" s="9">
        <f t="shared" si="9"/>
        <v>14526.803062642308</v>
      </c>
      <c r="AP13" s="9" t="str">
        <f t="shared" si="9"/>
        <v/>
      </c>
      <c r="AQ13" s="9">
        <f t="shared" si="9"/>
        <v>13356.076203062834</v>
      </c>
      <c r="AR13" s="9">
        <f t="shared" si="9"/>
        <v>12482.314208469938</v>
      </c>
      <c r="AS13" s="9">
        <f t="shared" si="9"/>
        <v>11665.714213523304</v>
      </c>
      <c r="AT13" s="9" t="str">
        <f t="shared" si="9"/>
        <v/>
      </c>
      <c r="AU13" s="9">
        <f t="shared" si="9"/>
        <v>10698.750916411449</v>
      </c>
      <c r="AV13" s="9">
        <f t="shared" si="9"/>
        <v>9998.8326321602326</v>
      </c>
      <c r="AW13" s="9">
        <f t="shared" si="9"/>
        <v>9344.7033945422736</v>
      </c>
      <c r="AX13" s="9" t="str">
        <f t="shared" si="9"/>
        <v/>
      </c>
      <c r="AY13" s="9">
        <f t="shared" si="9"/>
        <v>8550.6937465917163</v>
      </c>
      <c r="AZ13" s="9">
        <f t="shared" si="9"/>
        <v>7991.3025669081453</v>
      </c>
      <c r="BA13" s="9">
        <f t="shared" si="9"/>
        <v>7468.5070718767711</v>
      </c>
      <c r="BB13" s="9" t="str">
        <f t="shared" si="9"/>
        <v/>
      </c>
      <c r="BC13" s="9">
        <f t="shared" si="9"/>
        <v>6819.7961970940578</v>
      </c>
      <c r="BD13" s="9">
        <f>IF(BD12="","",BD12*BD2)</f>
        <v>6373.6413056953816</v>
      </c>
      <c r="BE13" s="9">
        <f>IF(BE12="","",BE12*BE2)</f>
        <v>5956.6741174723184</v>
      </c>
    </row>
    <row r="14" spans="2:57" s="8" customFormat="1" x14ac:dyDescent="0.25">
      <c r="B14" s="8" t="s">
        <v>8</v>
      </c>
      <c r="C14" s="26">
        <f>SUM(D13:BE13)</f>
        <v>1190207.0150450056</v>
      </c>
      <c r="F14" s="9"/>
      <c r="G14" s="9"/>
      <c r="H14" s="9"/>
      <c r="I14" s="9"/>
    </row>
    <row r="15" spans="2:57" s="8" customFormat="1" ht="15.75" thickBot="1" x14ac:dyDescent="0.3"/>
    <row r="16" spans="2:57" ht="15.75" thickBot="1" x14ac:dyDescent="0.3">
      <c r="B16" s="8" t="s">
        <v>16</v>
      </c>
      <c r="C16" s="25">
        <f>C9+C14</f>
        <v>12004200.55677861</v>
      </c>
      <c r="D16" s="8"/>
      <c r="E16" s="8"/>
    </row>
    <row r="17" spans="2:57" x14ac:dyDescent="0.25">
      <c r="D17" s="8"/>
      <c r="E17" s="8"/>
    </row>
    <row r="18" spans="2:57" s="15" customFormat="1" x14ac:dyDescent="0.25">
      <c r="B18" s="15" t="s">
        <v>9</v>
      </c>
    </row>
    <row r="19" spans="2:57" ht="15.75" thickBot="1" x14ac:dyDescent="0.3">
      <c r="G19" t="s">
        <v>2</v>
      </c>
    </row>
    <row r="20" spans="2:57" ht="15.75" thickBot="1" x14ac:dyDescent="0.3">
      <c r="B20" s="8" t="s">
        <v>10</v>
      </c>
      <c r="D20" s="9" t="s">
        <v>2</v>
      </c>
      <c r="F20" s="13">
        <v>4300</v>
      </c>
      <c r="G20" s="9">
        <f>F20+50</f>
        <v>4350</v>
      </c>
      <c r="H20" s="9">
        <f t="shared" ref="H20:BE20" si="10">G20+50</f>
        <v>4400</v>
      </c>
      <c r="I20" s="9">
        <f t="shared" si="10"/>
        <v>4450</v>
      </c>
      <c r="J20" s="9">
        <f t="shared" si="10"/>
        <v>4500</v>
      </c>
      <c r="K20" s="9">
        <f t="shared" si="10"/>
        <v>4550</v>
      </c>
      <c r="L20" s="9">
        <f t="shared" si="10"/>
        <v>4600</v>
      </c>
      <c r="M20" s="9">
        <f t="shared" si="10"/>
        <v>4650</v>
      </c>
      <c r="N20" s="9">
        <f t="shared" si="10"/>
        <v>4700</v>
      </c>
      <c r="O20" s="9">
        <f t="shared" si="10"/>
        <v>4750</v>
      </c>
      <c r="P20" s="9">
        <f t="shared" si="10"/>
        <v>4800</v>
      </c>
      <c r="Q20" s="9">
        <f t="shared" si="10"/>
        <v>4850</v>
      </c>
      <c r="R20" s="9">
        <f t="shared" si="10"/>
        <v>4900</v>
      </c>
      <c r="S20" s="9">
        <f t="shared" si="10"/>
        <v>4950</v>
      </c>
      <c r="T20" s="9">
        <f t="shared" si="10"/>
        <v>5000</v>
      </c>
      <c r="U20" s="9">
        <f t="shared" si="10"/>
        <v>5050</v>
      </c>
      <c r="V20" s="9">
        <f t="shared" si="10"/>
        <v>5100</v>
      </c>
      <c r="W20" s="9">
        <f t="shared" si="10"/>
        <v>5150</v>
      </c>
      <c r="X20" s="9">
        <f t="shared" si="10"/>
        <v>5200</v>
      </c>
      <c r="Y20" s="9">
        <f t="shared" si="10"/>
        <v>5250</v>
      </c>
      <c r="Z20" s="9">
        <f t="shared" si="10"/>
        <v>5300</v>
      </c>
      <c r="AA20" s="9">
        <f t="shared" si="10"/>
        <v>5350</v>
      </c>
      <c r="AB20" s="9">
        <f t="shared" si="10"/>
        <v>5400</v>
      </c>
      <c r="AC20" s="9">
        <f t="shared" si="10"/>
        <v>5450</v>
      </c>
      <c r="AD20" s="9">
        <f t="shared" si="10"/>
        <v>5500</v>
      </c>
      <c r="AE20" s="9">
        <f t="shared" si="10"/>
        <v>5550</v>
      </c>
      <c r="AF20" s="9">
        <f t="shared" si="10"/>
        <v>5600</v>
      </c>
      <c r="AG20" s="9">
        <f t="shared" si="10"/>
        <v>5650</v>
      </c>
      <c r="AH20" s="9">
        <f t="shared" si="10"/>
        <v>5700</v>
      </c>
      <c r="AI20" s="9">
        <f t="shared" si="10"/>
        <v>5750</v>
      </c>
      <c r="AJ20" s="9">
        <f t="shared" si="10"/>
        <v>5800</v>
      </c>
      <c r="AK20" s="9">
        <f t="shared" si="10"/>
        <v>5850</v>
      </c>
      <c r="AL20" s="9">
        <f t="shared" si="10"/>
        <v>5900</v>
      </c>
      <c r="AM20" s="9">
        <f t="shared" si="10"/>
        <v>5950</v>
      </c>
      <c r="AN20" s="9">
        <f t="shared" si="10"/>
        <v>6000</v>
      </c>
      <c r="AO20" s="9">
        <f t="shared" si="10"/>
        <v>6050</v>
      </c>
      <c r="AP20" s="9">
        <f t="shared" si="10"/>
        <v>6100</v>
      </c>
      <c r="AQ20" s="9">
        <f t="shared" si="10"/>
        <v>6150</v>
      </c>
      <c r="AR20" s="9">
        <f t="shared" si="10"/>
        <v>6200</v>
      </c>
      <c r="AS20" s="9">
        <f t="shared" si="10"/>
        <v>6250</v>
      </c>
      <c r="AT20" s="9">
        <f t="shared" si="10"/>
        <v>6300</v>
      </c>
      <c r="AU20" s="9">
        <f t="shared" si="10"/>
        <v>6350</v>
      </c>
      <c r="AV20" s="9">
        <f t="shared" si="10"/>
        <v>6400</v>
      </c>
      <c r="AW20" s="9">
        <f t="shared" si="10"/>
        <v>6450</v>
      </c>
      <c r="AX20" s="9">
        <f t="shared" si="10"/>
        <v>6500</v>
      </c>
      <c r="AY20" s="9">
        <f t="shared" si="10"/>
        <v>6550</v>
      </c>
      <c r="AZ20" s="9">
        <f t="shared" si="10"/>
        <v>6600</v>
      </c>
      <c r="BA20" s="9">
        <f t="shared" si="10"/>
        <v>6650</v>
      </c>
      <c r="BB20" s="9">
        <f t="shared" si="10"/>
        <v>6700</v>
      </c>
      <c r="BC20" s="9">
        <f t="shared" si="10"/>
        <v>6750</v>
      </c>
      <c r="BD20" s="9">
        <f t="shared" si="10"/>
        <v>6800</v>
      </c>
      <c r="BE20" s="9">
        <f t="shared" si="10"/>
        <v>6850</v>
      </c>
    </row>
    <row r="21" spans="2:57" x14ac:dyDescent="0.25">
      <c r="B21" s="11" t="s">
        <v>11</v>
      </c>
      <c r="D21" s="5" t="s">
        <v>2</v>
      </c>
      <c r="F21" s="5">
        <f t="shared" ref="F21:BD21" si="11">F20*365</f>
        <v>1569500</v>
      </c>
      <c r="G21" s="5">
        <f t="shared" si="11"/>
        <v>1587750</v>
      </c>
      <c r="H21" s="5">
        <f t="shared" si="11"/>
        <v>1606000</v>
      </c>
      <c r="I21" s="5">
        <f t="shared" si="11"/>
        <v>1624250</v>
      </c>
      <c r="J21" s="5">
        <f t="shared" si="11"/>
        <v>1642500</v>
      </c>
      <c r="K21" s="5">
        <f t="shared" si="11"/>
        <v>1660750</v>
      </c>
      <c r="L21" s="5">
        <f t="shared" si="11"/>
        <v>1679000</v>
      </c>
      <c r="M21" s="5">
        <f t="shared" si="11"/>
        <v>1697250</v>
      </c>
      <c r="N21" s="5">
        <f t="shared" si="11"/>
        <v>1715500</v>
      </c>
      <c r="O21" s="5">
        <f t="shared" si="11"/>
        <v>1733750</v>
      </c>
      <c r="P21" s="5">
        <f t="shared" si="11"/>
        <v>1752000</v>
      </c>
      <c r="Q21" s="5">
        <f t="shared" si="11"/>
        <v>1770250</v>
      </c>
      <c r="R21" s="5">
        <f t="shared" si="11"/>
        <v>1788500</v>
      </c>
      <c r="S21" s="5">
        <f t="shared" si="11"/>
        <v>1806750</v>
      </c>
      <c r="T21" s="5">
        <f t="shared" si="11"/>
        <v>1825000</v>
      </c>
      <c r="U21" s="5">
        <f t="shared" si="11"/>
        <v>1843250</v>
      </c>
      <c r="V21" s="5">
        <f t="shared" si="11"/>
        <v>1861500</v>
      </c>
      <c r="W21" s="5">
        <f t="shared" si="11"/>
        <v>1879750</v>
      </c>
      <c r="X21" s="5">
        <f t="shared" si="11"/>
        <v>1898000</v>
      </c>
      <c r="Y21" s="5">
        <f t="shared" si="11"/>
        <v>1916250</v>
      </c>
      <c r="Z21" s="5">
        <f t="shared" si="11"/>
        <v>1934500</v>
      </c>
      <c r="AA21" s="5">
        <f t="shared" si="11"/>
        <v>1952750</v>
      </c>
      <c r="AB21" s="5">
        <f t="shared" si="11"/>
        <v>1971000</v>
      </c>
      <c r="AC21" s="5">
        <f t="shared" si="11"/>
        <v>1989250</v>
      </c>
      <c r="AD21" s="5">
        <f t="shared" si="11"/>
        <v>2007500</v>
      </c>
      <c r="AE21" s="5">
        <f t="shared" si="11"/>
        <v>2025750</v>
      </c>
      <c r="AF21" s="5">
        <f t="shared" si="11"/>
        <v>2044000</v>
      </c>
      <c r="AG21" s="5">
        <f t="shared" si="11"/>
        <v>2062250</v>
      </c>
      <c r="AH21" s="5">
        <f t="shared" si="11"/>
        <v>2080500</v>
      </c>
      <c r="AI21" s="5">
        <f t="shared" si="11"/>
        <v>2098750</v>
      </c>
      <c r="AJ21" s="5">
        <f t="shared" si="11"/>
        <v>2117000</v>
      </c>
      <c r="AK21" s="5">
        <f t="shared" si="11"/>
        <v>2135250</v>
      </c>
      <c r="AL21" s="5">
        <f t="shared" si="11"/>
        <v>2153500</v>
      </c>
      <c r="AM21" s="5">
        <f t="shared" si="11"/>
        <v>2171750</v>
      </c>
      <c r="AN21" s="5">
        <f t="shared" si="11"/>
        <v>2190000</v>
      </c>
      <c r="AO21" s="5">
        <f t="shared" si="11"/>
        <v>2208250</v>
      </c>
      <c r="AP21" s="5">
        <f t="shared" si="11"/>
        <v>2226500</v>
      </c>
      <c r="AQ21" s="5">
        <f t="shared" si="11"/>
        <v>2244750</v>
      </c>
      <c r="AR21" s="5">
        <f t="shared" si="11"/>
        <v>2263000</v>
      </c>
      <c r="AS21" s="5">
        <f t="shared" si="11"/>
        <v>2281250</v>
      </c>
      <c r="AT21" s="5">
        <f t="shared" si="11"/>
        <v>2299500</v>
      </c>
      <c r="AU21" s="5">
        <f t="shared" si="11"/>
        <v>2317750</v>
      </c>
      <c r="AV21" s="5">
        <f t="shared" si="11"/>
        <v>2336000</v>
      </c>
      <c r="AW21" s="5">
        <f t="shared" si="11"/>
        <v>2354250</v>
      </c>
      <c r="AX21" s="5">
        <f t="shared" si="11"/>
        <v>2372500</v>
      </c>
      <c r="AY21" s="5">
        <f t="shared" si="11"/>
        <v>2390750</v>
      </c>
      <c r="AZ21" s="5">
        <f t="shared" si="11"/>
        <v>2409000</v>
      </c>
      <c r="BA21" s="5">
        <f t="shared" si="11"/>
        <v>2427250</v>
      </c>
      <c r="BB21" s="5">
        <f t="shared" si="11"/>
        <v>2445500</v>
      </c>
      <c r="BC21" s="5">
        <f t="shared" si="11"/>
        <v>2463750</v>
      </c>
      <c r="BD21" s="5">
        <f t="shared" si="11"/>
        <v>2482000</v>
      </c>
      <c r="BE21" s="5">
        <f t="shared" ref="BE21" si="12">BE20*365</f>
        <v>2500250</v>
      </c>
    </row>
    <row r="22" spans="2:57" x14ac:dyDescent="0.25">
      <c r="B22" s="11" t="s">
        <v>12</v>
      </c>
      <c r="D22" s="9" t="s">
        <v>2</v>
      </c>
      <c r="F22" s="9">
        <f t="shared" ref="F22:BD22" si="13">F21*10</f>
        <v>15695000</v>
      </c>
      <c r="G22" s="9">
        <f t="shared" si="13"/>
        <v>15877500</v>
      </c>
      <c r="H22" s="9">
        <f t="shared" si="13"/>
        <v>16060000</v>
      </c>
      <c r="I22" s="9">
        <f t="shared" si="13"/>
        <v>16242500</v>
      </c>
      <c r="J22" s="9">
        <f t="shared" si="13"/>
        <v>16425000</v>
      </c>
      <c r="K22" s="9">
        <f t="shared" si="13"/>
        <v>16607500</v>
      </c>
      <c r="L22" s="9">
        <f t="shared" si="13"/>
        <v>16790000</v>
      </c>
      <c r="M22" s="9">
        <f t="shared" si="13"/>
        <v>16972500</v>
      </c>
      <c r="N22" s="9">
        <f t="shared" si="13"/>
        <v>17155000</v>
      </c>
      <c r="O22" s="9">
        <f t="shared" si="13"/>
        <v>17337500</v>
      </c>
      <c r="P22" s="9">
        <f t="shared" si="13"/>
        <v>17520000</v>
      </c>
      <c r="Q22" s="9">
        <f t="shared" si="13"/>
        <v>17702500</v>
      </c>
      <c r="R22" s="9">
        <f t="shared" si="13"/>
        <v>17885000</v>
      </c>
      <c r="S22" s="9">
        <f t="shared" si="13"/>
        <v>18067500</v>
      </c>
      <c r="T22" s="9">
        <f t="shared" si="13"/>
        <v>18250000</v>
      </c>
      <c r="U22" s="9">
        <f t="shared" si="13"/>
        <v>18432500</v>
      </c>
      <c r="V22" s="9">
        <f t="shared" si="13"/>
        <v>18615000</v>
      </c>
      <c r="W22" s="9">
        <f t="shared" si="13"/>
        <v>18797500</v>
      </c>
      <c r="X22" s="9">
        <f t="shared" si="13"/>
        <v>18980000</v>
      </c>
      <c r="Y22" s="9">
        <f t="shared" si="13"/>
        <v>19162500</v>
      </c>
      <c r="Z22" s="9">
        <f t="shared" si="13"/>
        <v>19345000</v>
      </c>
      <c r="AA22" s="9">
        <f t="shared" si="13"/>
        <v>19527500</v>
      </c>
      <c r="AB22" s="9">
        <f t="shared" si="13"/>
        <v>19710000</v>
      </c>
      <c r="AC22" s="9">
        <f t="shared" si="13"/>
        <v>19892500</v>
      </c>
      <c r="AD22" s="9">
        <f t="shared" si="13"/>
        <v>20075000</v>
      </c>
      <c r="AE22" s="9">
        <f t="shared" si="13"/>
        <v>20257500</v>
      </c>
      <c r="AF22" s="9">
        <f t="shared" si="13"/>
        <v>20440000</v>
      </c>
      <c r="AG22" s="9">
        <f t="shared" si="13"/>
        <v>20622500</v>
      </c>
      <c r="AH22" s="9">
        <f t="shared" si="13"/>
        <v>20805000</v>
      </c>
      <c r="AI22" s="9">
        <f t="shared" si="13"/>
        <v>20987500</v>
      </c>
      <c r="AJ22" s="9">
        <f t="shared" si="13"/>
        <v>21170000</v>
      </c>
      <c r="AK22" s="9">
        <f t="shared" si="13"/>
        <v>21352500</v>
      </c>
      <c r="AL22" s="9">
        <f t="shared" si="13"/>
        <v>21535000</v>
      </c>
      <c r="AM22" s="9">
        <f t="shared" si="13"/>
        <v>21717500</v>
      </c>
      <c r="AN22" s="9">
        <f t="shared" si="13"/>
        <v>21900000</v>
      </c>
      <c r="AO22" s="9">
        <f t="shared" si="13"/>
        <v>22082500</v>
      </c>
      <c r="AP22" s="9">
        <f t="shared" si="13"/>
        <v>22265000</v>
      </c>
      <c r="AQ22" s="9">
        <f t="shared" si="13"/>
        <v>22447500</v>
      </c>
      <c r="AR22" s="9">
        <f t="shared" si="13"/>
        <v>22630000</v>
      </c>
      <c r="AS22" s="9">
        <f t="shared" si="13"/>
        <v>22812500</v>
      </c>
      <c r="AT22" s="9">
        <f t="shared" si="13"/>
        <v>22995000</v>
      </c>
      <c r="AU22" s="9">
        <f t="shared" si="13"/>
        <v>23177500</v>
      </c>
      <c r="AV22" s="9">
        <f t="shared" si="13"/>
        <v>23360000</v>
      </c>
      <c r="AW22" s="9">
        <f t="shared" si="13"/>
        <v>23542500</v>
      </c>
      <c r="AX22" s="9">
        <f t="shared" si="13"/>
        <v>23725000</v>
      </c>
      <c r="AY22" s="9">
        <f t="shared" si="13"/>
        <v>23907500</v>
      </c>
      <c r="AZ22" s="9">
        <f t="shared" si="13"/>
        <v>24090000</v>
      </c>
      <c r="BA22" s="9">
        <f t="shared" si="13"/>
        <v>24272500</v>
      </c>
      <c r="BB22" s="9">
        <f t="shared" si="13"/>
        <v>24455000</v>
      </c>
      <c r="BC22" s="9">
        <f t="shared" si="13"/>
        <v>24637500</v>
      </c>
      <c r="BD22" s="9">
        <f t="shared" si="13"/>
        <v>24820000</v>
      </c>
      <c r="BE22" s="9">
        <f t="shared" ref="BE22" si="14">BE21*10</f>
        <v>25002500</v>
      </c>
    </row>
    <row r="23" spans="2:57" x14ac:dyDescent="0.25">
      <c r="B23" s="11" t="s">
        <v>13</v>
      </c>
      <c r="D23" s="5" t="s">
        <v>2</v>
      </c>
      <c r="F23" s="5">
        <f t="shared" ref="F23:BD23" si="15">F21*0.25</f>
        <v>392375</v>
      </c>
      <c r="G23" s="5">
        <f t="shared" si="15"/>
        <v>396937.5</v>
      </c>
      <c r="H23" s="5">
        <f t="shared" si="15"/>
        <v>401500</v>
      </c>
      <c r="I23" s="5">
        <f t="shared" si="15"/>
        <v>406062.5</v>
      </c>
      <c r="J23" s="5">
        <f t="shared" si="15"/>
        <v>410625</v>
      </c>
      <c r="K23" s="5">
        <f t="shared" si="15"/>
        <v>415187.5</v>
      </c>
      <c r="L23" s="5">
        <f t="shared" si="15"/>
        <v>419750</v>
      </c>
      <c r="M23" s="5">
        <f t="shared" si="15"/>
        <v>424312.5</v>
      </c>
      <c r="N23" s="5">
        <f t="shared" si="15"/>
        <v>428875</v>
      </c>
      <c r="O23" s="5">
        <f t="shared" si="15"/>
        <v>433437.5</v>
      </c>
      <c r="P23" s="5">
        <f t="shared" si="15"/>
        <v>438000</v>
      </c>
      <c r="Q23" s="5">
        <f t="shared" si="15"/>
        <v>442562.5</v>
      </c>
      <c r="R23" s="5">
        <f t="shared" si="15"/>
        <v>447125</v>
      </c>
      <c r="S23" s="5">
        <f t="shared" si="15"/>
        <v>451687.5</v>
      </c>
      <c r="T23" s="5">
        <f t="shared" si="15"/>
        <v>456250</v>
      </c>
      <c r="U23" s="5">
        <f t="shared" si="15"/>
        <v>460812.5</v>
      </c>
      <c r="V23" s="5">
        <f t="shared" si="15"/>
        <v>465375</v>
      </c>
      <c r="W23" s="5">
        <f t="shared" si="15"/>
        <v>469937.5</v>
      </c>
      <c r="X23" s="5">
        <f t="shared" si="15"/>
        <v>474500</v>
      </c>
      <c r="Y23" s="5">
        <f t="shared" si="15"/>
        <v>479062.5</v>
      </c>
      <c r="Z23" s="5">
        <f t="shared" si="15"/>
        <v>483625</v>
      </c>
      <c r="AA23" s="5">
        <f t="shared" si="15"/>
        <v>488187.5</v>
      </c>
      <c r="AB23" s="5">
        <f t="shared" si="15"/>
        <v>492750</v>
      </c>
      <c r="AC23" s="5">
        <f t="shared" si="15"/>
        <v>497312.5</v>
      </c>
      <c r="AD23" s="5">
        <f t="shared" si="15"/>
        <v>501875</v>
      </c>
      <c r="AE23" s="5">
        <f t="shared" si="15"/>
        <v>506437.5</v>
      </c>
      <c r="AF23" s="5">
        <f t="shared" si="15"/>
        <v>511000</v>
      </c>
      <c r="AG23" s="5">
        <f t="shared" si="15"/>
        <v>515562.5</v>
      </c>
      <c r="AH23" s="5">
        <f t="shared" si="15"/>
        <v>520125</v>
      </c>
      <c r="AI23" s="5">
        <f t="shared" si="15"/>
        <v>524687.5</v>
      </c>
      <c r="AJ23" s="5">
        <f t="shared" si="15"/>
        <v>529250</v>
      </c>
      <c r="AK23" s="5">
        <f t="shared" si="15"/>
        <v>533812.5</v>
      </c>
      <c r="AL23" s="5">
        <f t="shared" si="15"/>
        <v>538375</v>
      </c>
      <c r="AM23" s="5">
        <f t="shared" si="15"/>
        <v>542937.5</v>
      </c>
      <c r="AN23" s="5">
        <f t="shared" si="15"/>
        <v>547500</v>
      </c>
      <c r="AO23" s="5">
        <f t="shared" si="15"/>
        <v>552062.5</v>
      </c>
      <c r="AP23" s="5">
        <f t="shared" si="15"/>
        <v>556625</v>
      </c>
      <c r="AQ23" s="5">
        <f t="shared" si="15"/>
        <v>561187.5</v>
      </c>
      <c r="AR23" s="5">
        <f t="shared" si="15"/>
        <v>565750</v>
      </c>
      <c r="AS23" s="5">
        <f t="shared" si="15"/>
        <v>570312.5</v>
      </c>
      <c r="AT23" s="5">
        <f t="shared" si="15"/>
        <v>574875</v>
      </c>
      <c r="AU23" s="5">
        <f t="shared" si="15"/>
        <v>579437.5</v>
      </c>
      <c r="AV23" s="5">
        <f t="shared" si="15"/>
        <v>584000</v>
      </c>
      <c r="AW23" s="5">
        <f t="shared" si="15"/>
        <v>588562.5</v>
      </c>
      <c r="AX23" s="5">
        <f t="shared" si="15"/>
        <v>593125</v>
      </c>
      <c r="AY23" s="5">
        <f t="shared" si="15"/>
        <v>597687.5</v>
      </c>
      <c r="AZ23" s="5">
        <f t="shared" si="15"/>
        <v>602250</v>
      </c>
      <c r="BA23" s="5">
        <f t="shared" si="15"/>
        <v>606812.5</v>
      </c>
      <c r="BB23" s="5">
        <f t="shared" si="15"/>
        <v>611375</v>
      </c>
      <c r="BC23" s="5">
        <f t="shared" si="15"/>
        <v>615937.5</v>
      </c>
      <c r="BD23" s="5">
        <f t="shared" si="15"/>
        <v>620500</v>
      </c>
      <c r="BE23" s="5">
        <f t="shared" ref="BE23" si="16">BE21*0.25</f>
        <v>625062.5</v>
      </c>
    </row>
    <row r="24" spans="2:57" x14ac:dyDescent="0.25">
      <c r="B24" s="29" t="s">
        <v>30</v>
      </c>
      <c r="C24" s="29">
        <v>0.15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2:57" x14ac:dyDescent="0.25">
      <c r="B25" t="s">
        <v>31</v>
      </c>
      <c r="D25" s="5"/>
      <c r="E25" s="5"/>
      <c r="F25" s="5">
        <f t="shared" ref="F25:BD25" si="17">F22*(1-$C$24)</f>
        <v>13340750</v>
      </c>
      <c r="G25" s="5">
        <f t="shared" si="17"/>
        <v>13495875</v>
      </c>
      <c r="H25" s="5">
        <f t="shared" si="17"/>
        <v>13651000</v>
      </c>
      <c r="I25" s="5">
        <f t="shared" si="17"/>
        <v>13806125</v>
      </c>
      <c r="J25" s="5">
        <f t="shared" si="17"/>
        <v>13961250</v>
      </c>
      <c r="K25" s="5">
        <f t="shared" si="17"/>
        <v>14116375</v>
      </c>
      <c r="L25" s="5">
        <f t="shared" si="17"/>
        <v>14271500</v>
      </c>
      <c r="M25" s="5">
        <f t="shared" si="17"/>
        <v>14426625</v>
      </c>
      <c r="N25" s="5">
        <f t="shared" si="17"/>
        <v>14581750</v>
      </c>
      <c r="O25" s="5">
        <f t="shared" si="17"/>
        <v>14736875</v>
      </c>
      <c r="P25" s="5">
        <f t="shared" si="17"/>
        <v>14892000</v>
      </c>
      <c r="Q25" s="5">
        <f t="shared" si="17"/>
        <v>15047125</v>
      </c>
      <c r="R25" s="5">
        <f t="shared" si="17"/>
        <v>15202250</v>
      </c>
      <c r="S25" s="5">
        <f t="shared" si="17"/>
        <v>15357375</v>
      </c>
      <c r="T25" s="5">
        <f t="shared" si="17"/>
        <v>15512500</v>
      </c>
      <c r="U25" s="5">
        <f t="shared" si="17"/>
        <v>15667625</v>
      </c>
      <c r="V25" s="5">
        <f t="shared" si="17"/>
        <v>15822750</v>
      </c>
      <c r="W25" s="5">
        <f t="shared" si="17"/>
        <v>15977875</v>
      </c>
      <c r="X25" s="5">
        <f t="shared" si="17"/>
        <v>16133000</v>
      </c>
      <c r="Y25" s="5">
        <f t="shared" si="17"/>
        <v>16288125</v>
      </c>
      <c r="Z25" s="5">
        <f t="shared" si="17"/>
        <v>16443250</v>
      </c>
      <c r="AA25" s="5">
        <f t="shared" si="17"/>
        <v>16598375</v>
      </c>
      <c r="AB25" s="5">
        <f t="shared" si="17"/>
        <v>16753500</v>
      </c>
      <c r="AC25" s="5">
        <f t="shared" si="17"/>
        <v>16908625</v>
      </c>
      <c r="AD25" s="5">
        <f t="shared" si="17"/>
        <v>17063750</v>
      </c>
      <c r="AE25" s="5">
        <f t="shared" si="17"/>
        <v>17218875</v>
      </c>
      <c r="AF25" s="5">
        <f t="shared" si="17"/>
        <v>17374000</v>
      </c>
      <c r="AG25" s="5">
        <f t="shared" si="17"/>
        <v>17529125</v>
      </c>
      <c r="AH25" s="5">
        <f t="shared" si="17"/>
        <v>17684250</v>
      </c>
      <c r="AI25" s="5">
        <f t="shared" si="17"/>
        <v>17839375</v>
      </c>
      <c r="AJ25" s="5">
        <f t="shared" si="17"/>
        <v>17994500</v>
      </c>
      <c r="AK25" s="5">
        <f t="shared" si="17"/>
        <v>18149625</v>
      </c>
      <c r="AL25" s="5">
        <f t="shared" si="17"/>
        <v>18304750</v>
      </c>
      <c r="AM25" s="5">
        <f t="shared" si="17"/>
        <v>18459875</v>
      </c>
      <c r="AN25" s="5">
        <f t="shared" si="17"/>
        <v>18615000</v>
      </c>
      <c r="AO25" s="5">
        <f t="shared" si="17"/>
        <v>18770125</v>
      </c>
      <c r="AP25" s="5">
        <f t="shared" si="17"/>
        <v>18925250</v>
      </c>
      <c r="AQ25" s="5">
        <f t="shared" si="17"/>
        <v>19080375</v>
      </c>
      <c r="AR25" s="5">
        <f t="shared" si="17"/>
        <v>19235500</v>
      </c>
      <c r="AS25" s="5">
        <f t="shared" si="17"/>
        <v>19390625</v>
      </c>
      <c r="AT25" s="5">
        <f t="shared" si="17"/>
        <v>19545750</v>
      </c>
      <c r="AU25" s="5">
        <f t="shared" si="17"/>
        <v>19700875</v>
      </c>
      <c r="AV25" s="5">
        <f t="shared" si="17"/>
        <v>19856000</v>
      </c>
      <c r="AW25" s="5">
        <f t="shared" si="17"/>
        <v>20011125</v>
      </c>
      <c r="AX25" s="5">
        <f t="shared" si="17"/>
        <v>20166250</v>
      </c>
      <c r="AY25" s="5">
        <f t="shared" si="17"/>
        <v>20321375</v>
      </c>
      <c r="AZ25" s="5">
        <f t="shared" si="17"/>
        <v>20476500</v>
      </c>
      <c r="BA25" s="5">
        <f t="shared" si="17"/>
        <v>20631625</v>
      </c>
      <c r="BB25" s="5">
        <f t="shared" si="17"/>
        <v>20786750</v>
      </c>
      <c r="BC25" s="5">
        <f t="shared" si="17"/>
        <v>20941875</v>
      </c>
      <c r="BD25" s="5">
        <f t="shared" si="17"/>
        <v>21097000</v>
      </c>
      <c r="BE25" s="5">
        <f t="shared" ref="BE25" si="18">BE22*(1-$C$24)</f>
        <v>21252125</v>
      </c>
    </row>
    <row r="26" spans="2:57" x14ac:dyDescent="0.25">
      <c r="B26" t="s">
        <v>32</v>
      </c>
      <c r="D26" s="5"/>
      <c r="E26" s="5"/>
      <c r="F26" s="5">
        <f t="shared" ref="F26:BD26" si="19">F22*$C$24</f>
        <v>2354250</v>
      </c>
      <c r="G26" s="5">
        <f t="shared" si="19"/>
        <v>2381625</v>
      </c>
      <c r="H26" s="5">
        <f t="shared" si="19"/>
        <v>2409000</v>
      </c>
      <c r="I26" s="5">
        <f t="shared" si="19"/>
        <v>2436375</v>
      </c>
      <c r="J26" s="5">
        <f t="shared" si="19"/>
        <v>2463750</v>
      </c>
      <c r="K26" s="5">
        <f t="shared" si="19"/>
        <v>2491125</v>
      </c>
      <c r="L26" s="5">
        <f t="shared" si="19"/>
        <v>2518500</v>
      </c>
      <c r="M26" s="5">
        <f t="shared" si="19"/>
        <v>2545875</v>
      </c>
      <c r="N26" s="5">
        <f t="shared" si="19"/>
        <v>2573250</v>
      </c>
      <c r="O26" s="5">
        <f t="shared" si="19"/>
        <v>2600625</v>
      </c>
      <c r="P26" s="5">
        <f t="shared" si="19"/>
        <v>2628000</v>
      </c>
      <c r="Q26" s="5">
        <f t="shared" si="19"/>
        <v>2655375</v>
      </c>
      <c r="R26" s="5">
        <f t="shared" si="19"/>
        <v>2682750</v>
      </c>
      <c r="S26" s="5">
        <f t="shared" si="19"/>
        <v>2710125</v>
      </c>
      <c r="T26" s="5">
        <f t="shared" si="19"/>
        <v>2737500</v>
      </c>
      <c r="U26" s="5">
        <f t="shared" si="19"/>
        <v>2764875</v>
      </c>
      <c r="V26" s="5">
        <f t="shared" si="19"/>
        <v>2792250</v>
      </c>
      <c r="W26" s="5">
        <f t="shared" si="19"/>
        <v>2819625</v>
      </c>
      <c r="X26" s="5">
        <f t="shared" si="19"/>
        <v>2847000</v>
      </c>
      <c r="Y26" s="5">
        <f t="shared" si="19"/>
        <v>2874375</v>
      </c>
      <c r="Z26" s="5">
        <f t="shared" si="19"/>
        <v>2901750</v>
      </c>
      <c r="AA26" s="5">
        <f t="shared" si="19"/>
        <v>2929125</v>
      </c>
      <c r="AB26" s="5">
        <f t="shared" si="19"/>
        <v>2956500</v>
      </c>
      <c r="AC26" s="5">
        <f t="shared" si="19"/>
        <v>2983875</v>
      </c>
      <c r="AD26" s="5">
        <f t="shared" si="19"/>
        <v>3011250</v>
      </c>
      <c r="AE26" s="5">
        <f t="shared" si="19"/>
        <v>3038625</v>
      </c>
      <c r="AF26" s="5">
        <f t="shared" si="19"/>
        <v>3066000</v>
      </c>
      <c r="AG26" s="5">
        <f t="shared" si="19"/>
        <v>3093375</v>
      </c>
      <c r="AH26" s="5">
        <f t="shared" si="19"/>
        <v>3120750</v>
      </c>
      <c r="AI26" s="5">
        <f t="shared" si="19"/>
        <v>3148125</v>
      </c>
      <c r="AJ26" s="5">
        <f t="shared" si="19"/>
        <v>3175500</v>
      </c>
      <c r="AK26" s="5">
        <f t="shared" si="19"/>
        <v>3202875</v>
      </c>
      <c r="AL26" s="5">
        <f t="shared" si="19"/>
        <v>3230250</v>
      </c>
      <c r="AM26" s="5">
        <f t="shared" si="19"/>
        <v>3257625</v>
      </c>
      <c r="AN26" s="5">
        <f t="shared" si="19"/>
        <v>3285000</v>
      </c>
      <c r="AO26" s="5">
        <f t="shared" si="19"/>
        <v>3312375</v>
      </c>
      <c r="AP26" s="5">
        <f t="shared" si="19"/>
        <v>3339750</v>
      </c>
      <c r="AQ26" s="5">
        <f t="shared" si="19"/>
        <v>3367125</v>
      </c>
      <c r="AR26" s="5">
        <f t="shared" si="19"/>
        <v>3394500</v>
      </c>
      <c r="AS26" s="5">
        <f t="shared" si="19"/>
        <v>3421875</v>
      </c>
      <c r="AT26" s="5">
        <f t="shared" si="19"/>
        <v>3449250</v>
      </c>
      <c r="AU26" s="5">
        <f t="shared" si="19"/>
        <v>3476625</v>
      </c>
      <c r="AV26" s="5">
        <f t="shared" si="19"/>
        <v>3504000</v>
      </c>
      <c r="AW26" s="5">
        <f t="shared" si="19"/>
        <v>3531375</v>
      </c>
      <c r="AX26" s="5">
        <f t="shared" si="19"/>
        <v>3558750</v>
      </c>
      <c r="AY26" s="5">
        <f t="shared" si="19"/>
        <v>3586125</v>
      </c>
      <c r="AZ26" s="5">
        <f t="shared" si="19"/>
        <v>3613500</v>
      </c>
      <c r="BA26" s="5">
        <f t="shared" si="19"/>
        <v>3640875</v>
      </c>
      <c r="BB26" s="5">
        <f t="shared" si="19"/>
        <v>3668250</v>
      </c>
      <c r="BC26" s="5">
        <f t="shared" si="19"/>
        <v>3695625</v>
      </c>
      <c r="BD26" s="5">
        <f t="shared" si="19"/>
        <v>3723000</v>
      </c>
      <c r="BE26" s="5">
        <f t="shared" ref="BE26" si="20">BE22*$C$24</f>
        <v>3750375</v>
      </c>
    </row>
    <row r="27" spans="2:57" x14ac:dyDescent="0.25">
      <c r="B27" t="s">
        <v>33</v>
      </c>
      <c r="D27" s="5"/>
      <c r="E27" s="5"/>
      <c r="F27" s="5">
        <f t="shared" ref="F27:BD27" si="21">F23*(1-$C$24)</f>
        <v>333518.75</v>
      </c>
      <c r="G27" s="5">
        <f t="shared" si="21"/>
        <v>337396.875</v>
      </c>
      <c r="H27" s="5">
        <f t="shared" si="21"/>
        <v>341275</v>
      </c>
      <c r="I27" s="5">
        <f t="shared" si="21"/>
        <v>345153.125</v>
      </c>
      <c r="J27" s="5">
        <f t="shared" si="21"/>
        <v>349031.25</v>
      </c>
      <c r="K27" s="5">
        <f t="shared" si="21"/>
        <v>352909.375</v>
      </c>
      <c r="L27" s="5">
        <f t="shared" si="21"/>
        <v>356787.5</v>
      </c>
      <c r="M27" s="5">
        <f t="shared" si="21"/>
        <v>360665.625</v>
      </c>
      <c r="N27" s="5">
        <f t="shared" si="21"/>
        <v>364543.75</v>
      </c>
      <c r="O27" s="5">
        <f t="shared" si="21"/>
        <v>368421.875</v>
      </c>
      <c r="P27" s="5">
        <f t="shared" si="21"/>
        <v>372300</v>
      </c>
      <c r="Q27" s="5">
        <f t="shared" si="21"/>
        <v>376178.125</v>
      </c>
      <c r="R27" s="5">
        <f t="shared" si="21"/>
        <v>380056.25</v>
      </c>
      <c r="S27" s="5">
        <f t="shared" si="21"/>
        <v>383934.375</v>
      </c>
      <c r="T27" s="5">
        <f t="shared" si="21"/>
        <v>387812.5</v>
      </c>
      <c r="U27" s="5">
        <f t="shared" si="21"/>
        <v>391690.625</v>
      </c>
      <c r="V27" s="5">
        <f t="shared" si="21"/>
        <v>395568.75</v>
      </c>
      <c r="W27" s="5">
        <f t="shared" si="21"/>
        <v>399446.875</v>
      </c>
      <c r="X27" s="5">
        <f t="shared" si="21"/>
        <v>403325</v>
      </c>
      <c r="Y27" s="5">
        <f t="shared" si="21"/>
        <v>407203.125</v>
      </c>
      <c r="Z27" s="5">
        <f t="shared" si="21"/>
        <v>411081.25</v>
      </c>
      <c r="AA27" s="5">
        <f t="shared" si="21"/>
        <v>414959.375</v>
      </c>
      <c r="AB27" s="5">
        <f t="shared" si="21"/>
        <v>418837.5</v>
      </c>
      <c r="AC27" s="5">
        <f t="shared" si="21"/>
        <v>422715.625</v>
      </c>
      <c r="AD27" s="5">
        <f t="shared" si="21"/>
        <v>426593.75</v>
      </c>
      <c r="AE27" s="5">
        <f t="shared" si="21"/>
        <v>430471.875</v>
      </c>
      <c r="AF27" s="5">
        <f t="shared" si="21"/>
        <v>434350</v>
      </c>
      <c r="AG27" s="5">
        <f t="shared" si="21"/>
        <v>438228.125</v>
      </c>
      <c r="AH27" s="5">
        <f t="shared" si="21"/>
        <v>442106.25</v>
      </c>
      <c r="AI27" s="5">
        <f t="shared" si="21"/>
        <v>445984.375</v>
      </c>
      <c r="AJ27" s="5">
        <f t="shared" si="21"/>
        <v>449862.5</v>
      </c>
      <c r="AK27" s="5">
        <f t="shared" si="21"/>
        <v>453740.625</v>
      </c>
      <c r="AL27" s="5">
        <f t="shared" si="21"/>
        <v>457618.75</v>
      </c>
      <c r="AM27" s="5">
        <f t="shared" si="21"/>
        <v>461496.875</v>
      </c>
      <c r="AN27" s="5">
        <f t="shared" si="21"/>
        <v>465375</v>
      </c>
      <c r="AO27" s="5">
        <f t="shared" si="21"/>
        <v>469253.125</v>
      </c>
      <c r="AP27" s="5">
        <f t="shared" si="21"/>
        <v>473131.25</v>
      </c>
      <c r="AQ27" s="5">
        <f t="shared" si="21"/>
        <v>477009.375</v>
      </c>
      <c r="AR27" s="5">
        <f t="shared" si="21"/>
        <v>480887.5</v>
      </c>
      <c r="AS27" s="5">
        <f t="shared" si="21"/>
        <v>484765.625</v>
      </c>
      <c r="AT27" s="5">
        <f t="shared" si="21"/>
        <v>488643.75</v>
      </c>
      <c r="AU27" s="5">
        <f t="shared" si="21"/>
        <v>492521.875</v>
      </c>
      <c r="AV27" s="5">
        <f t="shared" si="21"/>
        <v>496400</v>
      </c>
      <c r="AW27" s="5">
        <f t="shared" si="21"/>
        <v>500278.125</v>
      </c>
      <c r="AX27" s="5">
        <f t="shared" si="21"/>
        <v>504156.25</v>
      </c>
      <c r="AY27" s="5">
        <f t="shared" si="21"/>
        <v>508034.375</v>
      </c>
      <c r="AZ27" s="5">
        <f t="shared" si="21"/>
        <v>511912.5</v>
      </c>
      <c r="BA27" s="5">
        <f t="shared" si="21"/>
        <v>515790.625</v>
      </c>
      <c r="BB27" s="5">
        <f t="shared" si="21"/>
        <v>519668.75</v>
      </c>
      <c r="BC27" s="5">
        <f t="shared" si="21"/>
        <v>523546.875</v>
      </c>
      <c r="BD27" s="5">
        <f t="shared" si="21"/>
        <v>527425</v>
      </c>
      <c r="BE27" s="5">
        <f t="shared" ref="BE27" si="22">BE23*(1-$C$24)</f>
        <v>531303.125</v>
      </c>
    </row>
    <row r="28" spans="2:57" x14ac:dyDescent="0.25">
      <c r="B28" t="s">
        <v>34</v>
      </c>
      <c r="D28" s="5"/>
      <c r="E28" s="5"/>
      <c r="F28" s="5">
        <f t="shared" ref="F28:BD28" si="23">F23*$C$24</f>
        <v>58856.25</v>
      </c>
      <c r="G28" s="5">
        <f t="shared" si="23"/>
        <v>59540.625</v>
      </c>
      <c r="H28" s="5">
        <f t="shared" si="23"/>
        <v>60225</v>
      </c>
      <c r="I28" s="5">
        <f t="shared" si="23"/>
        <v>60909.375</v>
      </c>
      <c r="J28" s="5">
        <f t="shared" si="23"/>
        <v>61593.75</v>
      </c>
      <c r="K28" s="5">
        <f t="shared" si="23"/>
        <v>62278.125</v>
      </c>
      <c r="L28" s="5">
        <f t="shared" si="23"/>
        <v>62962.5</v>
      </c>
      <c r="M28" s="5">
        <f t="shared" si="23"/>
        <v>63646.875</v>
      </c>
      <c r="N28" s="5">
        <f t="shared" si="23"/>
        <v>64331.25</v>
      </c>
      <c r="O28" s="5">
        <f t="shared" si="23"/>
        <v>65015.625</v>
      </c>
      <c r="P28" s="5">
        <f t="shared" si="23"/>
        <v>65700</v>
      </c>
      <c r="Q28" s="5">
        <f t="shared" si="23"/>
        <v>66384.375</v>
      </c>
      <c r="R28" s="5">
        <f t="shared" si="23"/>
        <v>67068.75</v>
      </c>
      <c r="S28" s="5">
        <f t="shared" si="23"/>
        <v>67753.125</v>
      </c>
      <c r="T28" s="5">
        <f t="shared" si="23"/>
        <v>68437.5</v>
      </c>
      <c r="U28" s="5">
        <f t="shared" si="23"/>
        <v>69121.875</v>
      </c>
      <c r="V28" s="5">
        <f t="shared" si="23"/>
        <v>69806.25</v>
      </c>
      <c r="W28" s="5">
        <f t="shared" si="23"/>
        <v>70490.625</v>
      </c>
      <c r="X28" s="5">
        <f t="shared" si="23"/>
        <v>71175</v>
      </c>
      <c r="Y28" s="5">
        <f t="shared" si="23"/>
        <v>71859.375</v>
      </c>
      <c r="Z28" s="5">
        <f t="shared" si="23"/>
        <v>72543.75</v>
      </c>
      <c r="AA28" s="5">
        <f t="shared" si="23"/>
        <v>73228.125</v>
      </c>
      <c r="AB28" s="5">
        <f t="shared" si="23"/>
        <v>73912.5</v>
      </c>
      <c r="AC28" s="5">
        <f t="shared" si="23"/>
        <v>74596.875</v>
      </c>
      <c r="AD28" s="5">
        <f t="shared" si="23"/>
        <v>75281.25</v>
      </c>
      <c r="AE28" s="5">
        <f t="shared" si="23"/>
        <v>75965.625</v>
      </c>
      <c r="AF28" s="5">
        <f t="shared" si="23"/>
        <v>76650</v>
      </c>
      <c r="AG28" s="5">
        <f t="shared" si="23"/>
        <v>77334.375</v>
      </c>
      <c r="AH28" s="5">
        <f t="shared" si="23"/>
        <v>78018.75</v>
      </c>
      <c r="AI28" s="5">
        <f t="shared" si="23"/>
        <v>78703.125</v>
      </c>
      <c r="AJ28" s="5">
        <f t="shared" si="23"/>
        <v>79387.5</v>
      </c>
      <c r="AK28" s="5">
        <f t="shared" si="23"/>
        <v>80071.875</v>
      </c>
      <c r="AL28" s="5">
        <f t="shared" si="23"/>
        <v>80756.25</v>
      </c>
      <c r="AM28" s="5">
        <f t="shared" si="23"/>
        <v>81440.625</v>
      </c>
      <c r="AN28" s="5">
        <f t="shared" si="23"/>
        <v>82125</v>
      </c>
      <c r="AO28" s="5">
        <f t="shared" si="23"/>
        <v>82809.375</v>
      </c>
      <c r="AP28" s="5">
        <f t="shared" si="23"/>
        <v>83493.75</v>
      </c>
      <c r="AQ28" s="5">
        <f t="shared" si="23"/>
        <v>84178.125</v>
      </c>
      <c r="AR28" s="5">
        <f t="shared" si="23"/>
        <v>84862.5</v>
      </c>
      <c r="AS28" s="5">
        <f t="shared" si="23"/>
        <v>85546.875</v>
      </c>
      <c r="AT28" s="5">
        <f t="shared" si="23"/>
        <v>86231.25</v>
      </c>
      <c r="AU28" s="5">
        <f t="shared" si="23"/>
        <v>86915.625</v>
      </c>
      <c r="AV28" s="5">
        <f t="shared" si="23"/>
        <v>87600</v>
      </c>
      <c r="AW28" s="5">
        <f t="shared" si="23"/>
        <v>88284.375</v>
      </c>
      <c r="AX28" s="5">
        <f t="shared" si="23"/>
        <v>88968.75</v>
      </c>
      <c r="AY28" s="5">
        <f t="shared" si="23"/>
        <v>89653.125</v>
      </c>
      <c r="AZ28" s="5">
        <f t="shared" si="23"/>
        <v>90337.5</v>
      </c>
      <c r="BA28" s="5">
        <f t="shared" si="23"/>
        <v>91021.875</v>
      </c>
      <c r="BB28" s="5">
        <f t="shared" si="23"/>
        <v>91706.25</v>
      </c>
      <c r="BC28" s="5">
        <f t="shared" si="23"/>
        <v>92390.625</v>
      </c>
      <c r="BD28" s="5">
        <f t="shared" si="23"/>
        <v>93075</v>
      </c>
      <c r="BE28" s="5">
        <f t="shared" ref="BE28" si="24">BE23*$C$24</f>
        <v>93759.375</v>
      </c>
    </row>
    <row r="30" spans="2:57" s="31" customFormat="1" x14ac:dyDescent="0.25">
      <c r="B30" s="31" t="s">
        <v>90</v>
      </c>
      <c r="C30" s="32">
        <f>11/12</f>
        <v>0.91666666666666663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60">
        <v>0</v>
      </c>
      <c r="J30" s="32">
        <f>C30</f>
        <v>0.91666666666666663</v>
      </c>
      <c r="K30" s="31">
        <v>0</v>
      </c>
      <c r="L30" s="31">
        <v>0</v>
      </c>
      <c r="M30" s="60">
        <v>0</v>
      </c>
      <c r="N30" s="32">
        <f>C30</f>
        <v>0.91666666666666663</v>
      </c>
      <c r="O30" s="31">
        <v>0</v>
      </c>
      <c r="P30" s="31">
        <v>0</v>
      </c>
      <c r="Q30" s="60">
        <v>0</v>
      </c>
      <c r="R30" s="32">
        <f>C30</f>
        <v>0.91666666666666663</v>
      </c>
      <c r="S30" s="31">
        <v>0</v>
      </c>
      <c r="T30" s="31">
        <v>0</v>
      </c>
      <c r="U30" s="60">
        <v>0</v>
      </c>
      <c r="V30" s="32">
        <f>C30</f>
        <v>0.91666666666666663</v>
      </c>
      <c r="W30" s="31">
        <v>0</v>
      </c>
      <c r="X30" s="31">
        <v>0</v>
      </c>
      <c r="Y30" s="61">
        <v>0</v>
      </c>
      <c r="Z30" s="32">
        <f>C30</f>
        <v>0.91666666666666663</v>
      </c>
      <c r="AA30" s="31">
        <v>0</v>
      </c>
      <c r="AB30" s="31">
        <v>0</v>
      </c>
      <c r="AC30" s="60">
        <v>0</v>
      </c>
      <c r="AD30" s="32">
        <f>C30</f>
        <v>0.91666666666666663</v>
      </c>
      <c r="AE30" s="31">
        <v>0</v>
      </c>
      <c r="AF30" s="31">
        <v>0</v>
      </c>
      <c r="AG30" s="60">
        <v>0</v>
      </c>
      <c r="AH30" s="32">
        <f>C30</f>
        <v>0.91666666666666663</v>
      </c>
      <c r="AI30" s="31">
        <v>0</v>
      </c>
      <c r="AJ30" s="31">
        <v>0</v>
      </c>
      <c r="AK30" s="60">
        <v>0</v>
      </c>
      <c r="AL30" s="32">
        <f>C30</f>
        <v>0.91666666666666663</v>
      </c>
      <c r="AM30" s="31">
        <v>0</v>
      </c>
      <c r="AN30" s="31">
        <v>0</v>
      </c>
      <c r="AO30" s="60">
        <v>0</v>
      </c>
      <c r="AP30" s="32">
        <f>C30</f>
        <v>0.91666666666666663</v>
      </c>
      <c r="AQ30" s="31">
        <v>0</v>
      </c>
      <c r="AR30" s="31">
        <v>0</v>
      </c>
      <c r="AS30" s="60">
        <v>0</v>
      </c>
      <c r="AT30" s="32">
        <f>C30</f>
        <v>0.91666666666666663</v>
      </c>
      <c r="AU30" s="31">
        <v>0</v>
      </c>
      <c r="AV30" s="31">
        <v>0</v>
      </c>
      <c r="AW30" s="60">
        <v>0</v>
      </c>
      <c r="AX30" s="32">
        <f>C30</f>
        <v>0.91666666666666663</v>
      </c>
      <c r="AY30" s="31">
        <v>0</v>
      </c>
      <c r="AZ30" s="31">
        <v>0</v>
      </c>
      <c r="BA30" s="60">
        <v>0</v>
      </c>
      <c r="BB30" s="32">
        <f>C30</f>
        <v>0.91666666666666663</v>
      </c>
      <c r="BC30" s="31">
        <v>0</v>
      </c>
      <c r="BD30" s="31">
        <v>0</v>
      </c>
      <c r="BE30" s="31">
        <v>0</v>
      </c>
    </row>
    <row r="31" spans="2:57" s="31" customFormat="1" x14ac:dyDescent="0.25">
      <c r="B31" s="31" t="s">
        <v>85</v>
      </c>
      <c r="C31" s="32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60">
        <v>0</v>
      </c>
      <c r="J31" s="32">
        <f>C30</f>
        <v>0.91666666666666663</v>
      </c>
      <c r="K31" s="31">
        <v>0</v>
      </c>
      <c r="L31" s="31">
        <v>0</v>
      </c>
      <c r="M31" s="60">
        <v>0</v>
      </c>
      <c r="N31" s="32">
        <f>C30</f>
        <v>0.91666666666666663</v>
      </c>
      <c r="O31" s="31">
        <v>0</v>
      </c>
      <c r="P31" s="31">
        <v>0</v>
      </c>
      <c r="Q31" s="60">
        <v>0</v>
      </c>
      <c r="R31" s="32">
        <f>C30</f>
        <v>0.91666666666666663</v>
      </c>
      <c r="S31" s="31">
        <v>0</v>
      </c>
      <c r="T31" s="31">
        <v>0</v>
      </c>
      <c r="U31" s="60">
        <v>0</v>
      </c>
      <c r="V31" s="32">
        <f>C30</f>
        <v>0.91666666666666663</v>
      </c>
      <c r="W31" s="31">
        <v>1</v>
      </c>
      <c r="X31" s="31">
        <v>1</v>
      </c>
      <c r="Y31" s="31">
        <v>1</v>
      </c>
      <c r="Z31" s="31">
        <v>1</v>
      </c>
      <c r="AA31" s="31">
        <v>1</v>
      </c>
      <c r="AB31" s="31">
        <v>1</v>
      </c>
      <c r="AC31" s="31">
        <v>1</v>
      </c>
      <c r="AD31" s="31">
        <v>1</v>
      </c>
      <c r="AE31" s="31">
        <v>1</v>
      </c>
      <c r="AF31" s="31">
        <v>1</v>
      </c>
      <c r="AG31" s="31">
        <v>1</v>
      </c>
      <c r="AH31" s="31">
        <v>1</v>
      </c>
      <c r="AI31" s="31">
        <v>1</v>
      </c>
      <c r="AJ31" s="31">
        <v>1</v>
      </c>
      <c r="AK31" s="31">
        <v>1</v>
      </c>
      <c r="AL31" s="31">
        <v>1</v>
      </c>
      <c r="AM31" s="31">
        <v>1</v>
      </c>
      <c r="AN31" s="31">
        <v>1</v>
      </c>
      <c r="AO31" s="31">
        <v>1</v>
      </c>
      <c r="AP31" s="31">
        <v>1</v>
      </c>
      <c r="AQ31" s="31">
        <v>1</v>
      </c>
      <c r="AR31" s="31">
        <v>1</v>
      </c>
      <c r="AS31" s="31">
        <v>1</v>
      </c>
      <c r="AT31" s="31">
        <v>1</v>
      </c>
      <c r="AU31" s="31">
        <v>1</v>
      </c>
      <c r="AV31" s="31">
        <v>1</v>
      </c>
      <c r="AW31" s="31">
        <v>1</v>
      </c>
      <c r="AX31" s="31">
        <v>1</v>
      </c>
      <c r="AY31" s="31">
        <v>1</v>
      </c>
      <c r="AZ31" s="31">
        <v>1</v>
      </c>
      <c r="BA31" s="31">
        <v>1</v>
      </c>
      <c r="BB31" s="31">
        <v>1</v>
      </c>
      <c r="BC31" s="31">
        <v>1</v>
      </c>
      <c r="BD31" s="31">
        <v>1</v>
      </c>
      <c r="BE31" s="31">
        <v>1</v>
      </c>
    </row>
    <row r="32" spans="2:57" s="15" customFormat="1" x14ac:dyDescent="0.25"/>
    <row r="33" spans="2:57" x14ac:dyDescent="0.25">
      <c r="B33" s="29" t="s">
        <v>35</v>
      </c>
      <c r="C33">
        <v>1.67</v>
      </c>
    </row>
    <row r="34" spans="2:57" x14ac:dyDescent="0.25">
      <c r="B34" t="s">
        <v>36</v>
      </c>
      <c r="D34" s="5"/>
      <c r="E34" s="5"/>
      <c r="F34" s="5">
        <f>F27*$C33</f>
        <v>556976.3125</v>
      </c>
      <c r="G34" s="5">
        <f t="shared" ref="G34:BD34" si="25">G27*$C33</f>
        <v>563452.78125</v>
      </c>
      <c r="H34" s="5">
        <f t="shared" si="25"/>
        <v>569929.25</v>
      </c>
      <c r="I34" s="5">
        <f t="shared" si="25"/>
        <v>576405.71875</v>
      </c>
      <c r="J34" s="5">
        <f t="shared" si="25"/>
        <v>582882.1875</v>
      </c>
      <c r="K34" s="5">
        <f t="shared" si="25"/>
        <v>589358.65625</v>
      </c>
      <c r="L34" s="5">
        <f t="shared" si="25"/>
        <v>595835.125</v>
      </c>
      <c r="M34" s="5">
        <f t="shared" si="25"/>
        <v>602311.59375</v>
      </c>
      <c r="N34" s="5">
        <f t="shared" si="25"/>
        <v>608788.0625</v>
      </c>
      <c r="O34" s="5">
        <f t="shared" si="25"/>
        <v>615264.53125</v>
      </c>
      <c r="P34" s="5">
        <f t="shared" si="25"/>
        <v>621741</v>
      </c>
      <c r="Q34" s="5">
        <f t="shared" si="25"/>
        <v>628217.46875</v>
      </c>
      <c r="R34" s="5">
        <f t="shared" si="25"/>
        <v>634693.9375</v>
      </c>
      <c r="S34" s="5">
        <f t="shared" si="25"/>
        <v>641170.40625</v>
      </c>
      <c r="T34" s="5">
        <f t="shared" si="25"/>
        <v>647646.875</v>
      </c>
      <c r="U34" s="5">
        <f t="shared" si="25"/>
        <v>654123.34375</v>
      </c>
      <c r="V34" s="5">
        <f t="shared" si="25"/>
        <v>660599.8125</v>
      </c>
      <c r="W34" s="5">
        <f t="shared" si="25"/>
        <v>667076.28125</v>
      </c>
      <c r="X34" s="5">
        <f t="shared" si="25"/>
        <v>673552.75</v>
      </c>
      <c r="Y34" s="5">
        <f t="shared" si="25"/>
        <v>680029.21875</v>
      </c>
      <c r="Z34" s="5">
        <f t="shared" si="25"/>
        <v>686505.6875</v>
      </c>
      <c r="AA34" s="5">
        <f t="shared" si="25"/>
        <v>692982.15625</v>
      </c>
      <c r="AB34" s="5">
        <f t="shared" si="25"/>
        <v>699458.625</v>
      </c>
      <c r="AC34" s="5">
        <f t="shared" si="25"/>
        <v>705935.09375</v>
      </c>
      <c r="AD34" s="5">
        <f t="shared" si="25"/>
        <v>712411.5625</v>
      </c>
      <c r="AE34" s="5">
        <f t="shared" si="25"/>
        <v>718888.03125</v>
      </c>
      <c r="AF34" s="5">
        <f t="shared" si="25"/>
        <v>725364.5</v>
      </c>
      <c r="AG34" s="5">
        <f t="shared" si="25"/>
        <v>731840.96875</v>
      </c>
      <c r="AH34" s="5">
        <f t="shared" si="25"/>
        <v>738317.4375</v>
      </c>
      <c r="AI34" s="5">
        <f t="shared" si="25"/>
        <v>744793.90625</v>
      </c>
      <c r="AJ34" s="5">
        <f t="shared" si="25"/>
        <v>751270.375</v>
      </c>
      <c r="AK34" s="5">
        <f t="shared" si="25"/>
        <v>757746.84375</v>
      </c>
      <c r="AL34" s="5">
        <f t="shared" si="25"/>
        <v>764223.3125</v>
      </c>
      <c r="AM34" s="5">
        <f t="shared" si="25"/>
        <v>770699.78125</v>
      </c>
      <c r="AN34" s="5">
        <f t="shared" si="25"/>
        <v>777176.25</v>
      </c>
      <c r="AO34" s="5">
        <f t="shared" si="25"/>
        <v>783652.71875</v>
      </c>
      <c r="AP34" s="5">
        <f t="shared" si="25"/>
        <v>790129.1875</v>
      </c>
      <c r="AQ34" s="5">
        <f t="shared" si="25"/>
        <v>796605.65625</v>
      </c>
      <c r="AR34" s="5">
        <f t="shared" si="25"/>
        <v>803082.125</v>
      </c>
      <c r="AS34" s="5">
        <f t="shared" si="25"/>
        <v>809558.59375</v>
      </c>
      <c r="AT34" s="5">
        <f t="shared" si="25"/>
        <v>816035.0625</v>
      </c>
      <c r="AU34" s="5">
        <f t="shared" si="25"/>
        <v>822511.53125</v>
      </c>
      <c r="AV34" s="5">
        <f t="shared" si="25"/>
        <v>828988</v>
      </c>
      <c r="AW34" s="5">
        <f t="shared" si="25"/>
        <v>835464.46875</v>
      </c>
      <c r="AX34" s="5">
        <f t="shared" si="25"/>
        <v>841940.9375</v>
      </c>
      <c r="AY34" s="5">
        <f t="shared" si="25"/>
        <v>848417.40625</v>
      </c>
      <c r="AZ34" s="5">
        <f t="shared" si="25"/>
        <v>854893.875</v>
      </c>
      <c r="BA34" s="5">
        <f t="shared" si="25"/>
        <v>861370.34375</v>
      </c>
      <c r="BB34" s="5">
        <f t="shared" si="25"/>
        <v>867846.8125</v>
      </c>
      <c r="BC34" s="5">
        <f t="shared" si="25"/>
        <v>874323.28125</v>
      </c>
      <c r="BD34" s="5">
        <f t="shared" si="25"/>
        <v>880799.75</v>
      </c>
      <c r="BE34" s="5">
        <f t="shared" ref="BE34" si="26">BE27*$C33</f>
        <v>887276.21875</v>
      </c>
    </row>
    <row r="35" spans="2:57" x14ac:dyDescent="0.25">
      <c r="B35" t="s">
        <v>37</v>
      </c>
      <c r="D35" s="5"/>
      <c r="E35" s="5"/>
      <c r="F35" s="5">
        <f>F28</f>
        <v>58856.25</v>
      </c>
      <c r="G35" s="5">
        <f t="shared" ref="G35:BD35" si="27">G28</f>
        <v>59540.625</v>
      </c>
      <c r="H35" s="5">
        <f t="shared" si="27"/>
        <v>60225</v>
      </c>
      <c r="I35" s="5">
        <f t="shared" si="27"/>
        <v>60909.375</v>
      </c>
      <c r="J35" s="5">
        <f t="shared" si="27"/>
        <v>61593.75</v>
      </c>
      <c r="K35" s="5">
        <f t="shared" si="27"/>
        <v>62278.125</v>
      </c>
      <c r="L35" s="5">
        <f t="shared" si="27"/>
        <v>62962.5</v>
      </c>
      <c r="M35" s="5">
        <f t="shared" si="27"/>
        <v>63646.875</v>
      </c>
      <c r="N35" s="5">
        <f t="shared" si="27"/>
        <v>64331.25</v>
      </c>
      <c r="O35" s="5">
        <f t="shared" si="27"/>
        <v>65015.625</v>
      </c>
      <c r="P35" s="5">
        <f t="shared" si="27"/>
        <v>65700</v>
      </c>
      <c r="Q35" s="5">
        <f t="shared" si="27"/>
        <v>66384.375</v>
      </c>
      <c r="R35" s="5">
        <f t="shared" si="27"/>
        <v>67068.75</v>
      </c>
      <c r="S35" s="5">
        <f t="shared" si="27"/>
        <v>67753.125</v>
      </c>
      <c r="T35" s="5">
        <f t="shared" si="27"/>
        <v>68437.5</v>
      </c>
      <c r="U35" s="5">
        <f t="shared" si="27"/>
        <v>69121.875</v>
      </c>
      <c r="V35" s="5">
        <f t="shared" si="27"/>
        <v>69806.25</v>
      </c>
      <c r="W35" s="5">
        <f t="shared" si="27"/>
        <v>70490.625</v>
      </c>
      <c r="X35" s="5">
        <f t="shared" si="27"/>
        <v>71175</v>
      </c>
      <c r="Y35" s="5">
        <f t="shared" si="27"/>
        <v>71859.375</v>
      </c>
      <c r="Z35" s="5">
        <f t="shared" si="27"/>
        <v>72543.75</v>
      </c>
      <c r="AA35" s="5">
        <f t="shared" si="27"/>
        <v>73228.125</v>
      </c>
      <c r="AB35" s="5">
        <f t="shared" si="27"/>
        <v>73912.5</v>
      </c>
      <c r="AC35" s="5">
        <f t="shared" si="27"/>
        <v>74596.875</v>
      </c>
      <c r="AD35" s="5">
        <f t="shared" si="27"/>
        <v>75281.25</v>
      </c>
      <c r="AE35" s="5">
        <f t="shared" si="27"/>
        <v>75965.625</v>
      </c>
      <c r="AF35" s="5">
        <f t="shared" si="27"/>
        <v>76650</v>
      </c>
      <c r="AG35" s="5">
        <f t="shared" si="27"/>
        <v>77334.375</v>
      </c>
      <c r="AH35" s="5">
        <f t="shared" si="27"/>
        <v>78018.75</v>
      </c>
      <c r="AI35" s="5">
        <f t="shared" si="27"/>
        <v>78703.125</v>
      </c>
      <c r="AJ35" s="5">
        <f t="shared" si="27"/>
        <v>79387.5</v>
      </c>
      <c r="AK35" s="5">
        <f t="shared" si="27"/>
        <v>80071.875</v>
      </c>
      <c r="AL35" s="5">
        <f t="shared" si="27"/>
        <v>80756.25</v>
      </c>
      <c r="AM35" s="5">
        <f t="shared" si="27"/>
        <v>81440.625</v>
      </c>
      <c r="AN35" s="5">
        <f t="shared" si="27"/>
        <v>82125</v>
      </c>
      <c r="AO35" s="5">
        <f t="shared" si="27"/>
        <v>82809.375</v>
      </c>
      <c r="AP35" s="5">
        <f t="shared" si="27"/>
        <v>83493.75</v>
      </c>
      <c r="AQ35" s="5">
        <f t="shared" si="27"/>
        <v>84178.125</v>
      </c>
      <c r="AR35" s="5">
        <f t="shared" si="27"/>
        <v>84862.5</v>
      </c>
      <c r="AS35" s="5">
        <f t="shared" si="27"/>
        <v>85546.875</v>
      </c>
      <c r="AT35" s="5">
        <f t="shared" si="27"/>
        <v>86231.25</v>
      </c>
      <c r="AU35" s="5">
        <f t="shared" si="27"/>
        <v>86915.625</v>
      </c>
      <c r="AV35" s="5">
        <f t="shared" si="27"/>
        <v>87600</v>
      </c>
      <c r="AW35" s="5">
        <f t="shared" si="27"/>
        <v>88284.375</v>
      </c>
      <c r="AX35" s="5">
        <f t="shared" si="27"/>
        <v>88968.75</v>
      </c>
      <c r="AY35" s="5">
        <f t="shared" si="27"/>
        <v>89653.125</v>
      </c>
      <c r="AZ35" s="5">
        <f t="shared" si="27"/>
        <v>90337.5</v>
      </c>
      <c r="BA35" s="5">
        <f t="shared" si="27"/>
        <v>91021.875</v>
      </c>
      <c r="BB35" s="5">
        <f t="shared" si="27"/>
        <v>91706.25</v>
      </c>
      <c r="BC35" s="5">
        <f t="shared" si="27"/>
        <v>92390.625</v>
      </c>
      <c r="BD35" s="5">
        <f t="shared" si="27"/>
        <v>93075</v>
      </c>
      <c r="BE35" s="5">
        <f t="shared" ref="BE35" si="28">BE28</f>
        <v>93759.375</v>
      </c>
    </row>
    <row r="36" spans="2:57" x14ac:dyDescent="0.25">
      <c r="B36" s="31" t="s">
        <v>91</v>
      </c>
      <c r="C36" s="33">
        <v>16.2</v>
      </c>
    </row>
    <row r="37" spans="2:57" x14ac:dyDescent="0.25">
      <c r="B37" s="29" t="s">
        <v>38</v>
      </c>
      <c r="C37" s="33">
        <v>32</v>
      </c>
    </row>
    <row r="38" spans="2:57" x14ac:dyDescent="0.25">
      <c r="B38" s="34" t="s">
        <v>39</v>
      </c>
      <c r="C38" s="33"/>
      <c r="D38" s="35">
        <f>D34*$C$36*D30</f>
        <v>0</v>
      </c>
      <c r="E38" s="35">
        <f t="shared" ref="E38:BD38" si="29">E34*$C$36*E30</f>
        <v>0</v>
      </c>
      <c r="F38" s="35">
        <f t="shared" si="29"/>
        <v>0</v>
      </c>
      <c r="G38" s="35">
        <f t="shared" si="29"/>
        <v>0</v>
      </c>
      <c r="H38" s="35">
        <f t="shared" si="29"/>
        <v>0</v>
      </c>
      <c r="I38" s="35">
        <f t="shared" si="29"/>
        <v>0</v>
      </c>
      <c r="J38" s="35">
        <f t="shared" si="29"/>
        <v>8655800.484375</v>
      </c>
      <c r="K38" s="35">
        <f t="shared" si="29"/>
        <v>0</v>
      </c>
      <c r="L38" s="35">
        <f t="shared" si="29"/>
        <v>0</v>
      </c>
      <c r="M38" s="35">
        <f t="shared" si="29"/>
        <v>0</v>
      </c>
      <c r="N38" s="35">
        <f t="shared" si="29"/>
        <v>9040502.7281249985</v>
      </c>
      <c r="O38" s="35">
        <f t="shared" si="29"/>
        <v>0</v>
      </c>
      <c r="P38" s="35">
        <f t="shared" si="29"/>
        <v>0</v>
      </c>
      <c r="Q38" s="35">
        <f t="shared" si="29"/>
        <v>0</v>
      </c>
      <c r="R38" s="35">
        <f t="shared" si="29"/>
        <v>9425204.9718749989</v>
      </c>
      <c r="S38" s="35">
        <f t="shared" si="29"/>
        <v>0</v>
      </c>
      <c r="T38" s="35">
        <f t="shared" si="29"/>
        <v>0</v>
      </c>
      <c r="U38" s="35">
        <f t="shared" si="29"/>
        <v>0</v>
      </c>
      <c r="V38" s="35">
        <f t="shared" si="29"/>
        <v>9809907.2156249993</v>
      </c>
      <c r="W38" s="35">
        <f t="shared" si="29"/>
        <v>0</v>
      </c>
      <c r="X38" s="35">
        <f t="shared" si="29"/>
        <v>0</v>
      </c>
      <c r="Y38" s="35">
        <f t="shared" si="29"/>
        <v>0</v>
      </c>
      <c r="Z38" s="35">
        <f t="shared" si="29"/>
        <v>10194609.459375</v>
      </c>
      <c r="AA38" s="35">
        <f t="shared" si="29"/>
        <v>0</v>
      </c>
      <c r="AB38" s="35">
        <f t="shared" si="29"/>
        <v>0</v>
      </c>
      <c r="AC38" s="35">
        <f t="shared" si="29"/>
        <v>0</v>
      </c>
      <c r="AD38" s="35">
        <f t="shared" si="29"/>
        <v>10579311.703125</v>
      </c>
      <c r="AE38" s="35">
        <f t="shared" si="29"/>
        <v>0</v>
      </c>
      <c r="AF38" s="35">
        <f t="shared" si="29"/>
        <v>0</v>
      </c>
      <c r="AG38" s="35">
        <f t="shared" si="29"/>
        <v>0</v>
      </c>
      <c r="AH38" s="35">
        <f t="shared" si="29"/>
        <v>10964013.946874999</v>
      </c>
      <c r="AI38" s="35">
        <f t="shared" si="29"/>
        <v>0</v>
      </c>
      <c r="AJ38" s="35">
        <f t="shared" si="29"/>
        <v>0</v>
      </c>
      <c r="AK38" s="35">
        <f t="shared" si="29"/>
        <v>0</v>
      </c>
      <c r="AL38" s="35">
        <f t="shared" si="29"/>
        <v>11348716.190624999</v>
      </c>
      <c r="AM38" s="35">
        <f t="shared" si="29"/>
        <v>0</v>
      </c>
      <c r="AN38" s="35">
        <f t="shared" si="29"/>
        <v>0</v>
      </c>
      <c r="AO38" s="35">
        <f t="shared" si="29"/>
        <v>0</v>
      </c>
      <c r="AP38" s="35">
        <f t="shared" si="29"/>
        <v>11733418.434374997</v>
      </c>
      <c r="AQ38" s="35">
        <f t="shared" si="29"/>
        <v>0</v>
      </c>
      <c r="AR38" s="35">
        <f t="shared" si="29"/>
        <v>0</v>
      </c>
      <c r="AS38" s="35">
        <f t="shared" si="29"/>
        <v>0</v>
      </c>
      <c r="AT38" s="35">
        <f t="shared" si="29"/>
        <v>12118120.678125</v>
      </c>
      <c r="AU38" s="35">
        <f t="shared" si="29"/>
        <v>0</v>
      </c>
      <c r="AV38" s="35">
        <f t="shared" si="29"/>
        <v>0</v>
      </c>
      <c r="AW38" s="35">
        <f t="shared" si="29"/>
        <v>0</v>
      </c>
      <c r="AX38" s="35">
        <f t="shared" si="29"/>
        <v>12502822.921875</v>
      </c>
      <c r="AY38" s="35">
        <f t="shared" si="29"/>
        <v>0</v>
      </c>
      <c r="AZ38" s="35">
        <f t="shared" si="29"/>
        <v>0</v>
      </c>
      <c r="BA38" s="35">
        <f t="shared" si="29"/>
        <v>0</v>
      </c>
      <c r="BB38" s="35">
        <f t="shared" si="29"/>
        <v>12887525.165624999</v>
      </c>
      <c r="BC38" s="35">
        <f t="shared" si="29"/>
        <v>0</v>
      </c>
      <c r="BD38" s="35">
        <f t="shared" si="29"/>
        <v>0</v>
      </c>
      <c r="BE38" s="35">
        <f t="shared" ref="BE38" si="30">BE34*$C$36*BE30</f>
        <v>0</v>
      </c>
    </row>
    <row r="39" spans="2:57" x14ac:dyDescent="0.25">
      <c r="B39" s="34" t="s">
        <v>40</v>
      </c>
      <c r="C39" s="33"/>
      <c r="D39" s="35">
        <f>D35*$C$37*D30</f>
        <v>0</v>
      </c>
      <c r="E39" s="35">
        <f t="shared" ref="E39:BD39" si="31">E35*$C$37*E30</f>
        <v>0</v>
      </c>
      <c r="F39" s="35">
        <f t="shared" si="31"/>
        <v>0</v>
      </c>
      <c r="G39" s="35">
        <f t="shared" si="31"/>
        <v>0</v>
      </c>
      <c r="H39" s="35">
        <f t="shared" si="31"/>
        <v>0</v>
      </c>
      <c r="I39" s="35">
        <f t="shared" si="31"/>
        <v>0</v>
      </c>
      <c r="J39" s="35">
        <f t="shared" si="31"/>
        <v>1806750</v>
      </c>
      <c r="K39" s="35">
        <f t="shared" si="31"/>
        <v>0</v>
      </c>
      <c r="L39" s="35">
        <f t="shared" si="31"/>
        <v>0</v>
      </c>
      <c r="M39" s="35">
        <f t="shared" si="31"/>
        <v>0</v>
      </c>
      <c r="N39" s="35">
        <f t="shared" si="31"/>
        <v>1887050</v>
      </c>
      <c r="O39" s="35">
        <f t="shared" si="31"/>
        <v>0</v>
      </c>
      <c r="P39" s="35">
        <f t="shared" si="31"/>
        <v>0</v>
      </c>
      <c r="Q39" s="35">
        <f t="shared" si="31"/>
        <v>0</v>
      </c>
      <c r="R39" s="35">
        <f t="shared" si="31"/>
        <v>1967350</v>
      </c>
      <c r="S39" s="35">
        <f t="shared" si="31"/>
        <v>0</v>
      </c>
      <c r="T39" s="35">
        <f t="shared" si="31"/>
        <v>0</v>
      </c>
      <c r="U39" s="35">
        <f t="shared" si="31"/>
        <v>0</v>
      </c>
      <c r="V39" s="35">
        <f t="shared" si="31"/>
        <v>2047650</v>
      </c>
      <c r="W39" s="35">
        <f t="shared" si="31"/>
        <v>0</v>
      </c>
      <c r="X39" s="35">
        <f t="shared" si="31"/>
        <v>0</v>
      </c>
      <c r="Y39" s="35">
        <f t="shared" si="31"/>
        <v>0</v>
      </c>
      <c r="Z39" s="35">
        <f t="shared" si="31"/>
        <v>2127950</v>
      </c>
      <c r="AA39" s="35">
        <f t="shared" si="31"/>
        <v>0</v>
      </c>
      <c r="AB39" s="35">
        <f t="shared" si="31"/>
        <v>0</v>
      </c>
      <c r="AC39" s="35">
        <f t="shared" si="31"/>
        <v>0</v>
      </c>
      <c r="AD39" s="35">
        <f t="shared" si="31"/>
        <v>2208250</v>
      </c>
      <c r="AE39" s="35">
        <f t="shared" si="31"/>
        <v>0</v>
      </c>
      <c r="AF39" s="35">
        <f t="shared" si="31"/>
        <v>0</v>
      </c>
      <c r="AG39" s="35">
        <f t="shared" si="31"/>
        <v>0</v>
      </c>
      <c r="AH39" s="35">
        <f t="shared" si="31"/>
        <v>2288550</v>
      </c>
      <c r="AI39" s="35">
        <f t="shared" si="31"/>
        <v>0</v>
      </c>
      <c r="AJ39" s="35">
        <f t="shared" si="31"/>
        <v>0</v>
      </c>
      <c r="AK39" s="35">
        <f t="shared" si="31"/>
        <v>0</v>
      </c>
      <c r="AL39" s="35">
        <f t="shared" si="31"/>
        <v>2368850</v>
      </c>
      <c r="AM39" s="35">
        <f t="shared" si="31"/>
        <v>0</v>
      </c>
      <c r="AN39" s="35">
        <f t="shared" si="31"/>
        <v>0</v>
      </c>
      <c r="AO39" s="35">
        <f t="shared" si="31"/>
        <v>0</v>
      </c>
      <c r="AP39" s="35">
        <f t="shared" si="31"/>
        <v>2449150</v>
      </c>
      <c r="AQ39" s="35">
        <f t="shared" si="31"/>
        <v>0</v>
      </c>
      <c r="AR39" s="35">
        <f t="shared" si="31"/>
        <v>0</v>
      </c>
      <c r="AS39" s="35">
        <f t="shared" si="31"/>
        <v>0</v>
      </c>
      <c r="AT39" s="35">
        <f t="shared" si="31"/>
        <v>2529450</v>
      </c>
      <c r="AU39" s="35">
        <f t="shared" si="31"/>
        <v>0</v>
      </c>
      <c r="AV39" s="35">
        <f t="shared" si="31"/>
        <v>0</v>
      </c>
      <c r="AW39" s="35">
        <f t="shared" si="31"/>
        <v>0</v>
      </c>
      <c r="AX39" s="35">
        <f t="shared" si="31"/>
        <v>2609750</v>
      </c>
      <c r="AY39" s="35">
        <f t="shared" si="31"/>
        <v>0</v>
      </c>
      <c r="AZ39" s="35">
        <f t="shared" si="31"/>
        <v>0</v>
      </c>
      <c r="BA39" s="35">
        <f t="shared" si="31"/>
        <v>0</v>
      </c>
      <c r="BB39" s="35">
        <f t="shared" si="31"/>
        <v>2690050</v>
      </c>
      <c r="BC39" s="35">
        <f t="shared" si="31"/>
        <v>0</v>
      </c>
      <c r="BD39" s="35">
        <f t="shared" si="31"/>
        <v>0</v>
      </c>
      <c r="BE39" s="35">
        <f t="shared" ref="BE39" si="32">BE35*$C$37*BE30</f>
        <v>0</v>
      </c>
    </row>
    <row r="40" spans="2:57" x14ac:dyDescent="0.25">
      <c r="B40" t="s">
        <v>25</v>
      </c>
      <c r="D40" s="36">
        <f>SUM(D38:D39)</f>
        <v>0</v>
      </c>
      <c r="E40" s="36">
        <f t="shared" ref="E40:BD40" si="33">SUM(E38:E39)</f>
        <v>0</v>
      </c>
      <c r="F40" s="36">
        <f t="shared" si="33"/>
        <v>0</v>
      </c>
      <c r="G40" s="36">
        <f t="shared" si="33"/>
        <v>0</v>
      </c>
      <c r="H40" s="36">
        <f t="shared" si="33"/>
        <v>0</v>
      </c>
      <c r="I40" s="36">
        <f t="shared" si="33"/>
        <v>0</v>
      </c>
      <c r="J40" s="36">
        <f t="shared" si="33"/>
        <v>10462550.484375</v>
      </c>
      <c r="K40" s="36">
        <f t="shared" si="33"/>
        <v>0</v>
      </c>
      <c r="L40" s="36">
        <f t="shared" si="33"/>
        <v>0</v>
      </c>
      <c r="M40" s="36">
        <f t="shared" si="33"/>
        <v>0</v>
      </c>
      <c r="N40" s="36">
        <f t="shared" si="33"/>
        <v>10927552.728124999</v>
      </c>
      <c r="O40" s="36">
        <f t="shared" si="33"/>
        <v>0</v>
      </c>
      <c r="P40" s="36">
        <f t="shared" si="33"/>
        <v>0</v>
      </c>
      <c r="Q40" s="36">
        <f t="shared" si="33"/>
        <v>0</v>
      </c>
      <c r="R40" s="36">
        <f t="shared" si="33"/>
        <v>11392554.971874999</v>
      </c>
      <c r="S40" s="36">
        <f t="shared" si="33"/>
        <v>0</v>
      </c>
      <c r="T40" s="36">
        <f t="shared" si="33"/>
        <v>0</v>
      </c>
      <c r="U40" s="36">
        <f t="shared" si="33"/>
        <v>0</v>
      </c>
      <c r="V40" s="36">
        <f t="shared" si="33"/>
        <v>11857557.215624999</v>
      </c>
      <c r="W40" s="36">
        <f t="shared" si="33"/>
        <v>0</v>
      </c>
      <c r="X40" s="36">
        <f t="shared" si="33"/>
        <v>0</v>
      </c>
      <c r="Y40" s="36">
        <f t="shared" si="33"/>
        <v>0</v>
      </c>
      <c r="Z40" s="36">
        <f t="shared" si="33"/>
        <v>12322559.459375</v>
      </c>
      <c r="AA40" s="36">
        <f t="shared" si="33"/>
        <v>0</v>
      </c>
      <c r="AB40" s="36">
        <f t="shared" si="33"/>
        <v>0</v>
      </c>
      <c r="AC40" s="36">
        <f t="shared" si="33"/>
        <v>0</v>
      </c>
      <c r="AD40" s="36">
        <f t="shared" si="33"/>
        <v>12787561.703125</v>
      </c>
      <c r="AE40" s="36">
        <f t="shared" si="33"/>
        <v>0</v>
      </c>
      <c r="AF40" s="36">
        <f t="shared" si="33"/>
        <v>0</v>
      </c>
      <c r="AG40" s="36">
        <f t="shared" si="33"/>
        <v>0</v>
      </c>
      <c r="AH40" s="36">
        <f t="shared" si="33"/>
        <v>13252563.946874999</v>
      </c>
      <c r="AI40" s="36">
        <f t="shared" si="33"/>
        <v>0</v>
      </c>
      <c r="AJ40" s="36">
        <f t="shared" si="33"/>
        <v>0</v>
      </c>
      <c r="AK40" s="36">
        <f t="shared" si="33"/>
        <v>0</v>
      </c>
      <c r="AL40" s="36">
        <f t="shared" si="33"/>
        <v>13717566.190624999</v>
      </c>
      <c r="AM40" s="36">
        <f t="shared" si="33"/>
        <v>0</v>
      </c>
      <c r="AN40" s="36">
        <f t="shared" si="33"/>
        <v>0</v>
      </c>
      <c r="AO40" s="36">
        <f t="shared" si="33"/>
        <v>0</v>
      </c>
      <c r="AP40" s="36">
        <f t="shared" si="33"/>
        <v>14182568.434374997</v>
      </c>
      <c r="AQ40" s="36">
        <f t="shared" si="33"/>
        <v>0</v>
      </c>
      <c r="AR40" s="36">
        <f t="shared" si="33"/>
        <v>0</v>
      </c>
      <c r="AS40" s="36">
        <f t="shared" si="33"/>
        <v>0</v>
      </c>
      <c r="AT40" s="36">
        <f t="shared" si="33"/>
        <v>14647570.678125</v>
      </c>
      <c r="AU40" s="36">
        <f t="shared" si="33"/>
        <v>0</v>
      </c>
      <c r="AV40" s="36">
        <f t="shared" si="33"/>
        <v>0</v>
      </c>
      <c r="AW40" s="36">
        <f t="shared" si="33"/>
        <v>0</v>
      </c>
      <c r="AX40" s="36">
        <f t="shared" si="33"/>
        <v>15112572.921875</v>
      </c>
      <c r="AY40" s="36">
        <f t="shared" si="33"/>
        <v>0</v>
      </c>
      <c r="AZ40" s="36">
        <f t="shared" si="33"/>
        <v>0</v>
      </c>
      <c r="BA40" s="36">
        <f t="shared" si="33"/>
        <v>0</v>
      </c>
      <c r="BB40" s="36">
        <f t="shared" si="33"/>
        <v>15577575.165624999</v>
      </c>
      <c r="BC40" s="36">
        <f t="shared" si="33"/>
        <v>0</v>
      </c>
      <c r="BD40" s="36">
        <f t="shared" si="33"/>
        <v>0</v>
      </c>
      <c r="BE40" s="36">
        <f t="shared" ref="BE40" si="34">SUM(BE38:BE39)</f>
        <v>0</v>
      </c>
    </row>
    <row r="41" spans="2:57" ht="15.75" thickBot="1" x14ac:dyDescent="0.3">
      <c r="B41" t="s">
        <v>5</v>
      </c>
      <c r="D41" s="36">
        <f>D40*D2</f>
        <v>0</v>
      </c>
      <c r="E41" s="36">
        <f t="shared" ref="E41:BC41" si="35">E40*E2</f>
        <v>0</v>
      </c>
      <c r="F41" s="36">
        <f t="shared" si="35"/>
        <v>0</v>
      </c>
      <c r="G41" s="36">
        <f t="shared" si="35"/>
        <v>0</v>
      </c>
      <c r="H41" s="36">
        <f t="shared" si="35"/>
        <v>0</v>
      </c>
      <c r="I41" s="36">
        <f t="shared" si="35"/>
        <v>0</v>
      </c>
      <c r="J41" s="36">
        <f t="shared" si="35"/>
        <v>6515550.6135990322</v>
      </c>
      <c r="K41" s="36">
        <f t="shared" si="35"/>
        <v>0</v>
      </c>
      <c r="L41" s="36">
        <f t="shared" si="35"/>
        <v>0</v>
      </c>
      <c r="M41" s="36">
        <f t="shared" si="35"/>
        <v>0</v>
      </c>
      <c r="N41" s="36">
        <f t="shared" si="35"/>
        <v>5191601.5832777051</v>
      </c>
      <c r="O41" s="36">
        <f t="shared" si="35"/>
        <v>0</v>
      </c>
      <c r="P41" s="36">
        <f t="shared" si="35"/>
        <v>0</v>
      </c>
      <c r="Q41" s="36">
        <f t="shared" si="35"/>
        <v>0</v>
      </c>
      <c r="R41" s="36">
        <f t="shared" si="35"/>
        <v>4129186.2031128658</v>
      </c>
      <c r="S41" s="36">
        <f t="shared" si="35"/>
        <v>0</v>
      </c>
      <c r="T41" s="36">
        <f t="shared" si="35"/>
        <v>0</v>
      </c>
      <c r="U41" s="36">
        <f t="shared" si="35"/>
        <v>0</v>
      </c>
      <c r="V41" s="36">
        <f t="shared" si="35"/>
        <v>3278713.3792731175</v>
      </c>
      <c r="W41" s="36">
        <f t="shared" si="35"/>
        <v>0</v>
      </c>
      <c r="X41" s="36">
        <f t="shared" si="35"/>
        <v>0</v>
      </c>
      <c r="Y41" s="36">
        <f t="shared" si="35"/>
        <v>0</v>
      </c>
      <c r="Z41" s="36">
        <f t="shared" si="35"/>
        <v>2599405.5127912154</v>
      </c>
      <c r="AA41" s="36">
        <f t="shared" si="35"/>
        <v>0</v>
      </c>
      <c r="AB41" s="36">
        <f t="shared" si="35"/>
        <v>0</v>
      </c>
      <c r="AC41" s="36">
        <f t="shared" si="35"/>
        <v>0</v>
      </c>
      <c r="AD41" s="36">
        <f t="shared" si="35"/>
        <v>2057907.0017605626</v>
      </c>
      <c r="AE41" s="36">
        <f t="shared" si="35"/>
        <v>0</v>
      </c>
      <c r="AF41" s="36">
        <f t="shared" si="35"/>
        <v>0</v>
      </c>
      <c r="AG41" s="36">
        <f t="shared" si="35"/>
        <v>0</v>
      </c>
      <c r="AH41" s="36">
        <f t="shared" si="35"/>
        <v>1627057.1220633821</v>
      </c>
      <c r="AI41" s="36">
        <f t="shared" si="35"/>
        <v>0</v>
      </c>
      <c r="AJ41" s="36">
        <f t="shared" si="35"/>
        <v>0</v>
      </c>
      <c r="AK41" s="36">
        <f t="shared" si="35"/>
        <v>0</v>
      </c>
      <c r="AL41" s="36">
        <f t="shared" si="35"/>
        <v>1284827.5649271721</v>
      </c>
      <c r="AM41" s="36">
        <f t="shared" si="35"/>
        <v>0</v>
      </c>
      <c r="AN41" s="36">
        <f t="shared" si="35"/>
        <v>0</v>
      </c>
      <c r="AO41" s="36">
        <f t="shared" si="35"/>
        <v>0</v>
      </c>
      <c r="AP41" s="36">
        <f t="shared" si="35"/>
        <v>1013415.5364909631</v>
      </c>
      <c r="AQ41" s="36">
        <f t="shared" si="35"/>
        <v>0</v>
      </c>
      <c r="AR41" s="36">
        <f t="shared" si="35"/>
        <v>0</v>
      </c>
      <c r="AS41" s="36">
        <f t="shared" si="35"/>
        <v>0</v>
      </c>
      <c r="AT41" s="36">
        <f t="shared" si="35"/>
        <v>798478.38062331767</v>
      </c>
      <c r="AU41" s="36">
        <f t="shared" si="35"/>
        <v>0</v>
      </c>
      <c r="AV41" s="36">
        <f t="shared" si="35"/>
        <v>0</v>
      </c>
      <c r="AW41" s="36">
        <f t="shared" si="35"/>
        <v>0</v>
      </c>
      <c r="AX41" s="36">
        <f t="shared" si="35"/>
        <v>628493.59805657738</v>
      </c>
      <c r="AY41" s="36">
        <f t="shared" si="35"/>
        <v>0</v>
      </c>
      <c r="AZ41" s="36">
        <f t="shared" si="35"/>
        <v>0</v>
      </c>
      <c r="BA41" s="36">
        <f t="shared" si="35"/>
        <v>0</v>
      </c>
      <c r="BB41" s="36">
        <f t="shared" si="35"/>
        <v>494227.82619865023</v>
      </c>
      <c r="BC41" s="36">
        <f t="shared" si="35"/>
        <v>0</v>
      </c>
      <c r="BD41" s="36">
        <f>BD40*BD2</f>
        <v>0</v>
      </c>
      <c r="BE41" s="36">
        <f>BE40*BE2</f>
        <v>0</v>
      </c>
    </row>
    <row r="42" spans="2:57" ht="15.75" thickBot="1" x14ac:dyDescent="0.3">
      <c r="B42" t="s">
        <v>17</v>
      </c>
      <c r="C42" s="25">
        <f>SUM(D41:BE41)</f>
        <v>29618864.32217456</v>
      </c>
    </row>
    <row r="43" spans="2:57" hidden="1" x14ac:dyDescent="0.25">
      <c r="B43" t="s">
        <v>14</v>
      </c>
      <c r="D43" s="5" t="s">
        <v>2</v>
      </c>
      <c r="F43" s="5">
        <f>H23*$C33</f>
        <v>670505</v>
      </c>
      <c r="G43" s="5">
        <f>G23*$C33</f>
        <v>662885.625</v>
      </c>
      <c r="Q43" s="5">
        <f>Q23*$C33</f>
        <v>739079.375</v>
      </c>
      <c r="R43" s="5">
        <f t="shared" ref="R43:BD43" si="36">R23*$C33</f>
        <v>746698.75</v>
      </c>
      <c r="S43" s="5">
        <f t="shared" si="36"/>
        <v>754318.125</v>
      </c>
      <c r="T43" s="5">
        <f t="shared" si="36"/>
        <v>761937.5</v>
      </c>
      <c r="U43" s="5">
        <f t="shared" si="36"/>
        <v>769556.875</v>
      </c>
      <c r="V43" s="5">
        <f t="shared" si="36"/>
        <v>777176.25</v>
      </c>
      <c r="W43" s="5">
        <f t="shared" si="36"/>
        <v>784795.625</v>
      </c>
      <c r="X43" s="5">
        <f t="shared" si="36"/>
        <v>792415</v>
      </c>
      <c r="Y43" s="5">
        <f t="shared" si="36"/>
        <v>800034.375</v>
      </c>
      <c r="Z43" s="5">
        <f t="shared" si="36"/>
        <v>807653.75</v>
      </c>
      <c r="AA43" s="5">
        <f t="shared" si="36"/>
        <v>815273.125</v>
      </c>
      <c r="AB43" s="5">
        <f t="shared" si="36"/>
        <v>822892.5</v>
      </c>
      <c r="AC43" s="5">
        <f t="shared" si="36"/>
        <v>830511.875</v>
      </c>
      <c r="AD43" s="5">
        <f t="shared" si="36"/>
        <v>838131.25</v>
      </c>
      <c r="AE43" s="5">
        <f t="shared" si="36"/>
        <v>845750.625</v>
      </c>
      <c r="AF43" s="5">
        <f t="shared" si="36"/>
        <v>853370</v>
      </c>
      <c r="AG43" s="5">
        <f t="shared" si="36"/>
        <v>860989.375</v>
      </c>
      <c r="AH43" s="5">
        <f t="shared" si="36"/>
        <v>868608.75</v>
      </c>
      <c r="AI43" s="5">
        <f t="shared" si="36"/>
        <v>876228.125</v>
      </c>
      <c r="AJ43" s="5">
        <f t="shared" si="36"/>
        <v>883847.5</v>
      </c>
      <c r="AK43" s="5">
        <f t="shared" si="36"/>
        <v>891466.875</v>
      </c>
      <c r="AL43" s="5">
        <f t="shared" si="36"/>
        <v>899086.25</v>
      </c>
      <c r="AM43" s="5">
        <f t="shared" si="36"/>
        <v>906705.625</v>
      </c>
      <c r="AN43" s="5">
        <f t="shared" si="36"/>
        <v>914325</v>
      </c>
      <c r="AO43" s="5">
        <f t="shared" si="36"/>
        <v>921944.375</v>
      </c>
      <c r="AP43" s="5">
        <f t="shared" si="36"/>
        <v>929563.75</v>
      </c>
      <c r="AQ43" s="5">
        <f t="shared" si="36"/>
        <v>937183.125</v>
      </c>
      <c r="AR43" s="5">
        <f t="shared" si="36"/>
        <v>944802.5</v>
      </c>
      <c r="AS43" s="5">
        <f t="shared" si="36"/>
        <v>952421.875</v>
      </c>
      <c r="AT43" s="5">
        <f t="shared" si="36"/>
        <v>960041.25</v>
      </c>
      <c r="AU43" s="5">
        <f t="shared" si="36"/>
        <v>967660.625</v>
      </c>
      <c r="AV43" s="5">
        <f t="shared" si="36"/>
        <v>975280</v>
      </c>
      <c r="AW43" s="5">
        <f t="shared" si="36"/>
        <v>982899.375</v>
      </c>
      <c r="AX43" s="5">
        <f t="shared" si="36"/>
        <v>990518.75</v>
      </c>
      <c r="AY43" s="5">
        <f t="shared" si="36"/>
        <v>998138.125</v>
      </c>
      <c r="AZ43" s="5">
        <f t="shared" si="36"/>
        <v>1005757.5</v>
      </c>
      <c r="BA43" s="5">
        <f t="shared" si="36"/>
        <v>1013376.875</v>
      </c>
      <c r="BB43" s="5">
        <f t="shared" si="36"/>
        <v>1020996.25</v>
      </c>
      <c r="BC43" s="5">
        <f t="shared" si="36"/>
        <v>1028615.625</v>
      </c>
      <c r="BD43" s="5">
        <f t="shared" si="36"/>
        <v>1036235</v>
      </c>
    </row>
    <row r="44" spans="2:57" hidden="1" x14ac:dyDescent="0.25">
      <c r="B44" t="s">
        <v>15</v>
      </c>
      <c r="C44">
        <v>16.2</v>
      </c>
    </row>
    <row r="45" spans="2:57" hidden="1" x14ac:dyDescent="0.25">
      <c r="B45" t="s">
        <v>25</v>
      </c>
      <c r="D45" s="5" t="s">
        <v>2</v>
      </c>
      <c r="F45" s="5">
        <f>F43*$C$44</f>
        <v>10862181</v>
      </c>
      <c r="G45" s="5">
        <f>G43*$C$44</f>
        <v>10738747.125</v>
      </c>
      <c r="Q45" s="5" t="e">
        <f>Q43*#REF!</f>
        <v>#REF!</v>
      </c>
      <c r="R45" s="5" t="e">
        <f>R43*#REF!</f>
        <v>#REF!</v>
      </c>
      <c r="S45" s="5" t="e">
        <f>S43*#REF!</f>
        <v>#REF!</v>
      </c>
      <c r="T45" s="5" t="e">
        <f>T43*#REF!</f>
        <v>#REF!</v>
      </c>
      <c r="U45" s="5" t="e">
        <f>U43*#REF!</f>
        <v>#REF!</v>
      </c>
      <c r="V45" s="5" t="e">
        <f>V43*#REF!</f>
        <v>#REF!</v>
      </c>
      <c r="W45" s="5" t="e">
        <f>W43*#REF!</f>
        <v>#REF!</v>
      </c>
      <c r="X45" s="5" t="e">
        <f>X43*#REF!</f>
        <v>#REF!</v>
      </c>
      <c r="Y45" s="5" t="e">
        <f>Y43*#REF!</f>
        <v>#REF!</v>
      </c>
      <c r="Z45" s="5" t="e">
        <f>Z43*#REF!</f>
        <v>#REF!</v>
      </c>
      <c r="AA45" s="5" t="e">
        <f>AA43*#REF!</f>
        <v>#REF!</v>
      </c>
      <c r="AB45" s="5" t="e">
        <f>AB43*#REF!</f>
        <v>#REF!</v>
      </c>
      <c r="AC45" s="5" t="e">
        <f>AC43*#REF!</f>
        <v>#REF!</v>
      </c>
      <c r="AD45" s="5" t="e">
        <f>AD43*#REF!</f>
        <v>#REF!</v>
      </c>
      <c r="AE45" s="5" t="e">
        <f>AE43*#REF!</f>
        <v>#REF!</v>
      </c>
      <c r="AF45" s="5" t="e">
        <f>AF43*#REF!</f>
        <v>#REF!</v>
      </c>
      <c r="AG45" s="5" t="e">
        <f>AG43*#REF!</f>
        <v>#REF!</v>
      </c>
      <c r="AH45" s="5" t="e">
        <f>AH43*#REF!</f>
        <v>#REF!</v>
      </c>
      <c r="AI45" s="5" t="e">
        <f>AI43*#REF!</f>
        <v>#REF!</v>
      </c>
      <c r="AJ45" s="5" t="e">
        <f>AJ43*#REF!</f>
        <v>#REF!</v>
      </c>
      <c r="AK45" s="5" t="e">
        <f>AK43*#REF!</f>
        <v>#REF!</v>
      </c>
      <c r="AL45" s="5" t="e">
        <f>AL43*#REF!</f>
        <v>#REF!</v>
      </c>
      <c r="AM45" s="5" t="e">
        <f>AM43*#REF!</f>
        <v>#REF!</v>
      </c>
      <c r="AN45" s="5" t="e">
        <f>AN43*#REF!</f>
        <v>#REF!</v>
      </c>
      <c r="AO45" s="5" t="e">
        <f>AO43*#REF!</f>
        <v>#REF!</v>
      </c>
      <c r="AP45" s="5" t="e">
        <f>AP43*#REF!</f>
        <v>#REF!</v>
      </c>
      <c r="AQ45" s="5" t="e">
        <f>AQ43*#REF!</f>
        <v>#REF!</v>
      </c>
      <c r="AR45" s="5" t="e">
        <f>AR43*#REF!</f>
        <v>#REF!</v>
      </c>
      <c r="AS45" s="5" t="e">
        <f>AS43*#REF!</f>
        <v>#REF!</v>
      </c>
      <c r="AT45" s="5" t="e">
        <f>AT43*#REF!</f>
        <v>#REF!</v>
      </c>
      <c r="AU45" s="5" t="e">
        <f>AU43*#REF!</f>
        <v>#REF!</v>
      </c>
      <c r="AV45" s="5" t="e">
        <f>AV43*#REF!</f>
        <v>#REF!</v>
      </c>
      <c r="AW45" s="5" t="e">
        <f>AW43*#REF!</f>
        <v>#REF!</v>
      </c>
      <c r="AX45" s="5" t="e">
        <f>AX43*#REF!</f>
        <v>#REF!</v>
      </c>
      <c r="AY45" s="5" t="e">
        <f>AY43*#REF!</f>
        <v>#REF!</v>
      </c>
      <c r="AZ45" s="5" t="e">
        <f>AZ43*#REF!</f>
        <v>#REF!</v>
      </c>
      <c r="BA45" s="5" t="e">
        <f>BA43*#REF!</f>
        <v>#REF!</v>
      </c>
      <c r="BB45" s="5" t="e">
        <f>BB43*#REF!</f>
        <v>#REF!</v>
      </c>
      <c r="BC45" s="5" t="e">
        <f>BC43*#REF!</f>
        <v>#REF!</v>
      </c>
      <c r="BD45" s="5" t="e">
        <f>BD43*#REF!</f>
        <v>#REF!</v>
      </c>
    </row>
    <row r="46" spans="2:57" hidden="1" x14ac:dyDescent="0.25">
      <c r="B46" t="s">
        <v>5</v>
      </c>
      <c r="F46" s="5">
        <f>F45*F2</f>
        <v>8866775.2887041494</v>
      </c>
      <c r="G46" s="5">
        <f>G45*G2</f>
        <v>8192538.7650516257</v>
      </c>
      <c r="Q46" s="5" t="e">
        <f t="shared" ref="Q46:BD46" si="37">Q45*$Q2</f>
        <v>#REF!</v>
      </c>
      <c r="R46" s="5" t="e">
        <f t="shared" si="37"/>
        <v>#REF!</v>
      </c>
      <c r="S46" s="5" t="e">
        <f t="shared" si="37"/>
        <v>#REF!</v>
      </c>
      <c r="T46" s="5" t="e">
        <f t="shared" si="37"/>
        <v>#REF!</v>
      </c>
      <c r="U46" s="5" t="e">
        <f t="shared" si="37"/>
        <v>#REF!</v>
      </c>
      <c r="V46" s="5" t="e">
        <f t="shared" si="37"/>
        <v>#REF!</v>
      </c>
      <c r="W46" s="5" t="e">
        <f t="shared" si="37"/>
        <v>#REF!</v>
      </c>
      <c r="X46" s="5" t="e">
        <f t="shared" si="37"/>
        <v>#REF!</v>
      </c>
      <c r="Y46" s="5" t="e">
        <f t="shared" si="37"/>
        <v>#REF!</v>
      </c>
      <c r="Z46" s="5" t="e">
        <f t="shared" si="37"/>
        <v>#REF!</v>
      </c>
      <c r="AA46" s="5" t="e">
        <f t="shared" si="37"/>
        <v>#REF!</v>
      </c>
      <c r="AB46" s="5" t="e">
        <f t="shared" si="37"/>
        <v>#REF!</v>
      </c>
      <c r="AC46" s="5" t="e">
        <f t="shared" si="37"/>
        <v>#REF!</v>
      </c>
      <c r="AD46" s="5" t="e">
        <f t="shared" si="37"/>
        <v>#REF!</v>
      </c>
      <c r="AE46" s="5" t="e">
        <f t="shared" si="37"/>
        <v>#REF!</v>
      </c>
      <c r="AF46" s="5" t="e">
        <f t="shared" si="37"/>
        <v>#REF!</v>
      </c>
      <c r="AG46" s="5" t="e">
        <f t="shared" si="37"/>
        <v>#REF!</v>
      </c>
      <c r="AH46" s="5" t="e">
        <f t="shared" si="37"/>
        <v>#REF!</v>
      </c>
      <c r="AI46" s="5" t="e">
        <f t="shared" si="37"/>
        <v>#REF!</v>
      </c>
      <c r="AJ46" s="5" t="e">
        <f t="shared" si="37"/>
        <v>#REF!</v>
      </c>
      <c r="AK46" s="5" t="e">
        <f t="shared" si="37"/>
        <v>#REF!</v>
      </c>
      <c r="AL46" s="5" t="e">
        <f t="shared" si="37"/>
        <v>#REF!</v>
      </c>
      <c r="AM46" s="5" t="e">
        <f t="shared" si="37"/>
        <v>#REF!</v>
      </c>
      <c r="AN46" s="5" t="e">
        <f t="shared" si="37"/>
        <v>#REF!</v>
      </c>
      <c r="AO46" s="5" t="e">
        <f t="shared" si="37"/>
        <v>#REF!</v>
      </c>
      <c r="AP46" s="5" t="e">
        <f t="shared" si="37"/>
        <v>#REF!</v>
      </c>
      <c r="AQ46" s="5" t="e">
        <f t="shared" si="37"/>
        <v>#REF!</v>
      </c>
      <c r="AR46" s="5" t="e">
        <f t="shared" si="37"/>
        <v>#REF!</v>
      </c>
      <c r="AS46" s="5" t="e">
        <f t="shared" si="37"/>
        <v>#REF!</v>
      </c>
      <c r="AT46" s="5" t="e">
        <f t="shared" si="37"/>
        <v>#REF!</v>
      </c>
      <c r="AU46" s="5" t="e">
        <f t="shared" si="37"/>
        <v>#REF!</v>
      </c>
      <c r="AV46" s="5" t="e">
        <f t="shared" si="37"/>
        <v>#REF!</v>
      </c>
      <c r="AW46" s="5" t="e">
        <f t="shared" si="37"/>
        <v>#REF!</v>
      </c>
      <c r="AX46" s="5" t="e">
        <f t="shared" si="37"/>
        <v>#REF!</v>
      </c>
      <c r="AY46" s="5" t="e">
        <f t="shared" si="37"/>
        <v>#REF!</v>
      </c>
      <c r="AZ46" s="5" t="e">
        <f t="shared" si="37"/>
        <v>#REF!</v>
      </c>
      <c r="BA46" s="5" t="e">
        <f t="shared" si="37"/>
        <v>#REF!</v>
      </c>
      <c r="BB46" s="5" t="e">
        <f t="shared" si="37"/>
        <v>#REF!</v>
      </c>
      <c r="BC46" s="5" t="e">
        <f t="shared" si="37"/>
        <v>#REF!</v>
      </c>
      <c r="BD46" s="5" t="e">
        <f t="shared" si="37"/>
        <v>#REF!</v>
      </c>
    </row>
    <row r="47" spans="2:57" ht="15.75" hidden="1" thickBot="1" x14ac:dyDescent="0.3">
      <c r="B47" t="s">
        <v>17</v>
      </c>
      <c r="C47" s="25">
        <f>SUM(F46:G46)</f>
        <v>17059314.053755775</v>
      </c>
    </row>
    <row r="48" spans="2:57" s="15" customFormat="1" x14ac:dyDescent="0.25">
      <c r="C48" s="20"/>
    </row>
    <row r="49" spans="2:57" x14ac:dyDescent="0.25">
      <c r="B49" s="29" t="s">
        <v>41</v>
      </c>
      <c r="C49" s="38">
        <v>0.45</v>
      </c>
    </row>
    <row r="50" spans="2:57" x14ac:dyDescent="0.25">
      <c r="B50" s="29" t="s">
        <v>42</v>
      </c>
      <c r="C50" s="38">
        <v>0.94</v>
      </c>
    </row>
    <row r="51" spans="2:57" x14ac:dyDescent="0.25">
      <c r="B51" t="s">
        <v>43</v>
      </c>
      <c r="C51" s="39"/>
      <c r="D51" s="35">
        <f>D30*$C49*D25</f>
        <v>0</v>
      </c>
      <c r="E51" s="35">
        <f t="shared" ref="E51:BD51" si="38">E30*$C49*E25</f>
        <v>0</v>
      </c>
      <c r="F51" s="35">
        <f t="shared" si="38"/>
        <v>0</v>
      </c>
      <c r="G51" s="35">
        <f t="shared" si="38"/>
        <v>0</v>
      </c>
      <c r="H51" s="35">
        <f t="shared" si="38"/>
        <v>0</v>
      </c>
      <c r="I51" s="35">
        <f t="shared" si="38"/>
        <v>0</v>
      </c>
      <c r="J51" s="35">
        <f t="shared" si="38"/>
        <v>5759015.625</v>
      </c>
      <c r="K51" s="35">
        <f t="shared" si="38"/>
        <v>0</v>
      </c>
      <c r="L51" s="35">
        <f t="shared" si="38"/>
        <v>0</v>
      </c>
      <c r="M51" s="35">
        <f t="shared" si="38"/>
        <v>0</v>
      </c>
      <c r="N51" s="35">
        <f t="shared" si="38"/>
        <v>6014971.875</v>
      </c>
      <c r="O51" s="35">
        <f t="shared" si="38"/>
        <v>0</v>
      </c>
      <c r="P51" s="35">
        <f t="shared" si="38"/>
        <v>0</v>
      </c>
      <c r="Q51" s="35">
        <f t="shared" si="38"/>
        <v>0</v>
      </c>
      <c r="R51" s="35">
        <f t="shared" si="38"/>
        <v>6270928.125</v>
      </c>
      <c r="S51" s="35">
        <f t="shared" si="38"/>
        <v>0</v>
      </c>
      <c r="T51" s="35">
        <f t="shared" si="38"/>
        <v>0</v>
      </c>
      <c r="U51" s="35">
        <f t="shared" si="38"/>
        <v>0</v>
      </c>
      <c r="V51" s="35">
        <f t="shared" si="38"/>
        <v>6526884.375</v>
      </c>
      <c r="W51" s="35">
        <f t="shared" si="38"/>
        <v>0</v>
      </c>
      <c r="X51" s="35">
        <f t="shared" si="38"/>
        <v>0</v>
      </c>
      <c r="Y51" s="35">
        <f t="shared" si="38"/>
        <v>0</v>
      </c>
      <c r="Z51" s="35">
        <f t="shared" si="38"/>
        <v>6782840.625</v>
      </c>
      <c r="AA51" s="35">
        <f t="shared" si="38"/>
        <v>0</v>
      </c>
      <c r="AB51" s="35">
        <f t="shared" si="38"/>
        <v>0</v>
      </c>
      <c r="AC51" s="35">
        <f t="shared" si="38"/>
        <v>0</v>
      </c>
      <c r="AD51" s="35">
        <f t="shared" si="38"/>
        <v>7038796.875</v>
      </c>
      <c r="AE51" s="35">
        <f t="shared" si="38"/>
        <v>0</v>
      </c>
      <c r="AF51" s="35">
        <f t="shared" si="38"/>
        <v>0</v>
      </c>
      <c r="AG51" s="35">
        <f t="shared" si="38"/>
        <v>0</v>
      </c>
      <c r="AH51" s="35">
        <f t="shared" si="38"/>
        <v>7294753.125</v>
      </c>
      <c r="AI51" s="35">
        <f t="shared" si="38"/>
        <v>0</v>
      </c>
      <c r="AJ51" s="35">
        <f t="shared" si="38"/>
        <v>0</v>
      </c>
      <c r="AK51" s="35">
        <f t="shared" si="38"/>
        <v>0</v>
      </c>
      <c r="AL51" s="35">
        <f t="shared" si="38"/>
        <v>7550709.375</v>
      </c>
      <c r="AM51" s="35">
        <f t="shared" si="38"/>
        <v>0</v>
      </c>
      <c r="AN51" s="35">
        <f t="shared" si="38"/>
        <v>0</v>
      </c>
      <c r="AO51" s="35">
        <f t="shared" si="38"/>
        <v>0</v>
      </c>
      <c r="AP51" s="35">
        <f t="shared" si="38"/>
        <v>7806665.625</v>
      </c>
      <c r="AQ51" s="35">
        <f t="shared" si="38"/>
        <v>0</v>
      </c>
      <c r="AR51" s="35">
        <f t="shared" si="38"/>
        <v>0</v>
      </c>
      <c r="AS51" s="35">
        <f t="shared" si="38"/>
        <v>0</v>
      </c>
      <c r="AT51" s="35">
        <f t="shared" si="38"/>
        <v>8062621.875</v>
      </c>
      <c r="AU51" s="35">
        <f t="shared" si="38"/>
        <v>0</v>
      </c>
      <c r="AV51" s="35">
        <f t="shared" si="38"/>
        <v>0</v>
      </c>
      <c r="AW51" s="35">
        <f t="shared" si="38"/>
        <v>0</v>
      </c>
      <c r="AX51" s="35">
        <f t="shared" si="38"/>
        <v>8318578.125</v>
      </c>
      <c r="AY51" s="35">
        <f t="shared" si="38"/>
        <v>0</v>
      </c>
      <c r="AZ51" s="35">
        <f t="shared" si="38"/>
        <v>0</v>
      </c>
      <c r="BA51" s="35">
        <f t="shared" si="38"/>
        <v>0</v>
      </c>
      <c r="BB51" s="35">
        <f t="shared" si="38"/>
        <v>8574534.375</v>
      </c>
      <c r="BC51" s="35">
        <f t="shared" si="38"/>
        <v>0</v>
      </c>
      <c r="BD51" s="35">
        <f t="shared" si="38"/>
        <v>0</v>
      </c>
      <c r="BE51" s="35">
        <f t="shared" ref="BE51" si="39">BE30*$C49*BE25</f>
        <v>0</v>
      </c>
    </row>
    <row r="52" spans="2:57" x14ac:dyDescent="0.25">
      <c r="B52" t="s">
        <v>44</v>
      </c>
      <c r="C52" s="39"/>
      <c r="D52" s="35">
        <f>D30*$C50*D26</f>
        <v>0</v>
      </c>
      <c r="E52" s="35">
        <f t="shared" ref="E52:BD52" si="40">E30*$C50*E26</f>
        <v>0</v>
      </c>
      <c r="F52" s="35">
        <f t="shared" si="40"/>
        <v>0</v>
      </c>
      <c r="G52" s="35">
        <f t="shared" si="40"/>
        <v>0</v>
      </c>
      <c r="H52" s="35">
        <f t="shared" si="40"/>
        <v>0</v>
      </c>
      <c r="I52" s="35">
        <f t="shared" si="40"/>
        <v>0</v>
      </c>
      <c r="J52" s="35">
        <f t="shared" si="40"/>
        <v>2122931.25</v>
      </c>
      <c r="K52" s="35">
        <f t="shared" si="40"/>
        <v>0</v>
      </c>
      <c r="L52" s="35">
        <f t="shared" si="40"/>
        <v>0</v>
      </c>
      <c r="M52" s="35">
        <f t="shared" si="40"/>
        <v>0</v>
      </c>
      <c r="N52" s="35">
        <f t="shared" si="40"/>
        <v>2217283.75</v>
      </c>
      <c r="O52" s="35">
        <f t="shared" si="40"/>
        <v>0</v>
      </c>
      <c r="P52" s="35">
        <f t="shared" si="40"/>
        <v>0</v>
      </c>
      <c r="Q52" s="35">
        <f t="shared" si="40"/>
        <v>0</v>
      </c>
      <c r="R52" s="35">
        <f t="shared" si="40"/>
        <v>2311636.25</v>
      </c>
      <c r="S52" s="35">
        <f t="shared" si="40"/>
        <v>0</v>
      </c>
      <c r="T52" s="35">
        <f t="shared" si="40"/>
        <v>0</v>
      </c>
      <c r="U52" s="35">
        <f t="shared" si="40"/>
        <v>0</v>
      </c>
      <c r="V52" s="35">
        <f t="shared" si="40"/>
        <v>2405988.7499999995</v>
      </c>
      <c r="W52" s="35">
        <f t="shared" si="40"/>
        <v>0</v>
      </c>
      <c r="X52" s="35">
        <f t="shared" si="40"/>
        <v>0</v>
      </c>
      <c r="Y52" s="35">
        <f t="shared" si="40"/>
        <v>0</v>
      </c>
      <c r="Z52" s="35">
        <f t="shared" si="40"/>
        <v>2500341.2499999995</v>
      </c>
      <c r="AA52" s="35">
        <f t="shared" si="40"/>
        <v>0</v>
      </c>
      <c r="AB52" s="35">
        <f t="shared" si="40"/>
        <v>0</v>
      </c>
      <c r="AC52" s="35">
        <f t="shared" si="40"/>
        <v>0</v>
      </c>
      <c r="AD52" s="35">
        <f t="shared" si="40"/>
        <v>2594693.7499999995</v>
      </c>
      <c r="AE52" s="35">
        <f t="shared" si="40"/>
        <v>0</v>
      </c>
      <c r="AF52" s="35">
        <f t="shared" si="40"/>
        <v>0</v>
      </c>
      <c r="AG52" s="35">
        <f t="shared" si="40"/>
        <v>0</v>
      </c>
      <c r="AH52" s="35">
        <f t="shared" si="40"/>
        <v>2689046.2499999995</v>
      </c>
      <c r="AI52" s="35">
        <f t="shared" si="40"/>
        <v>0</v>
      </c>
      <c r="AJ52" s="35">
        <f t="shared" si="40"/>
        <v>0</v>
      </c>
      <c r="AK52" s="35">
        <f t="shared" si="40"/>
        <v>0</v>
      </c>
      <c r="AL52" s="35">
        <f t="shared" si="40"/>
        <v>2783398.7499999995</v>
      </c>
      <c r="AM52" s="35">
        <f t="shared" si="40"/>
        <v>0</v>
      </c>
      <c r="AN52" s="35">
        <f t="shared" si="40"/>
        <v>0</v>
      </c>
      <c r="AO52" s="35">
        <f t="shared" si="40"/>
        <v>0</v>
      </c>
      <c r="AP52" s="35">
        <f t="shared" si="40"/>
        <v>2877751.2499999995</v>
      </c>
      <c r="AQ52" s="35">
        <f t="shared" si="40"/>
        <v>0</v>
      </c>
      <c r="AR52" s="35">
        <f t="shared" si="40"/>
        <v>0</v>
      </c>
      <c r="AS52" s="35">
        <f t="shared" si="40"/>
        <v>0</v>
      </c>
      <c r="AT52" s="35">
        <f t="shared" si="40"/>
        <v>2972103.7499999995</v>
      </c>
      <c r="AU52" s="35">
        <f t="shared" si="40"/>
        <v>0</v>
      </c>
      <c r="AV52" s="35">
        <f t="shared" si="40"/>
        <v>0</v>
      </c>
      <c r="AW52" s="35">
        <f t="shared" si="40"/>
        <v>0</v>
      </c>
      <c r="AX52" s="35">
        <f t="shared" si="40"/>
        <v>3066456.2499999995</v>
      </c>
      <c r="AY52" s="35">
        <f t="shared" si="40"/>
        <v>0</v>
      </c>
      <c r="AZ52" s="35">
        <f t="shared" si="40"/>
        <v>0</v>
      </c>
      <c r="BA52" s="35">
        <f t="shared" si="40"/>
        <v>0</v>
      </c>
      <c r="BB52" s="35">
        <f t="shared" si="40"/>
        <v>3160808.7499999995</v>
      </c>
      <c r="BC52" s="35">
        <f t="shared" si="40"/>
        <v>0</v>
      </c>
      <c r="BD52" s="35">
        <f t="shared" si="40"/>
        <v>0</v>
      </c>
      <c r="BE52" s="35">
        <f t="shared" ref="BE52" si="41">BE30*$C50*BE26</f>
        <v>0</v>
      </c>
    </row>
    <row r="53" spans="2:57" x14ac:dyDescent="0.25">
      <c r="B53" t="s">
        <v>45</v>
      </c>
      <c r="C53" s="5"/>
      <c r="D53" s="35">
        <f>SUM(D51:D52)</f>
        <v>0</v>
      </c>
      <c r="E53" s="35">
        <f t="shared" ref="E53:BD53" si="42">SUM(E51:E52)</f>
        <v>0</v>
      </c>
      <c r="F53" s="35">
        <f t="shared" si="42"/>
        <v>0</v>
      </c>
      <c r="G53" s="35">
        <f t="shared" si="42"/>
        <v>0</v>
      </c>
      <c r="H53" s="35">
        <f t="shared" si="42"/>
        <v>0</v>
      </c>
      <c r="I53" s="35">
        <f t="shared" si="42"/>
        <v>0</v>
      </c>
      <c r="J53" s="35">
        <f t="shared" si="42"/>
        <v>7881946.875</v>
      </c>
      <c r="K53" s="35">
        <f t="shared" si="42"/>
        <v>0</v>
      </c>
      <c r="L53" s="35">
        <f t="shared" si="42"/>
        <v>0</v>
      </c>
      <c r="M53" s="35">
        <f t="shared" si="42"/>
        <v>0</v>
      </c>
      <c r="N53" s="35">
        <f t="shared" si="42"/>
        <v>8232255.625</v>
      </c>
      <c r="O53" s="35">
        <f t="shared" si="42"/>
        <v>0</v>
      </c>
      <c r="P53" s="35">
        <f t="shared" si="42"/>
        <v>0</v>
      </c>
      <c r="Q53" s="35">
        <f t="shared" si="42"/>
        <v>0</v>
      </c>
      <c r="R53" s="35">
        <f t="shared" si="42"/>
        <v>8582564.375</v>
      </c>
      <c r="S53" s="35">
        <f t="shared" si="42"/>
        <v>0</v>
      </c>
      <c r="T53" s="35">
        <f t="shared" si="42"/>
        <v>0</v>
      </c>
      <c r="U53" s="35">
        <f t="shared" si="42"/>
        <v>0</v>
      </c>
      <c r="V53" s="35">
        <f t="shared" si="42"/>
        <v>8932873.125</v>
      </c>
      <c r="W53" s="35">
        <f t="shared" si="42"/>
        <v>0</v>
      </c>
      <c r="X53" s="35">
        <f t="shared" si="42"/>
        <v>0</v>
      </c>
      <c r="Y53" s="35">
        <f t="shared" si="42"/>
        <v>0</v>
      </c>
      <c r="Z53" s="35">
        <f t="shared" si="42"/>
        <v>9283181.875</v>
      </c>
      <c r="AA53" s="35">
        <f t="shared" si="42"/>
        <v>0</v>
      </c>
      <c r="AB53" s="35">
        <f t="shared" si="42"/>
        <v>0</v>
      </c>
      <c r="AC53" s="35">
        <f t="shared" si="42"/>
        <v>0</v>
      </c>
      <c r="AD53" s="35">
        <f t="shared" si="42"/>
        <v>9633490.625</v>
      </c>
      <c r="AE53" s="35">
        <f t="shared" si="42"/>
        <v>0</v>
      </c>
      <c r="AF53" s="35">
        <f t="shared" si="42"/>
        <v>0</v>
      </c>
      <c r="AG53" s="35">
        <f t="shared" si="42"/>
        <v>0</v>
      </c>
      <c r="AH53" s="35">
        <f t="shared" si="42"/>
        <v>9983799.375</v>
      </c>
      <c r="AI53" s="35">
        <f t="shared" si="42"/>
        <v>0</v>
      </c>
      <c r="AJ53" s="35">
        <f t="shared" si="42"/>
        <v>0</v>
      </c>
      <c r="AK53" s="35">
        <f t="shared" si="42"/>
        <v>0</v>
      </c>
      <c r="AL53" s="35">
        <f t="shared" si="42"/>
        <v>10334108.125</v>
      </c>
      <c r="AM53" s="35">
        <f t="shared" si="42"/>
        <v>0</v>
      </c>
      <c r="AN53" s="35">
        <f t="shared" si="42"/>
        <v>0</v>
      </c>
      <c r="AO53" s="35">
        <f t="shared" si="42"/>
        <v>0</v>
      </c>
      <c r="AP53" s="35">
        <f t="shared" si="42"/>
        <v>10684416.875</v>
      </c>
      <c r="AQ53" s="35">
        <f t="shared" si="42"/>
        <v>0</v>
      </c>
      <c r="AR53" s="35">
        <f t="shared" si="42"/>
        <v>0</v>
      </c>
      <c r="AS53" s="35">
        <f t="shared" si="42"/>
        <v>0</v>
      </c>
      <c r="AT53" s="35">
        <f t="shared" si="42"/>
        <v>11034725.625</v>
      </c>
      <c r="AU53" s="35">
        <f t="shared" si="42"/>
        <v>0</v>
      </c>
      <c r="AV53" s="35">
        <f t="shared" si="42"/>
        <v>0</v>
      </c>
      <c r="AW53" s="35">
        <f t="shared" si="42"/>
        <v>0</v>
      </c>
      <c r="AX53" s="35">
        <f t="shared" si="42"/>
        <v>11385034.375</v>
      </c>
      <c r="AY53" s="35">
        <f t="shared" si="42"/>
        <v>0</v>
      </c>
      <c r="AZ53" s="35">
        <f t="shared" si="42"/>
        <v>0</v>
      </c>
      <c r="BA53" s="35">
        <f t="shared" si="42"/>
        <v>0</v>
      </c>
      <c r="BB53" s="35">
        <f t="shared" si="42"/>
        <v>11735343.125</v>
      </c>
      <c r="BC53" s="35">
        <f t="shared" si="42"/>
        <v>0</v>
      </c>
      <c r="BD53" s="35">
        <f t="shared" si="42"/>
        <v>0</v>
      </c>
      <c r="BE53" s="35">
        <f t="shared" ref="BE53" si="43">SUM(BE51:BE52)</f>
        <v>0</v>
      </c>
    </row>
    <row r="54" spans="2:57" ht="15.75" thickBot="1" x14ac:dyDescent="0.3">
      <c r="B54" t="s">
        <v>5</v>
      </c>
      <c r="C54" s="5"/>
      <c r="D54" s="40">
        <f>D53*D2</f>
        <v>0</v>
      </c>
      <c r="E54" s="40">
        <f t="shared" ref="E54:BC54" si="44">E53*E2</f>
        <v>0</v>
      </c>
      <c r="F54" s="40">
        <f t="shared" si="44"/>
        <v>0</v>
      </c>
      <c r="G54" s="40">
        <f t="shared" si="44"/>
        <v>0</v>
      </c>
      <c r="H54" s="40">
        <f t="shared" si="44"/>
        <v>0</v>
      </c>
      <c r="I54" s="40">
        <f t="shared" si="44"/>
        <v>0</v>
      </c>
      <c r="J54" s="40">
        <f t="shared" si="44"/>
        <v>4908480.3819543077</v>
      </c>
      <c r="K54" s="40">
        <f t="shared" si="44"/>
        <v>0</v>
      </c>
      <c r="L54" s="40">
        <f t="shared" si="44"/>
        <v>0</v>
      </c>
      <c r="M54" s="40">
        <f t="shared" si="44"/>
        <v>0</v>
      </c>
      <c r="N54" s="40">
        <f t="shared" si="44"/>
        <v>3911085.3454586887</v>
      </c>
      <c r="O54" s="40">
        <f t="shared" si="44"/>
        <v>0</v>
      </c>
      <c r="P54" s="40">
        <f t="shared" si="44"/>
        <v>0</v>
      </c>
      <c r="Q54" s="40">
        <f t="shared" si="44"/>
        <v>0</v>
      </c>
      <c r="R54" s="40">
        <f t="shared" si="44"/>
        <v>3110716.2960430644</v>
      </c>
      <c r="S54" s="40">
        <f t="shared" si="44"/>
        <v>0</v>
      </c>
      <c r="T54" s="40">
        <f t="shared" si="44"/>
        <v>0</v>
      </c>
      <c r="U54" s="40">
        <f t="shared" si="44"/>
        <v>0</v>
      </c>
      <c r="V54" s="40">
        <f t="shared" si="44"/>
        <v>2470013.8567910763</v>
      </c>
      <c r="W54" s="40">
        <f t="shared" si="44"/>
        <v>0</v>
      </c>
      <c r="X54" s="40">
        <f t="shared" si="44"/>
        <v>0</v>
      </c>
      <c r="Y54" s="40">
        <f t="shared" si="44"/>
        <v>0</v>
      </c>
      <c r="Z54" s="40">
        <f t="shared" si="44"/>
        <v>1958258.2840580107</v>
      </c>
      <c r="AA54" s="40">
        <f t="shared" si="44"/>
        <v>0</v>
      </c>
      <c r="AB54" s="40">
        <f t="shared" si="44"/>
        <v>0</v>
      </c>
      <c r="AC54" s="40">
        <f t="shared" si="44"/>
        <v>0</v>
      </c>
      <c r="AD54" s="40">
        <f t="shared" si="44"/>
        <v>1550321.1846663062</v>
      </c>
      <c r="AE54" s="40">
        <f t="shared" si="44"/>
        <v>0</v>
      </c>
      <c r="AF54" s="40">
        <f t="shared" si="44"/>
        <v>0</v>
      </c>
      <c r="AG54" s="40">
        <f t="shared" si="44"/>
        <v>0</v>
      </c>
      <c r="AH54" s="40">
        <f t="shared" si="44"/>
        <v>1225741.0674238726</v>
      </c>
      <c r="AI54" s="40">
        <f t="shared" si="44"/>
        <v>0</v>
      </c>
      <c r="AJ54" s="40">
        <f t="shared" si="44"/>
        <v>0</v>
      </c>
      <c r="AK54" s="40">
        <f t="shared" si="44"/>
        <v>0</v>
      </c>
      <c r="AL54" s="40">
        <f t="shared" si="44"/>
        <v>967922.93861954415</v>
      </c>
      <c r="AM54" s="40">
        <f t="shared" si="44"/>
        <v>0</v>
      </c>
      <c r="AN54" s="40">
        <f t="shared" si="44"/>
        <v>0</v>
      </c>
      <c r="AO54" s="40">
        <f t="shared" si="44"/>
        <v>0</v>
      </c>
      <c r="AP54" s="40">
        <f t="shared" si="44"/>
        <v>763455.08992767893</v>
      </c>
      <c r="AQ54" s="40">
        <f t="shared" si="44"/>
        <v>0</v>
      </c>
      <c r="AR54" s="40">
        <f t="shared" si="44"/>
        <v>0</v>
      </c>
      <c r="AS54" s="40">
        <f t="shared" si="44"/>
        <v>0</v>
      </c>
      <c r="AT54" s="40">
        <f t="shared" si="44"/>
        <v>601532.50264435669</v>
      </c>
      <c r="AU54" s="40">
        <f t="shared" si="44"/>
        <v>0</v>
      </c>
      <c r="AV54" s="40">
        <f t="shared" si="44"/>
        <v>0</v>
      </c>
      <c r="AW54" s="40">
        <f t="shared" si="44"/>
        <v>0</v>
      </c>
      <c r="AX54" s="40">
        <f t="shared" si="44"/>
        <v>473474.71905226057</v>
      </c>
      <c r="AY54" s="40">
        <f t="shared" si="44"/>
        <v>0</v>
      </c>
      <c r="AZ54" s="40">
        <f t="shared" si="44"/>
        <v>0</v>
      </c>
      <c r="BA54" s="40">
        <f t="shared" si="44"/>
        <v>0</v>
      </c>
      <c r="BB54" s="40">
        <f t="shared" si="44"/>
        <v>372325.79915022489</v>
      </c>
      <c r="BC54" s="40">
        <f t="shared" si="44"/>
        <v>0</v>
      </c>
      <c r="BD54" s="40">
        <f>BD53*BD2</f>
        <v>0</v>
      </c>
      <c r="BE54" s="40">
        <f>BE53*BE2</f>
        <v>0</v>
      </c>
    </row>
    <row r="55" spans="2:57" ht="15.75" thickBot="1" x14ac:dyDescent="0.3">
      <c r="B55" t="s">
        <v>22</v>
      </c>
      <c r="C55" s="25">
        <f>SUM(D54:BE54)</f>
        <v>22313327.465789389</v>
      </c>
    </row>
    <row r="56" spans="2:57" s="8" customFormat="1" hidden="1" x14ac:dyDescent="0.25">
      <c r="B56" t="s">
        <v>20</v>
      </c>
      <c r="C56" s="22">
        <v>0.45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2:57" s="8" customFormat="1" hidden="1" x14ac:dyDescent="0.25">
      <c r="B57" t="s">
        <v>21</v>
      </c>
      <c r="C57" s="9"/>
      <c r="D57"/>
      <c r="E57"/>
      <c r="F57" s="5">
        <f>$C56*F22</f>
        <v>7062750</v>
      </c>
      <c r="G57" s="5">
        <f>$C56*G22</f>
        <v>7144875</v>
      </c>
      <c r="I57"/>
      <c r="J57"/>
      <c r="K57"/>
      <c r="L57"/>
      <c r="M57"/>
      <c r="N57"/>
      <c r="O57"/>
      <c r="P57"/>
      <c r="Q57" s="5">
        <f t="shared" ref="Q57:BD57" si="45">$C56*Q22</f>
        <v>7966125</v>
      </c>
      <c r="R57" s="5">
        <f t="shared" si="45"/>
        <v>8048250</v>
      </c>
      <c r="S57" s="5">
        <f t="shared" si="45"/>
        <v>8130375</v>
      </c>
      <c r="T57" s="5">
        <f t="shared" si="45"/>
        <v>8212500</v>
      </c>
      <c r="U57" s="5">
        <f t="shared" si="45"/>
        <v>8294625</v>
      </c>
      <c r="V57" s="5">
        <f t="shared" si="45"/>
        <v>8376750</v>
      </c>
      <c r="W57" s="5">
        <f t="shared" si="45"/>
        <v>8458875</v>
      </c>
      <c r="X57" s="5">
        <f t="shared" si="45"/>
        <v>8541000</v>
      </c>
      <c r="Y57" s="5">
        <f t="shared" si="45"/>
        <v>8623125</v>
      </c>
      <c r="Z57" s="5">
        <f t="shared" si="45"/>
        <v>8705250</v>
      </c>
      <c r="AA57" s="5">
        <f t="shared" si="45"/>
        <v>8787375</v>
      </c>
      <c r="AB57" s="5">
        <f t="shared" si="45"/>
        <v>8869500</v>
      </c>
      <c r="AC57" s="5">
        <f t="shared" si="45"/>
        <v>8951625</v>
      </c>
      <c r="AD57" s="5">
        <f t="shared" si="45"/>
        <v>9033750</v>
      </c>
      <c r="AE57" s="5">
        <f t="shared" si="45"/>
        <v>9115875</v>
      </c>
      <c r="AF57" s="5">
        <f t="shared" si="45"/>
        <v>9198000</v>
      </c>
      <c r="AG57" s="5">
        <f t="shared" si="45"/>
        <v>9280125</v>
      </c>
      <c r="AH57" s="5">
        <f t="shared" si="45"/>
        <v>9362250</v>
      </c>
      <c r="AI57" s="5">
        <f t="shared" si="45"/>
        <v>9444375</v>
      </c>
      <c r="AJ57" s="5">
        <f t="shared" si="45"/>
        <v>9526500</v>
      </c>
      <c r="AK57" s="5">
        <f t="shared" si="45"/>
        <v>9608625</v>
      </c>
      <c r="AL57" s="5">
        <f t="shared" si="45"/>
        <v>9690750</v>
      </c>
      <c r="AM57" s="5">
        <f t="shared" si="45"/>
        <v>9772875</v>
      </c>
      <c r="AN57" s="5">
        <f t="shared" si="45"/>
        <v>9855000</v>
      </c>
      <c r="AO57" s="5">
        <f t="shared" si="45"/>
        <v>9937125</v>
      </c>
      <c r="AP57" s="5">
        <f t="shared" si="45"/>
        <v>10019250</v>
      </c>
      <c r="AQ57" s="5">
        <f t="shared" si="45"/>
        <v>10101375</v>
      </c>
      <c r="AR57" s="5">
        <f t="shared" si="45"/>
        <v>10183500</v>
      </c>
      <c r="AS57" s="5">
        <f t="shared" si="45"/>
        <v>10265625</v>
      </c>
      <c r="AT57" s="5">
        <f t="shared" si="45"/>
        <v>10347750</v>
      </c>
      <c r="AU57" s="5">
        <f t="shared" si="45"/>
        <v>10429875</v>
      </c>
      <c r="AV57" s="5">
        <f t="shared" si="45"/>
        <v>10512000</v>
      </c>
      <c r="AW57" s="5">
        <f t="shared" si="45"/>
        <v>10594125</v>
      </c>
      <c r="AX57" s="5">
        <f t="shared" si="45"/>
        <v>10676250</v>
      </c>
      <c r="AY57" s="5">
        <f t="shared" si="45"/>
        <v>10758375</v>
      </c>
      <c r="AZ57" s="5">
        <f t="shared" si="45"/>
        <v>10840500</v>
      </c>
      <c r="BA57" s="5">
        <f t="shared" si="45"/>
        <v>10922625</v>
      </c>
      <c r="BB57" s="5">
        <f t="shared" si="45"/>
        <v>11004750</v>
      </c>
      <c r="BC57" s="5">
        <f t="shared" si="45"/>
        <v>11086875</v>
      </c>
      <c r="BD57" s="5">
        <f t="shared" si="45"/>
        <v>11169000</v>
      </c>
    </row>
    <row r="58" spans="2:57" s="8" customFormat="1" hidden="1" x14ac:dyDescent="0.25">
      <c r="B58" t="s">
        <v>5</v>
      </c>
      <c r="C58" s="9"/>
      <c r="D58"/>
      <c r="E58"/>
      <c r="F58" s="5">
        <f>F57*H2</f>
        <v>5035643.1391482782</v>
      </c>
      <c r="G58" s="5">
        <f>G57*I2</f>
        <v>4760931.8963910034</v>
      </c>
      <c r="I58"/>
      <c r="J58"/>
      <c r="K58"/>
      <c r="L58"/>
      <c r="M58"/>
      <c r="N58"/>
      <c r="O58"/>
      <c r="P58"/>
      <c r="Q58" s="5">
        <f t="shared" ref="Q58:BC58" si="46">Q57*Q2</f>
        <v>3089400.619099135</v>
      </c>
      <c r="R58" s="5">
        <f t="shared" si="46"/>
        <v>2917056.1775866193</v>
      </c>
      <c r="S58" s="5">
        <f t="shared" si="46"/>
        <v>2754039.305560512</v>
      </c>
      <c r="T58" s="5">
        <f t="shared" si="46"/>
        <v>2599867.1816865024</v>
      </c>
      <c r="U58" s="5">
        <f t="shared" si="46"/>
        <v>2454080.2369190352</v>
      </c>
      <c r="V58" s="5">
        <f t="shared" si="46"/>
        <v>2316241.1785485479</v>
      </c>
      <c r="W58" s="5">
        <f t="shared" si="46"/>
        <v>2185934.0424271617</v>
      </c>
      <c r="X58" s="5">
        <f t="shared" si="46"/>
        <v>2062763.2738628509</v>
      </c>
      <c r="Y58" s="5">
        <f t="shared" si="46"/>
        <v>1946352.8374874131</v>
      </c>
      <c r="Z58" s="5">
        <f t="shared" si="46"/>
        <v>1836345.3562409061</v>
      </c>
      <c r="AA58" s="5">
        <f t="shared" si="46"/>
        <v>1732401.2794725527</v>
      </c>
      <c r="AB58" s="5">
        <f t="shared" si="46"/>
        <v>1634198.0800335023</v>
      </c>
      <c r="AC58" s="5">
        <f t="shared" si="46"/>
        <v>1541429.4801285199</v>
      </c>
      <c r="AD58" s="5">
        <f t="shared" si="46"/>
        <v>1453804.7056000787</v>
      </c>
      <c r="AE58" s="5">
        <f t="shared" si="46"/>
        <v>1371047.768237967</v>
      </c>
      <c r="AF58" s="5">
        <f t="shared" si="46"/>
        <v>1292896.7756390697</v>
      </c>
      <c r="AG58" s="5">
        <f t="shared" si="46"/>
        <v>1219103.2680842362</v>
      </c>
      <c r="AH58" s="5">
        <f t="shared" si="46"/>
        <v>1149431.5818509879</v>
      </c>
      <c r="AI58" s="5">
        <f t="shared" si="46"/>
        <v>1083658.2383412328</v>
      </c>
      <c r="AJ58" s="5">
        <f t="shared" si="46"/>
        <v>1021571.3583712556</v>
      </c>
      <c r="AK58" s="5">
        <f t="shared" si="46"/>
        <v>962970.10094615619</v>
      </c>
      <c r="AL58" s="5">
        <f t="shared" si="46"/>
        <v>907664.12582192209</v>
      </c>
      <c r="AM58" s="5">
        <f t="shared" si="46"/>
        <v>855473.07914469135</v>
      </c>
      <c r="AN58" s="5">
        <f t="shared" si="46"/>
        <v>806226.10144791449</v>
      </c>
      <c r="AO58" s="5">
        <f t="shared" si="46"/>
        <v>759761.35728347069</v>
      </c>
      <c r="AP58" s="5">
        <f t="shared" si="46"/>
        <v>715925.58576182451</v>
      </c>
      <c r="AQ58" s="5">
        <f t="shared" si="46"/>
        <v>674573.67127856915</v>
      </c>
      <c r="AR58" s="5">
        <f t="shared" si="46"/>
        <v>635568.23370976804</v>
      </c>
      <c r="AS58" s="5">
        <f t="shared" si="46"/>
        <v>598779.23736600089</v>
      </c>
      <c r="AT58" s="5">
        <f t="shared" si="46"/>
        <v>564083.61800460645</v>
      </c>
      <c r="AU58" s="5">
        <f t="shared" si="46"/>
        <v>531364.9272109851</v>
      </c>
      <c r="AV58" s="5">
        <f t="shared" si="46"/>
        <v>500512.99347270653</v>
      </c>
      <c r="AW58" s="5">
        <f t="shared" si="46"/>
        <v>471423.59928431024</v>
      </c>
      <c r="AX58" s="5">
        <f t="shared" si="46"/>
        <v>443998.1736358786</v>
      </c>
      <c r="AY58" s="5">
        <f t="shared" si="46"/>
        <v>418143.49925449386</v>
      </c>
      <c r="AZ58" s="5">
        <f t="shared" si="46"/>
        <v>393771.43398439884</v>
      </c>
      <c r="BA58" s="5">
        <f t="shared" si="46"/>
        <v>370798.64570890012</v>
      </c>
      <c r="BB58" s="5">
        <f t="shared" si="46"/>
        <v>349146.36023464694</v>
      </c>
      <c r="BC58" s="5">
        <f t="shared" si="46"/>
        <v>328740.12157677038</v>
      </c>
      <c r="BD58" s="5">
        <f>BD57*BD2</f>
        <v>309509.56410135527</v>
      </c>
    </row>
    <row r="59" spans="2:57" s="8" customFormat="1" ht="15.75" hidden="1" thickBot="1" x14ac:dyDescent="0.3">
      <c r="B59" t="s">
        <v>22</v>
      </c>
      <c r="C59" s="25">
        <f>SUM(F58:G58)</f>
        <v>9796575.0355392806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2:57" s="8" customFormat="1" x14ac:dyDescent="0.25">
      <c r="C60" s="9"/>
    </row>
    <row r="61" spans="2:57" s="15" customFormat="1" x14ac:dyDescent="0.25">
      <c r="B61" s="15" t="s">
        <v>46</v>
      </c>
      <c r="C61" s="20"/>
    </row>
    <row r="62" spans="2:57" x14ac:dyDescent="0.25">
      <c r="B62" s="29" t="s">
        <v>47</v>
      </c>
      <c r="C62" s="41">
        <v>9.9999999999999995E-7</v>
      </c>
    </row>
    <row r="63" spans="2:57" s="42" customFormat="1" x14ac:dyDescent="0.25">
      <c r="B63" s="42" t="s">
        <v>48</v>
      </c>
      <c r="C63" s="43"/>
    </row>
    <row r="64" spans="2:57" s="29" customFormat="1" x14ac:dyDescent="0.25">
      <c r="B64" s="29" t="s">
        <v>49</v>
      </c>
      <c r="C64" s="45"/>
      <c r="D64" s="49">
        <v>24.164490000000001</v>
      </c>
      <c r="E64" s="49">
        <v>24.595210999999999</v>
      </c>
      <c r="F64" s="49">
        <v>25.01634</v>
      </c>
      <c r="G64" s="49">
        <v>25.443415000000002</v>
      </c>
      <c r="H64" s="49">
        <v>25.867370999999999</v>
      </c>
      <c r="I64" s="49">
        <v>26.284424000000001</v>
      </c>
      <c r="J64" s="49">
        <v>26.679763999999999</v>
      </c>
      <c r="K64" s="49">
        <v>27.055800999999999</v>
      </c>
      <c r="L64" s="49">
        <v>27.408939</v>
      </c>
      <c r="M64" s="49">
        <v>27.732095999999999</v>
      </c>
      <c r="N64" s="49">
        <v>28.028441999999998</v>
      </c>
      <c r="O64" s="49">
        <v>28.301689</v>
      </c>
      <c r="P64" s="49">
        <v>28.537845999999998</v>
      </c>
      <c r="Q64" s="49">
        <v>28.746084</v>
      </c>
      <c r="R64" s="49">
        <v>28.950821000000001</v>
      </c>
      <c r="S64" s="49">
        <v>29.139206000000001</v>
      </c>
      <c r="T64" s="49">
        <v>29.308374000000001</v>
      </c>
      <c r="U64" s="49">
        <v>29.463369</v>
      </c>
      <c r="V64" s="49">
        <v>29.611654000000001</v>
      </c>
      <c r="W64" s="49">
        <v>29.742331</v>
      </c>
      <c r="X64" s="49">
        <v>29.860365000000002</v>
      </c>
      <c r="Y64" s="49">
        <v>29.975709999999999</v>
      </c>
      <c r="Z64" s="49">
        <v>30.077759</v>
      </c>
      <c r="AA64" s="49">
        <v>30.16226</v>
      </c>
      <c r="AB64" s="49">
        <v>30.233269</v>
      </c>
      <c r="AC64" s="49">
        <v>30.294257999999999</v>
      </c>
      <c r="AD64" s="49">
        <v>30.349163000000001</v>
      </c>
      <c r="AE64" s="49">
        <v>30.398422</v>
      </c>
      <c r="AF64" s="49">
        <v>30.442173</v>
      </c>
      <c r="AG64" s="49">
        <v>30.481501000000002</v>
      </c>
      <c r="AH64" s="49">
        <v>32.659177190000001</v>
      </c>
      <c r="AI64" s="49">
        <v>32.9857689619</v>
      </c>
      <c r="AJ64" s="49">
        <v>33.315626651518997</v>
      </c>
      <c r="AK64" s="49">
        <v>33.648782918034186</v>
      </c>
      <c r="AL64" s="49">
        <v>33.985270747214528</v>
      </c>
      <c r="AM64" s="49">
        <v>34.325123454686675</v>
      </c>
      <c r="AN64" s="49">
        <v>34.668374689233545</v>
      </c>
      <c r="AO64" s="49">
        <v>35.015058436125884</v>
      </c>
      <c r="AP64" s="49">
        <v>35.365209020487143</v>
      </c>
      <c r="AQ64" s="49">
        <v>35.718861110692018</v>
      </c>
      <c r="AR64" s="49">
        <v>36.076049721798938</v>
      </c>
      <c r="AS64" s="49">
        <v>36.436810219016927</v>
      </c>
      <c r="AT64" s="49">
        <v>36.801178321207097</v>
      </c>
      <c r="AU64" s="53">
        <v>36.801178321207097</v>
      </c>
      <c r="AV64" s="53">
        <v>36.801178321207097</v>
      </c>
      <c r="AW64" s="53">
        <v>36.801178321207097</v>
      </c>
      <c r="AX64" s="53">
        <v>36.801178321207097</v>
      </c>
      <c r="AY64" s="53">
        <v>36.801178321207097</v>
      </c>
      <c r="AZ64" s="53">
        <v>36.801178321207097</v>
      </c>
      <c r="BA64" s="53">
        <v>36.801178321207097</v>
      </c>
      <c r="BB64" s="53">
        <v>36.801178321207097</v>
      </c>
      <c r="BC64" s="53">
        <v>36.801178321207097</v>
      </c>
      <c r="BD64" s="53">
        <v>36.801178321207097</v>
      </c>
      <c r="BE64" s="53">
        <v>36.801178321207097</v>
      </c>
    </row>
    <row r="65" spans="2:57" x14ac:dyDescent="0.25">
      <c r="B65" s="29" t="s">
        <v>50</v>
      </c>
      <c r="C65" s="45">
        <v>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2:57" s="48" customFormat="1" x14ac:dyDescent="0.25">
      <c r="B66" s="48" t="s">
        <v>51</v>
      </c>
      <c r="D66" s="48">
        <f>IFERROR((D25/(D64/$C$65))*D30,"")</f>
        <v>0</v>
      </c>
      <c r="E66" s="48">
        <f t="shared" ref="E66:AT66" si="47">IFERROR((E25/(E64/$C$65))*E30,"")</f>
        <v>0</v>
      </c>
      <c r="F66" s="48">
        <f t="shared" si="47"/>
        <v>0</v>
      </c>
      <c r="G66" s="48">
        <f t="shared" si="47"/>
        <v>0</v>
      </c>
      <c r="H66" s="48">
        <f t="shared" si="47"/>
        <v>0</v>
      </c>
      <c r="I66" s="48">
        <f t="shared" si="47"/>
        <v>0</v>
      </c>
      <c r="J66" s="48">
        <f t="shared" si="47"/>
        <v>479682.37275262253</v>
      </c>
      <c r="K66" s="48">
        <f t="shared" si="47"/>
        <v>0</v>
      </c>
      <c r="L66" s="48">
        <f t="shared" si="47"/>
        <v>0</v>
      </c>
      <c r="M66" s="48">
        <f t="shared" si="47"/>
        <v>0</v>
      </c>
      <c r="N66" s="48">
        <f t="shared" si="47"/>
        <v>476894.2978231422</v>
      </c>
      <c r="O66" s="48">
        <f t="shared" si="47"/>
        <v>0</v>
      </c>
      <c r="P66" s="48">
        <f t="shared" si="47"/>
        <v>0</v>
      </c>
      <c r="Q66" s="48">
        <f t="shared" si="47"/>
        <v>0</v>
      </c>
      <c r="R66" s="48">
        <f t="shared" si="47"/>
        <v>481347.17261846672</v>
      </c>
      <c r="S66" s="48">
        <f t="shared" si="47"/>
        <v>0</v>
      </c>
      <c r="T66" s="48">
        <f t="shared" si="47"/>
        <v>0</v>
      </c>
      <c r="U66" s="48">
        <f t="shared" si="47"/>
        <v>0</v>
      </c>
      <c r="V66" s="48">
        <f t="shared" si="47"/>
        <v>489813.48694672709</v>
      </c>
      <c r="W66" s="48">
        <f t="shared" si="47"/>
        <v>0</v>
      </c>
      <c r="X66" s="48">
        <f t="shared" si="47"/>
        <v>0</v>
      </c>
      <c r="Y66" s="48">
        <f t="shared" si="47"/>
        <v>0</v>
      </c>
      <c r="Z66" s="48">
        <f t="shared" si="47"/>
        <v>501133.71699888498</v>
      </c>
      <c r="AA66" s="48">
        <f t="shared" si="47"/>
        <v>0</v>
      </c>
      <c r="AB66" s="48">
        <f t="shared" si="47"/>
        <v>0</v>
      </c>
      <c r="AC66" s="48">
        <f t="shared" si="47"/>
        <v>0</v>
      </c>
      <c r="AD66" s="48">
        <f t="shared" si="47"/>
        <v>515393.8127826897</v>
      </c>
      <c r="AE66" s="48">
        <f t="shared" si="47"/>
        <v>0</v>
      </c>
      <c r="AF66" s="48">
        <f t="shared" si="47"/>
        <v>0</v>
      </c>
      <c r="AG66" s="48">
        <f t="shared" si="47"/>
        <v>0</v>
      </c>
      <c r="AH66" s="48">
        <f t="shared" si="47"/>
        <v>496355.50845915236</v>
      </c>
      <c r="AI66" s="48">
        <f t="shared" si="47"/>
        <v>0</v>
      </c>
      <c r="AJ66" s="48">
        <f t="shared" si="47"/>
        <v>0</v>
      </c>
      <c r="AK66" s="48">
        <f t="shared" si="47"/>
        <v>0</v>
      </c>
      <c r="AL66" s="48">
        <f t="shared" si="47"/>
        <v>493724.30461045896</v>
      </c>
      <c r="AM66" s="48">
        <f t="shared" si="47"/>
        <v>0</v>
      </c>
      <c r="AN66" s="48">
        <f t="shared" si="47"/>
        <v>0</v>
      </c>
      <c r="AO66" s="48">
        <f t="shared" si="47"/>
        <v>0</v>
      </c>
      <c r="AP66" s="48">
        <f t="shared" si="47"/>
        <v>490542.72019949078</v>
      </c>
      <c r="AQ66" s="48">
        <f t="shared" si="47"/>
        <v>0</v>
      </c>
      <c r="AR66" s="48">
        <f t="shared" si="47"/>
        <v>0</v>
      </c>
      <c r="AS66" s="48">
        <f t="shared" si="47"/>
        <v>0</v>
      </c>
      <c r="AT66" s="48">
        <f t="shared" si="47"/>
        <v>486857.71264218353</v>
      </c>
      <c r="AU66" s="48">
        <f t="shared" ref="AU66:BE66" si="48">IFERROR(AU31/(AU64/$C$56),"")</f>
        <v>1.2227869338104384E-2</v>
      </c>
      <c r="AV66" s="48">
        <f t="shared" si="48"/>
        <v>1.2227869338104384E-2</v>
      </c>
      <c r="AW66" s="48">
        <f t="shared" si="48"/>
        <v>1.2227869338104384E-2</v>
      </c>
      <c r="AX66" s="48">
        <f t="shared" si="48"/>
        <v>1.2227869338104384E-2</v>
      </c>
      <c r="AY66" s="48">
        <f t="shared" si="48"/>
        <v>1.2227869338104384E-2</v>
      </c>
      <c r="AZ66" s="48">
        <f t="shared" si="48"/>
        <v>1.2227869338104384E-2</v>
      </c>
      <c r="BA66" s="48">
        <f t="shared" si="48"/>
        <v>1.2227869338104384E-2</v>
      </c>
      <c r="BB66" s="48">
        <f t="shared" si="48"/>
        <v>1.2227869338104384E-2</v>
      </c>
      <c r="BC66" s="48">
        <f t="shared" si="48"/>
        <v>1.2227869338104384E-2</v>
      </c>
      <c r="BD66" s="48">
        <f t="shared" si="48"/>
        <v>1.2227869338104384E-2</v>
      </c>
      <c r="BE66" s="48">
        <f t="shared" si="48"/>
        <v>1.2227869338104384E-2</v>
      </c>
    </row>
    <row r="67" spans="2:57" x14ac:dyDescent="0.25">
      <c r="B67" s="29" t="s">
        <v>52</v>
      </c>
      <c r="C67" s="45">
        <v>8887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2:57" x14ac:dyDescent="0.25">
      <c r="B68" t="s">
        <v>53</v>
      </c>
      <c r="C68" s="5"/>
      <c r="D68" s="44">
        <f>IFERROR(D66*$C$67*$C$62,"")</f>
        <v>0</v>
      </c>
      <c r="E68" s="44">
        <f t="shared" ref="E68:AT68" si="49">IFERROR(E66*$C$67*$C$62,"")</f>
        <v>0</v>
      </c>
      <c r="F68" s="44">
        <f t="shared" si="49"/>
        <v>0</v>
      </c>
      <c r="G68" s="44">
        <f t="shared" si="49"/>
        <v>0</v>
      </c>
      <c r="H68" s="44">
        <f t="shared" si="49"/>
        <v>0</v>
      </c>
      <c r="I68" s="44">
        <f t="shared" si="49"/>
        <v>0</v>
      </c>
      <c r="J68" s="44">
        <f t="shared" si="49"/>
        <v>4262.9372466525565</v>
      </c>
      <c r="K68" s="44">
        <f t="shared" si="49"/>
        <v>0</v>
      </c>
      <c r="L68" s="44">
        <f t="shared" si="49"/>
        <v>0</v>
      </c>
      <c r="M68" s="44">
        <f t="shared" si="49"/>
        <v>0</v>
      </c>
      <c r="N68" s="44">
        <f t="shared" si="49"/>
        <v>4238.1596247542648</v>
      </c>
      <c r="O68" s="44">
        <f t="shared" si="49"/>
        <v>0</v>
      </c>
      <c r="P68" s="44">
        <f t="shared" si="49"/>
        <v>0</v>
      </c>
      <c r="Q68" s="44">
        <f t="shared" si="49"/>
        <v>0</v>
      </c>
      <c r="R68" s="44">
        <f t="shared" si="49"/>
        <v>4277.7323230603133</v>
      </c>
      <c r="S68" s="44">
        <f t="shared" si="49"/>
        <v>0</v>
      </c>
      <c r="T68" s="44">
        <f t="shared" si="49"/>
        <v>0</v>
      </c>
      <c r="U68" s="44">
        <f t="shared" si="49"/>
        <v>0</v>
      </c>
      <c r="V68" s="44">
        <f t="shared" si="49"/>
        <v>4352.9724584955629</v>
      </c>
      <c r="W68" s="44">
        <f t="shared" si="49"/>
        <v>0</v>
      </c>
      <c r="X68" s="44">
        <f t="shared" si="49"/>
        <v>0</v>
      </c>
      <c r="Y68" s="44">
        <f t="shared" si="49"/>
        <v>0</v>
      </c>
      <c r="Z68" s="44">
        <f t="shared" si="49"/>
        <v>4453.5753429690903</v>
      </c>
      <c r="AA68" s="44">
        <f t="shared" si="49"/>
        <v>0</v>
      </c>
      <c r="AB68" s="44">
        <f t="shared" si="49"/>
        <v>0</v>
      </c>
      <c r="AC68" s="44">
        <f t="shared" si="49"/>
        <v>0</v>
      </c>
      <c r="AD68" s="44">
        <f t="shared" si="49"/>
        <v>4580.3048141997633</v>
      </c>
      <c r="AE68" s="44">
        <f t="shared" si="49"/>
        <v>0</v>
      </c>
      <c r="AF68" s="44">
        <f t="shared" si="49"/>
        <v>0</v>
      </c>
      <c r="AG68" s="44">
        <f t="shared" si="49"/>
        <v>0</v>
      </c>
      <c r="AH68" s="44">
        <f t="shared" si="49"/>
        <v>4411.1114036764866</v>
      </c>
      <c r="AI68" s="44">
        <f t="shared" si="49"/>
        <v>0</v>
      </c>
      <c r="AJ68" s="44">
        <f t="shared" si="49"/>
        <v>0</v>
      </c>
      <c r="AK68" s="44">
        <f t="shared" si="49"/>
        <v>0</v>
      </c>
      <c r="AL68" s="44">
        <f t="shared" si="49"/>
        <v>4387.7278950731488</v>
      </c>
      <c r="AM68" s="44">
        <f t="shared" si="49"/>
        <v>0</v>
      </c>
      <c r="AN68" s="44">
        <f t="shared" si="49"/>
        <v>0</v>
      </c>
      <c r="AO68" s="44">
        <f t="shared" si="49"/>
        <v>0</v>
      </c>
      <c r="AP68" s="44">
        <f t="shared" si="49"/>
        <v>4359.453154412874</v>
      </c>
      <c r="AQ68" s="44">
        <f t="shared" si="49"/>
        <v>0</v>
      </c>
      <c r="AR68" s="44">
        <f t="shared" si="49"/>
        <v>0</v>
      </c>
      <c r="AS68" s="44">
        <f t="shared" si="49"/>
        <v>0</v>
      </c>
      <c r="AT68" s="44">
        <f t="shared" si="49"/>
        <v>4326.704492251085</v>
      </c>
      <c r="AU68">
        <f t="shared" ref="AU68:BE68" si="50">IFERROR(AU66*$C$58*$C$53,"")</f>
        <v>0</v>
      </c>
      <c r="AV68">
        <f t="shared" si="50"/>
        <v>0</v>
      </c>
      <c r="AW68">
        <f t="shared" si="50"/>
        <v>0</v>
      </c>
      <c r="AX68">
        <f t="shared" si="50"/>
        <v>0</v>
      </c>
      <c r="AY68">
        <f t="shared" si="50"/>
        <v>0</v>
      </c>
      <c r="AZ68">
        <f t="shared" si="50"/>
        <v>0</v>
      </c>
      <c r="BA68">
        <f t="shared" si="50"/>
        <v>0</v>
      </c>
      <c r="BB68">
        <f t="shared" si="50"/>
        <v>0</v>
      </c>
      <c r="BC68">
        <f t="shared" si="50"/>
        <v>0</v>
      </c>
      <c r="BD68">
        <f t="shared" si="50"/>
        <v>0</v>
      </c>
      <c r="BE68">
        <f t="shared" si="50"/>
        <v>0</v>
      </c>
    </row>
    <row r="69" spans="2:57" s="38" customFormat="1" x14ac:dyDescent="0.25">
      <c r="B69" s="38" t="s">
        <v>54</v>
      </c>
      <c r="D69" s="38">
        <v>52</v>
      </c>
      <c r="E69" s="38">
        <v>53</v>
      </c>
      <c r="F69" s="38">
        <v>54</v>
      </c>
      <c r="G69" s="38">
        <v>55</v>
      </c>
      <c r="H69" s="38">
        <v>56</v>
      </c>
      <c r="I69" s="38">
        <v>57</v>
      </c>
      <c r="J69" s="38">
        <v>58</v>
      </c>
      <c r="K69" s="38">
        <v>60</v>
      </c>
      <c r="L69" s="38">
        <v>61</v>
      </c>
      <c r="M69" s="38">
        <v>62</v>
      </c>
      <c r="N69" s="38">
        <v>63</v>
      </c>
      <c r="O69" s="38">
        <v>64</v>
      </c>
      <c r="P69" s="38">
        <v>65</v>
      </c>
      <c r="Q69" s="38">
        <v>66</v>
      </c>
      <c r="R69" s="38">
        <v>67</v>
      </c>
      <c r="S69" s="38">
        <v>69</v>
      </c>
      <c r="T69" s="38">
        <v>70</v>
      </c>
      <c r="U69" s="38">
        <v>71</v>
      </c>
      <c r="V69" s="38">
        <v>72</v>
      </c>
      <c r="W69" s="38">
        <v>73</v>
      </c>
      <c r="X69" s="38">
        <v>74</v>
      </c>
      <c r="Y69" s="38">
        <v>75</v>
      </c>
      <c r="Z69" s="38">
        <v>77</v>
      </c>
      <c r="AA69" s="38">
        <v>78</v>
      </c>
      <c r="AB69" s="38">
        <v>79</v>
      </c>
      <c r="AC69" s="38">
        <v>80</v>
      </c>
      <c r="AD69" s="38">
        <v>81</v>
      </c>
      <c r="AE69" s="38">
        <v>82</v>
      </c>
      <c r="AF69" s="38">
        <v>83</v>
      </c>
      <c r="AG69" s="38">
        <v>85</v>
      </c>
      <c r="AH69" s="52">
        <v>85</v>
      </c>
      <c r="AI69" s="52">
        <v>85</v>
      </c>
      <c r="AJ69" s="52">
        <v>85</v>
      </c>
      <c r="AK69" s="52">
        <v>85</v>
      </c>
      <c r="AL69" s="52">
        <v>85</v>
      </c>
      <c r="AM69" s="52">
        <v>85</v>
      </c>
      <c r="AN69" s="52">
        <v>85</v>
      </c>
      <c r="AO69" s="52">
        <v>85</v>
      </c>
      <c r="AP69" s="52">
        <v>85</v>
      </c>
      <c r="AQ69" s="52">
        <v>85</v>
      </c>
      <c r="AR69" s="52">
        <v>85</v>
      </c>
      <c r="AS69" s="52">
        <v>85</v>
      </c>
      <c r="AT69" s="52">
        <v>85</v>
      </c>
      <c r="AU69" s="52">
        <v>85</v>
      </c>
      <c r="AV69" s="52">
        <v>85</v>
      </c>
      <c r="AW69" s="52">
        <v>85</v>
      </c>
      <c r="AX69" s="52">
        <v>85</v>
      </c>
      <c r="AY69" s="52">
        <v>85</v>
      </c>
      <c r="AZ69" s="52">
        <v>85</v>
      </c>
      <c r="BA69" s="52">
        <v>85</v>
      </c>
      <c r="BB69" s="52">
        <v>85</v>
      </c>
      <c r="BC69" s="52">
        <v>85</v>
      </c>
      <c r="BD69" s="52">
        <v>85</v>
      </c>
      <c r="BE69" s="52">
        <v>85</v>
      </c>
    </row>
    <row r="70" spans="2:57" x14ac:dyDescent="0.25">
      <c r="B70" t="s">
        <v>55</v>
      </c>
      <c r="C70" s="5"/>
      <c r="D70" s="46">
        <f>D68*D69</f>
        <v>0</v>
      </c>
      <c r="E70" s="46">
        <f t="shared" ref="E70:BD70" si="51">E68*E69</f>
        <v>0</v>
      </c>
      <c r="F70" s="46">
        <f t="shared" si="51"/>
        <v>0</v>
      </c>
      <c r="G70" s="46">
        <f t="shared" si="51"/>
        <v>0</v>
      </c>
      <c r="H70" s="46">
        <f t="shared" si="51"/>
        <v>0</v>
      </c>
      <c r="I70" s="46">
        <f t="shared" si="51"/>
        <v>0</v>
      </c>
      <c r="J70" s="46">
        <f t="shared" si="51"/>
        <v>247250.36030584827</v>
      </c>
      <c r="K70" s="46">
        <f t="shared" si="51"/>
        <v>0</v>
      </c>
      <c r="L70" s="46">
        <f t="shared" si="51"/>
        <v>0</v>
      </c>
      <c r="M70" s="46">
        <f t="shared" si="51"/>
        <v>0</v>
      </c>
      <c r="N70" s="46">
        <f t="shared" si="51"/>
        <v>267004.05635951867</v>
      </c>
      <c r="O70" s="46">
        <f t="shared" si="51"/>
        <v>0</v>
      </c>
      <c r="P70" s="46">
        <f t="shared" si="51"/>
        <v>0</v>
      </c>
      <c r="Q70" s="46">
        <f t="shared" si="51"/>
        <v>0</v>
      </c>
      <c r="R70" s="46">
        <f t="shared" si="51"/>
        <v>286608.065645041</v>
      </c>
      <c r="S70" s="46">
        <f t="shared" si="51"/>
        <v>0</v>
      </c>
      <c r="T70" s="46">
        <f t="shared" si="51"/>
        <v>0</v>
      </c>
      <c r="U70" s="46">
        <f t="shared" si="51"/>
        <v>0</v>
      </c>
      <c r="V70" s="46">
        <f t="shared" si="51"/>
        <v>313414.01701168052</v>
      </c>
      <c r="W70" s="46">
        <f t="shared" si="51"/>
        <v>0</v>
      </c>
      <c r="X70" s="46">
        <f t="shared" si="51"/>
        <v>0</v>
      </c>
      <c r="Y70" s="46">
        <f t="shared" si="51"/>
        <v>0</v>
      </c>
      <c r="Z70" s="46">
        <f t="shared" si="51"/>
        <v>342925.30140861997</v>
      </c>
      <c r="AA70" s="46">
        <f t="shared" si="51"/>
        <v>0</v>
      </c>
      <c r="AB70" s="46">
        <f t="shared" si="51"/>
        <v>0</v>
      </c>
      <c r="AC70" s="46">
        <f t="shared" si="51"/>
        <v>0</v>
      </c>
      <c r="AD70" s="46">
        <f t="shared" si="51"/>
        <v>371004.68995018082</v>
      </c>
      <c r="AE70" s="46">
        <f t="shared" si="51"/>
        <v>0</v>
      </c>
      <c r="AF70" s="46">
        <f t="shared" si="51"/>
        <v>0</v>
      </c>
      <c r="AG70" s="46">
        <f t="shared" si="51"/>
        <v>0</v>
      </c>
      <c r="AH70" s="46">
        <f t="shared" si="51"/>
        <v>374944.46931250137</v>
      </c>
      <c r="AI70" s="46">
        <f t="shared" si="51"/>
        <v>0</v>
      </c>
      <c r="AJ70" s="46">
        <f t="shared" si="51"/>
        <v>0</v>
      </c>
      <c r="AK70" s="46">
        <f t="shared" si="51"/>
        <v>0</v>
      </c>
      <c r="AL70" s="46">
        <f t="shared" si="51"/>
        <v>372956.87108121766</v>
      </c>
      <c r="AM70" s="46">
        <f t="shared" si="51"/>
        <v>0</v>
      </c>
      <c r="AN70" s="46">
        <f t="shared" si="51"/>
        <v>0</v>
      </c>
      <c r="AO70" s="46">
        <f t="shared" si="51"/>
        <v>0</v>
      </c>
      <c r="AP70" s="46">
        <f t="shared" si="51"/>
        <v>370553.5181250943</v>
      </c>
      <c r="AQ70" s="46">
        <f t="shared" si="51"/>
        <v>0</v>
      </c>
      <c r="AR70" s="46">
        <f t="shared" si="51"/>
        <v>0</v>
      </c>
      <c r="AS70" s="46">
        <f t="shared" si="51"/>
        <v>0</v>
      </c>
      <c r="AT70" s="46">
        <f t="shared" si="51"/>
        <v>367769.8818413422</v>
      </c>
      <c r="AU70" s="46">
        <f t="shared" si="51"/>
        <v>0</v>
      </c>
      <c r="AV70" s="46">
        <f t="shared" si="51"/>
        <v>0</v>
      </c>
      <c r="AW70" s="46">
        <f t="shared" si="51"/>
        <v>0</v>
      </c>
      <c r="AX70" s="46">
        <f t="shared" si="51"/>
        <v>0</v>
      </c>
      <c r="AY70" s="46">
        <f t="shared" si="51"/>
        <v>0</v>
      </c>
      <c r="AZ70" s="46">
        <f t="shared" si="51"/>
        <v>0</v>
      </c>
      <c r="BA70" s="46">
        <f t="shared" si="51"/>
        <v>0</v>
      </c>
      <c r="BB70" s="46">
        <f t="shared" si="51"/>
        <v>0</v>
      </c>
      <c r="BC70" s="46">
        <f t="shared" si="51"/>
        <v>0</v>
      </c>
      <c r="BD70" s="46">
        <f t="shared" si="51"/>
        <v>0</v>
      </c>
      <c r="BE70" s="46">
        <f t="shared" ref="BE70" si="52">BE68*BE69</f>
        <v>0</v>
      </c>
    </row>
    <row r="71" spans="2:57" x14ac:dyDescent="0.25">
      <c r="B71" t="s">
        <v>56</v>
      </c>
      <c r="C71" s="5"/>
      <c r="D71" s="46">
        <f>D70*D3</f>
        <v>0</v>
      </c>
      <c r="E71" s="46">
        <f t="shared" ref="E71:BC71" si="53">E70*E3</f>
        <v>0</v>
      </c>
      <c r="F71" s="46">
        <f t="shared" si="53"/>
        <v>0</v>
      </c>
      <c r="G71" s="46">
        <f t="shared" si="53"/>
        <v>0</v>
      </c>
      <c r="H71" s="46">
        <f t="shared" si="53"/>
        <v>0</v>
      </c>
      <c r="I71" s="46">
        <f t="shared" si="53"/>
        <v>0</v>
      </c>
      <c r="J71" s="46">
        <f t="shared" si="53"/>
        <v>201037.16914127089</v>
      </c>
      <c r="K71" s="46">
        <f t="shared" si="53"/>
        <v>0</v>
      </c>
      <c r="L71" s="46">
        <f t="shared" si="53"/>
        <v>0</v>
      </c>
      <c r="M71" s="46">
        <f t="shared" si="53"/>
        <v>0</v>
      </c>
      <c r="N71" s="46">
        <f t="shared" si="53"/>
        <v>192889.41125229129</v>
      </c>
      <c r="O71" s="46">
        <f t="shared" si="53"/>
        <v>0</v>
      </c>
      <c r="P71" s="46">
        <f t="shared" si="53"/>
        <v>0</v>
      </c>
      <c r="Q71" s="46">
        <f t="shared" si="53"/>
        <v>0</v>
      </c>
      <c r="R71" s="46">
        <f t="shared" si="53"/>
        <v>183962.81115453225</v>
      </c>
      <c r="S71" s="46">
        <f t="shared" si="53"/>
        <v>0</v>
      </c>
      <c r="T71" s="46">
        <f t="shared" si="53"/>
        <v>0</v>
      </c>
      <c r="U71" s="46">
        <f t="shared" si="53"/>
        <v>0</v>
      </c>
      <c r="V71" s="46">
        <f t="shared" si="53"/>
        <v>178735.63450875625</v>
      </c>
      <c r="W71" s="46">
        <f t="shared" si="53"/>
        <v>0</v>
      </c>
      <c r="X71" s="46">
        <f t="shared" si="53"/>
        <v>0</v>
      </c>
      <c r="Y71" s="46">
        <f t="shared" si="53"/>
        <v>0</v>
      </c>
      <c r="Z71" s="46">
        <f t="shared" si="53"/>
        <v>173757.42055151358</v>
      </c>
      <c r="AA71" s="46">
        <f t="shared" si="53"/>
        <v>0</v>
      </c>
      <c r="AB71" s="46">
        <f t="shared" si="53"/>
        <v>0</v>
      </c>
      <c r="AC71" s="46">
        <f t="shared" si="53"/>
        <v>0</v>
      </c>
      <c r="AD71" s="46">
        <f t="shared" si="53"/>
        <v>167022.25105325808</v>
      </c>
      <c r="AE71" s="46">
        <f t="shared" si="53"/>
        <v>0</v>
      </c>
      <c r="AF71" s="46">
        <f t="shared" si="53"/>
        <v>0</v>
      </c>
      <c r="AG71" s="46">
        <f t="shared" si="53"/>
        <v>0</v>
      </c>
      <c r="AH71" s="46">
        <f t="shared" si="53"/>
        <v>149972.96787424144</v>
      </c>
      <c r="AI71" s="46">
        <f t="shared" si="53"/>
        <v>0</v>
      </c>
      <c r="AJ71" s="46">
        <f t="shared" si="53"/>
        <v>0</v>
      </c>
      <c r="AK71" s="46">
        <f t="shared" si="53"/>
        <v>0</v>
      </c>
      <c r="AL71" s="46">
        <f t="shared" si="53"/>
        <v>132542.68008082767</v>
      </c>
      <c r="AM71" s="46">
        <f t="shared" si="53"/>
        <v>0</v>
      </c>
      <c r="AN71" s="46">
        <f t="shared" si="53"/>
        <v>0</v>
      </c>
      <c r="AO71" s="46">
        <f t="shared" si="53"/>
        <v>0</v>
      </c>
      <c r="AP71" s="46">
        <f t="shared" si="53"/>
        <v>117003.58732966975</v>
      </c>
      <c r="AQ71" s="46">
        <f t="shared" si="53"/>
        <v>0</v>
      </c>
      <c r="AR71" s="46">
        <f t="shared" si="53"/>
        <v>0</v>
      </c>
      <c r="AS71" s="46">
        <f t="shared" si="53"/>
        <v>0</v>
      </c>
      <c r="AT71" s="46">
        <f t="shared" si="53"/>
        <v>103175.24240641799</v>
      </c>
      <c r="AU71" s="46">
        <f t="shared" si="53"/>
        <v>0</v>
      </c>
      <c r="AV71" s="46">
        <f t="shared" si="53"/>
        <v>0</v>
      </c>
      <c r="AW71" s="46">
        <f t="shared" si="53"/>
        <v>0</v>
      </c>
      <c r="AX71" s="46">
        <f t="shared" si="53"/>
        <v>0</v>
      </c>
      <c r="AY71" s="46">
        <f t="shared" si="53"/>
        <v>0</v>
      </c>
      <c r="AZ71" s="46">
        <f t="shared" si="53"/>
        <v>0</v>
      </c>
      <c r="BA71" s="46">
        <f t="shared" si="53"/>
        <v>0</v>
      </c>
      <c r="BB71" s="46">
        <f t="shared" si="53"/>
        <v>0</v>
      </c>
      <c r="BC71" s="46">
        <f t="shared" si="53"/>
        <v>0</v>
      </c>
      <c r="BD71" s="46">
        <f>BD70*BD3</f>
        <v>0</v>
      </c>
      <c r="BE71" s="46">
        <f>BE70*BE3</f>
        <v>0</v>
      </c>
    </row>
    <row r="72" spans="2:57" s="42" customFormat="1" x14ac:dyDescent="0.25">
      <c r="B72" s="42" t="s">
        <v>57</v>
      </c>
      <c r="C72" s="43"/>
    </row>
    <row r="73" spans="2:57" s="49" customFormat="1" x14ac:dyDescent="0.25">
      <c r="B73" s="49" t="s">
        <v>58</v>
      </c>
      <c r="D73" s="49">
        <v>8.58790344814956E-2</v>
      </c>
      <c r="E73" s="49">
        <v>8.0252541495907603E-2</v>
      </c>
      <c r="F73" s="49">
        <v>7.4994676587102335E-2</v>
      </c>
      <c r="G73" s="49">
        <v>7.0081288537022543E-2</v>
      </c>
      <c r="H73" s="49">
        <v>6.5489808430670302E-2</v>
      </c>
      <c r="I73" s="49">
        <v>6.1199145989162956E-2</v>
      </c>
      <c r="J73" s="49">
        <v>5.718959269468344E-2</v>
      </c>
      <c r="K73" s="49">
        <v>5.3442731262343932E-2</v>
      </c>
      <c r="L73" s="49">
        <v>4.9941351043135331E-2</v>
      </c>
      <c r="M73" s="49">
        <v>4.6669368969378615E-2</v>
      </c>
      <c r="N73" s="49">
        <v>4.3611755679552847E-2</v>
      </c>
      <c r="O73" s="49">
        <v>4.0754466483165185E-2</v>
      </c>
      <c r="P73" s="49">
        <v>3.8084376848560385E-2</v>
      </c>
      <c r="Q73" s="49">
        <v>3.5589222117342653E-2</v>
      </c>
      <c r="R73" s="49">
        <v>3.325754116849701E-2</v>
      </c>
      <c r="S73" s="49">
        <v>3.107862377343976E-2</v>
      </c>
      <c r="T73" s="49">
        <v>2.9042461400181303E-2</v>
      </c>
      <c r="U73" s="49">
        <v>2.7139701240627583E-2</v>
      </c>
      <c r="V73" s="49">
        <v>2.5361603249851414E-2</v>
      </c>
      <c r="W73" s="49">
        <v>2.3700000000000002E-2</v>
      </c>
      <c r="X73" s="49">
        <v>2.2147259164433577E-2</v>
      </c>
      <c r="Y73" s="49">
        <v>2.0696248459771603E-2</v>
      </c>
      <c r="Z73" s="49">
        <v>1.9340302884813119E-2</v>
      </c>
      <c r="AA73" s="49">
        <v>1.8073194105848036E-2</v>
      </c>
      <c r="AB73" s="49">
        <v>1.6889101847735434E-2</v>
      </c>
      <c r="AC73" s="49">
        <v>1.5782587159338002E-2</v>
      </c>
      <c r="AD73" s="49">
        <v>1.4748567430511401E-2</v>
      </c>
      <c r="AE73" s="49">
        <v>1.3782293045892834E-2</v>
      </c>
      <c r="AF73" s="49">
        <v>1.2879325568251443E-2</v>
      </c>
      <c r="AG73" s="49">
        <v>1.2035517351189047E-2</v>
      </c>
      <c r="AH73" s="49">
        <v>1.1246992487545187E-2</v>
      </c>
      <c r="AI73" s="49">
        <v>1.0510129005995811E-2</v>
      </c>
      <c r="AJ73" s="49">
        <v>9.8215422340683489E-3</v>
      </c>
      <c r="AK73" s="49">
        <v>9.1780692511536557E-3</v>
      </c>
      <c r="AL73" s="49">
        <v>8.57675436010206E-3</v>
      </c>
      <c r="AM73" s="49">
        <v>8.0148355106694508E-3</v>
      </c>
      <c r="AN73" s="49">
        <v>7.4897316124515464E-3</v>
      </c>
      <c r="AO73" s="49">
        <v>6.9990306790301843E-3</v>
      </c>
      <c r="AP73" s="49">
        <v>6.5404787488735445E-3</v>
      </c>
      <c r="AQ73" s="49">
        <v>6.1119695321001123E-3</v>
      </c>
      <c r="AR73" s="53">
        <v>6.1119695321001123E-3</v>
      </c>
      <c r="AS73" s="53">
        <v>6.1119695321001123E-3</v>
      </c>
      <c r="AT73" s="53">
        <v>6.1119695321001123E-3</v>
      </c>
      <c r="AU73" s="53">
        <v>6.1119695321001123E-3</v>
      </c>
      <c r="AV73" s="53">
        <v>6.1119695321001123E-3</v>
      </c>
      <c r="AW73" s="53">
        <v>6.1119695321001123E-3</v>
      </c>
      <c r="AX73" s="53">
        <v>6.1119695321001123E-3</v>
      </c>
      <c r="AY73" s="53">
        <v>6.1119695321001123E-3</v>
      </c>
      <c r="AZ73" s="53">
        <v>6.1119695321001123E-3</v>
      </c>
      <c r="BA73" s="53">
        <v>6.1119695321001123E-3</v>
      </c>
      <c r="BB73" s="53">
        <v>6.1119695321001123E-3</v>
      </c>
      <c r="BC73" s="53">
        <v>6.1119695321001123E-3</v>
      </c>
      <c r="BD73" s="53">
        <v>6.1119695321001123E-3</v>
      </c>
      <c r="BE73" s="53">
        <v>6.1119695321001097E-3</v>
      </c>
    </row>
    <row r="74" spans="2:57" s="44" customFormat="1" x14ac:dyDescent="0.25">
      <c r="B74" s="44" t="s">
        <v>59</v>
      </c>
      <c r="D74" s="44">
        <f>D25*$C$62*D73*D30</f>
        <v>0</v>
      </c>
      <c r="E74" s="44">
        <f t="shared" ref="E74:BD74" si="54">E25*$C$62*E73*E30</f>
        <v>0</v>
      </c>
      <c r="F74" s="44">
        <f t="shared" si="54"/>
        <v>0</v>
      </c>
      <c r="G74" s="44">
        <f t="shared" si="54"/>
        <v>0</v>
      </c>
      <c r="H74" s="44">
        <f t="shared" si="54"/>
        <v>0</v>
      </c>
      <c r="I74" s="44">
        <f t="shared" si="54"/>
        <v>0</v>
      </c>
      <c r="J74" s="44">
        <f t="shared" si="54"/>
        <v>0.73190168425792834</v>
      </c>
      <c r="K74" s="44">
        <f t="shared" si="54"/>
        <v>0</v>
      </c>
      <c r="L74" s="44">
        <f t="shared" si="54"/>
        <v>0</v>
      </c>
      <c r="M74" s="44">
        <f t="shared" si="54"/>
        <v>0</v>
      </c>
      <c r="N74" s="44">
        <f t="shared" si="54"/>
        <v>0.5829410751819597</v>
      </c>
      <c r="O74" s="44">
        <f t="shared" si="54"/>
        <v>0</v>
      </c>
      <c r="P74" s="44">
        <f t="shared" si="54"/>
        <v>0</v>
      </c>
      <c r="Q74" s="44">
        <f t="shared" si="54"/>
        <v>0</v>
      </c>
      <c r="R74" s="44">
        <f t="shared" si="54"/>
        <v>0.46345700062638495</v>
      </c>
      <c r="S74" s="44">
        <f t="shared" si="54"/>
        <v>0</v>
      </c>
      <c r="T74" s="44">
        <f t="shared" si="54"/>
        <v>0</v>
      </c>
      <c r="U74" s="44">
        <f t="shared" si="54"/>
        <v>0</v>
      </c>
      <c r="V74" s="44">
        <f t="shared" si="54"/>
        <v>0.36784944883645421</v>
      </c>
      <c r="W74" s="44">
        <f t="shared" si="54"/>
        <v>0</v>
      </c>
      <c r="X74" s="44">
        <f t="shared" si="54"/>
        <v>0</v>
      </c>
      <c r="Y74" s="44">
        <f t="shared" si="54"/>
        <v>0</v>
      </c>
      <c r="Z74" s="44">
        <f t="shared" si="54"/>
        <v>0.29151598245981136</v>
      </c>
      <c r="AA74" s="44">
        <f t="shared" si="54"/>
        <v>0</v>
      </c>
      <c r="AB74" s="44">
        <f t="shared" si="54"/>
        <v>0</v>
      </c>
      <c r="AC74" s="44">
        <f t="shared" si="54"/>
        <v>0</v>
      </c>
      <c r="AD74" s="44">
        <f t="shared" si="54"/>
        <v>0.23069371186802315</v>
      </c>
      <c r="AE74" s="44">
        <f t="shared" si="54"/>
        <v>0</v>
      </c>
      <c r="AF74" s="44">
        <f t="shared" si="54"/>
        <v>0</v>
      </c>
      <c r="AG74" s="44">
        <f t="shared" si="54"/>
        <v>0</v>
      </c>
      <c r="AH74" s="44">
        <f t="shared" si="54"/>
        <v>0.1823200746563817</v>
      </c>
      <c r="AI74" s="44">
        <f t="shared" si="54"/>
        <v>0</v>
      </c>
      <c r="AJ74" s="44">
        <f t="shared" si="54"/>
        <v>0</v>
      </c>
      <c r="AK74" s="44">
        <f t="shared" si="54"/>
        <v>0</v>
      </c>
      <c r="AL74" s="44">
        <f t="shared" si="54"/>
        <v>0.14391239900865496</v>
      </c>
      <c r="AM74" s="44">
        <f t="shared" si="54"/>
        <v>0</v>
      </c>
      <c r="AN74" s="44">
        <f t="shared" si="54"/>
        <v>0</v>
      </c>
      <c r="AO74" s="44">
        <f t="shared" si="54"/>
        <v>0</v>
      </c>
      <c r="AP74" s="44">
        <f t="shared" si="54"/>
        <v>0.11346517915527578</v>
      </c>
      <c r="AQ74" s="44">
        <f t="shared" si="54"/>
        <v>0</v>
      </c>
      <c r="AR74" s="44">
        <f t="shared" si="54"/>
        <v>0</v>
      </c>
      <c r="AS74" s="44">
        <f t="shared" si="54"/>
        <v>0</v>
      </c>
      <c r="AT74" s="44">
        <f t="shared" si="54"/>
        <v>0.10950777610854194</v>
      </c>
      <c r="AU74" s="44">
        <f t="shared" si="54"/>
        <v>0</v>
      </c>
      <c r="AV74" s="44">
        <f t="shared" si="54"/>
        <v>0</v>
      </c>
      <c r="AW74" s="44">
        <f t="shared" si="54"/>
        <v>0</v>
      </c>
      <c r="AX74" s="44">
        <f t="shared" si="54"/>
        <v>0.11298421344532104</v>
      </c>
      <c r="AY74" s="44">
        <f t="shared" si="54"/>
        <v>0</v>
      </c>
      <c r="AZ74" s="44">
        <f t="shared" si="54"/>
        <v>0</v>
      </c>
      <c r="BA74" s="44">
        <f t="shared" si="54"/>
        <v>0</v>
      </c>
      <c r="BB74" s="44">
        <f t="shared" si="54"/>
        <v>0.11646065078210018</v>
      </c>
      <c r="BC74" s="44">
        <f t="shared" si="54"/>
        <v>0</v>
      </c>
      <c r="BD74" s="44">
        <f t="shared" si="54"/>
        <v>0</v>
      </c>
      <c r="BE74" s="44">
        <f t="shared" ref="BE74" si="55">BE25*$C$62*BE73*BE30</f>
        <v>0</v>
      </c>
    </row>
    <row r="75" spans="2:57" s="50" customFormat="1" x14ac:dyDescent="0.25">
      <c r="B75" s="50" t="s">
        <v>60</v>
      </c>
      <c r="D75" s="50">
        <v>15600</v>
      </c>
      <c r="E75" s="50">
        <v>15800</v>
      </c>
      <c r="F75" s="50">
        <v>16000</v>
      </c>
      <c r="G75" s="50">
        <v>16200</v>
      </c>
      <c r="H75" s="50">
        <v>16500</v>
      </c>
      <c r="I75" s="50">
        <v>16800</v>
      </c>
      <c r="J75" s="50">
        <v>17100</v>
      </c>
      <c r="K75" s="50">
        <v>17400</v>
      </c>
      <c r="L75" s="50">
        <v>17700</v>
      </c>
      <c r="M75" s="50">
        <v>18100</v>
      </c>
      <c r="N75" s="50">
        <v>18100</v>
      </c>
      <c r="O75" s="50">
        <v>18100</v>
      </c>
      <c r="P75" s="50">
        <v>18100</v>
      </c>
      <c r="Q75" s="50">
        <v>18100</v>
      </c>
      <c r="R75" s="50">
        <v>18100</v>
      </c>
      <c r="S75" s="50">
        <v>18100</v>
      </c>
      <c r="T75" s="50">
        <v>18100</v>
      </c>
      <c r="U75" s="50">
        <v>18100</v>
      </c>
      <c r="V75" s="50">
        <v>18100</v>
      </c>
      <c r="W75" s="50">
        <v>18100</v>
      </c>
      <c r="X75" s="50">
        <v>18100</v>
      </c>
      <c r="Y75" s="50">
        <v>18100</v>
      </c>
      <c r="Z75" s="50">
        <v>18100</v>
      </c>
      <c r="AA75" s="50">
        <v>18100</v>
      </c>
      <c r="AB75" s="50">
        <v>18100</v>
      </c>
      <c r="AC75" s="50">
        <v>18100</v>
      </c>
      <c r="AD75" s="50">
        <v>18100</v>
      </c>
      <c r="AE75" s="50">
        <v>18100</v>
      </c>
      <c r="AF75" s="50">
        <v>18100</v>
      </c>
      <c r="AG75" s="50">
        <v>18100</v>
      </c>
      <c r="AH75" s="51">
        <v>18100</v>
      </c>
      <c r="AI75" s="51">
        <v>18100</v>
      </c>
      <c r="AJ75" s="51">
        <v>18100</v>
      </c>
      <c r="AK75" s="51">
        <v>18100</v>
      </c>
      <c r="AL75" s="51">
        <v>18100</v>
      </c>
      <c r="AM75" s="51">
        <v>18100</v>
      </c>
      <c r="AN75" s="51">
        <v>18100</v>
      </c>
      <c r="AO75" s="51">
        <v>18100</v>
      </c>
      <c r="AP75" s="51">
        <v>18100</v>
      </c>
      <c r="AQ75" s="51">
        <v>18100</v>
      </c>
      <c r="AR75" s="51">
        <v>18100</v>
      </c>
      <c r="AS75" s="51">
        <v>18100</v>
      </c>
      <c r="AT75" s="51">
        <v>18100</v>
      </c>
      <c r="AU75" s="51">
        <v>18100</v>
      </c>
      <c r="AV75" s="51">
        <v>18100</v>
      </c>
      <c r="AW75" s="51">
        <v>18100</v>
      </c>
      <c r="AX75" s="51">
        <v>18100</v>
      </c>
      <c r="AY75" s="51">
        <v>18100</v>
      </c>
      <c r="AZ75" s="51">
        <v>18100</v>
      </c>
      <c r="BA75" s="51">
        <v>18100</v>
      </c>
      <c r="BB75" s="51">
        <v>18100</v>
      </c>
      <c r="BC75" s="51">
        <v>18100</v>
      </c>
      <c r="BD75" s="51">
        <v>18100</v>
      </c>
      <c r="BE75" s="51">
        <v>18100</v>
      </c>
    </row>
    <row r="76" spans="2:57" x14ac:dyDescent="0.25">
      <c r="B76" t="s">
        <v>61</v>
      </c>
      <c r="C76" s="5"/>
      <c r="D76" s="46">
        <f>D74*D75</f>
        <v>0</v>
      </c>
      <c r="E76" s="46">
        <f t="shared" ref="E76:BD76" si="56">E74*E75</f>
        <v>0</v>
      </c>
      <c r="F76" s="46">
        <f t="shared" si="56"/>
        <v>0</v>
      </c>
      <c r="G76" s="46">
        <f t="shared" si="56"/>
        <v>0</v>
      </c>
      <c r="H76" s="46">
        <f t="shared" si="56"/>
        <v>0</v>
      </c>
      <c r="I76" s="46">
        <f t="shared" si="56"/>
        <v>0</v>
      </c>
      <c r="J76" s="46">
        <f t="shared" si="56"/>
        <v>12515.518800810574</v>
      </c>
      <c r="K76" s="46">
        <f t="shared" si="56"/>
        <v>0</v>
      </c>
      <c r="L76" s="46">
        <f t="shared" si="56"/>
        <v>0</v>
      </c>
      <c r="M76" s="46">
        <f t="shared" si="56"/>
        <v>0</v>
      </c>
      <c r="N76" s="46">
        <f t="shared" si="56"/>
        <v>10551.23346079347</v>
      </c>
      <c r="O76" s="46">
        <f t="shared" si="56"/>
        <v>0</v>
      </c>
      <c r="P76" s="46">
        <f t="shared" si="56"/>
        <v>0</v>
      </c>
      <c r="Q76" s="46">
        <f t="shared" si="56"/>
        <v>0</v>
      </c>
      <c r="R76" s="46">
        <f t="shared" si="56"/>
        <v>8388.5717113375667</v>
      </c>
      <c r="S76" s="46">
        <f t="shared" si="56"/>
        <v>0</v>
      </c>
      <c r="T76" s="46">
        <f t="shared" si="56"/>
        <v>0</v>
      </c>
      <c r="U76" s="46">
        <f t="shared" si="56"/>
        <v>0</v>
      </c>
      <c r="V76" s="46">
        <f t="shared" si="56"/>
        <v>6658.0750239398212</v>
      </c>
      <c r="W76" s="46">
        <f t="shared" si="56"/>
        <v>0</v>
      </c>
      <c r="X76" s="46">
        <f t="shared" si="56"/>
        <v>0</v>
      </c>
      <c r="Y76" s="46">
        <f t="shared" si="56"/>
        <v>0</v>
      </c>
      <c r="Z76" s="46">
        <f t="shared" si="56"/>
        <v>5276.4392825225859</v>
      </c>
      <c r="AA76" s="46">
        <f t="shared" si="56"/>
        <v>0</v>
      </c>
      <c r="AB76" s="46">
        <f t="shared" si="56"/>
        <v>0</v>
      </c>
      <c r="AC76" s="46">
        <f t="shared" si="56"/>
        <v>0</v>
      </c>
      <c r="AD76" s="46">
        <f t="shared" si="56"/>
        <v>4175.5561848112193</v>
      </c>
      <c r="AE76" s="46">
        <f t="shared" si="56"/>
        <v>0</v>
      </c>
      <c r="AF76" s="46">
        <f t="shared" si="56"/>
        <v>0</v>
      </c>
      <c r="AG76" s="46">
        <f t="shared" si="56"/>
        <v>0</v>
      </c>
      <c r="AH76" s="46">
        <f t="shared" si="56"/>
        <v>3299.9933512805087</v>
      </c>
      <c r="AI76" s="46">
        <f t="shared" si="56"/>
        <v>0</v>
      </c>
      <c r="AJ76" s="46">
        <f t="shared" si="56"/>
        <v>0</v>
      </c>
      <c r="AK76" s="46">
        <f t="shared" si="56"/>
        <v>0</v>
      </c>
      <c r="AL76" s="46">
        <f t="shared" si="56"/>
        <v>2604.8144220566546</v>
      </c>
      <c r="AM76" s="46">
        <f t="shared" si="56"/>
        <v>0</v>
      </c>
      <c r="AN76" s="46">
        <f t="shared" si="56"/>
        <v>0</v>
      </c>
      <c r="AO76" s="46">
        <f t="shared" si="56"/>
        <v>0</v>
      </c>
      <c r="AP76" s="46">
        <f t="shared" si="56"/>
        <v>2053.7197427104916</v>
      </c>
      <c r="AQ76" s="46">
        <f t="shared" si="56"/>
        <v>0</v>
      </c>
      <c r="AR76" s="46">
        <f t="shared" si="56"/>
        <v>0</v>
      </c>
      <c r="AS76" s="46">
        <f t="shared" si="56"/>
        <v>0</v>
      </c>
      <c r="AT76" s="46">
        <f t="shared" si="56"/>
        <v>1982.090747564609</v>
      </c>
      <c r="AU76" s="46">
        <f t="shared" si="56"/>
        <v>0</v>
      </c>
      <c r="AV76" s="46">
        <f t="shared" si="56"/>
        <v>0</v>
      </c>
      <c r="AW76" s="46">
        <f t="shared" si="56"/>
        <v>0</v>
      </c>
      <c r="AX76" s="46">
        <f t="shared" si="56"/>
        <v>2045.0142633603109</v>
      </c>
      <c r="AY76" s="46">
        <f t="shared" si="56"/>
        <v>0</v>
      </c>
      <c r="AZ76" s="46">
        <f t="shared" si="56"/>
        <v>0</v>
      </c>
      <c r="BA76" s="46">
        <f t="shared" si="56"/>
        <v>0</v>
      </c>
      <c r="BB76" s="46">
        <f t="shared" si="56"/>
        <v>2107.9377791560132</v>
      </c>
      <c r="BC76" s="46">
        <f t="shared" si="56"/>
        <v>0</v>
      </c>
      <c r="BD76" s="46">
        <f t="shared" si="56"/>
        <v>0</v>
      </c>
      <c r="BE76" s="46">
        <f t="shared" ref="BE76" si="57">BE74*BE75</f>
        <v>0</v>
      </c>
    </row>
    <row r="77" spans="2:57" x14ac:dyDescent="0.25">
      <c r="B77" t="s">
        <v>62</v>
      </c>
      <c r="C77" s="5"/>
      <c r="D77" s="46">
        <f>D76*D2</f>
        <v>0</v>
      </c>
      <c r="E77" s="46">
        <f t="shared" ref="E77:BC77" si="58">E76*E2</f>
        <v>0</v>
      </c>
      <c r="F77" s="46">
        <f t="shared" si="58"/>
        <v>0</v>
      </c>
      <c r="G77" s="46">
        <f t="shared" si="58"/>
        <v>0</v>
      </c>
      <c r="H77" s="46">
        <f t="shared" si="58"/>
        <v>0</v>
      </c>
      <c r="I77" s="46">
        <f t="shared" si="58"/>
        <v>0</v>
      </c>
      <c r="J77" s="46">
        <f t="shared" si="58"/>
        <v>7794.0361027565295</v>
      </c>
      <c r="K77" s="46">
        <f t="shared" si="58"/>
        <v>0</v>
      </c>
      <c r="L77" s="46">
        <f t="shared" si="58"/>
        <v>0</v>
      </c>
      <c r="M77" s="46">
        <f t="shared" si="58"/>
        <v>0</v>
      </c>
      <c r="N77" s="46">
        <f t="shared" si="58"/>
        <v>5012.8150102266418</v>
      </c>
      <c r="O77" s="46">
        <f t="shared" si="58"/>
        <v>0</v>
      </c>
      <c r="P77" s="46">
        <f t="shared" si="58"/>
        <v>0</v>
      </c>
      <c r="Q77" s="46">
        <f t="shared" si="58"/>
        <v>0</v>
      </c>
      <c r="R77" s="46">
        <f t="shared" si="58"/>
        <v>3040.4044272587967</v>
      </c>
      <c r="S77" s="46">
        <f t="shared" si="58"/>
        <v>0</v>
      </c>
      <c r="T77" s="46">
        <f t="shared" si="58"/>
        <v>0</v>
      </c>
      <c r="U77" s="46">
        <f t="shared" si="58"/>
        <v>0</v>
      </c>
      <c r="V77" s="46">
        <f t="shared" si="58"/>
        <v>1841.0132259307038</v>
      </c>
      <c r="W77" s="46">
        <f t="shared" si="58"/>
        <v>0</v>
      </c>
      <c r="X77" s="46">
        <f t="shared" si="58"/>
        <v>0</v>
      </c>
      <c r="Y77" s="46">
        <f t="shared" si="58"/>
        <v>0</v>
      </c>
      <c r="Z77" s="46">
        <f t="shared" si="58"/>
        <v>1113.0484218083857</v>
      </c>
      <c r="AA77" s="46">
        <f t="shared" si="58"/>
        <v>0</v>
      </c>
      <c r="AB77" s="46">
        <f t="shared" si="58"/>
        <v>0</v>
      </c>
      <c r="AC77" s="46">
        <f t="shared" si="58"/>
        <v>0</v>
      </c>
      <c r="AD77" s="46">
        <f t="shared" si="58"/>
        <v>671.97379050516815</v>
      </c>
      <c r="AE77" s="46">
        <f t="shared" si="58"/>
        <v>0</v>
      </c>
      <c r="AF77" s="46">
        <f t="shared" si="58"/>
        <v>0</v>
      </c>
      <c r="AG77" s="46">
        <f t="shared" si="58"/>
        <v>0</v>
      </c>
      <c r="AH77" s="46">
        <f t="shared" si="58"/>
        <v>405.1501057822743</v>
      </c>
      <c r="AI77" s="46">
        <f t="shared" si="58"/>
        <v>0</v>
      </c>
      <c r="AJ77" s="46">
        <f t="shared" si="58"/>
        <v>0</v>
      </c>
      <c r="AK77" s="46">
        <f t="shared" si="58"/>
        <v>0</v>
      </c>
      <c r="AL77" s="46">
        <f t="shared" si="58"/>
        <v>243.97457424083674</v>
      </c>
      <c r="AM77" s="46">
        <f t="shared" si="58"/>
        <v>0</v>
      </c>
      <c r="AN77" s="46">
        <f t="shared" si="58"/>
        <v>0</v>
      </c>
      <c r="AO77" s="46">
        <f t="shared" si="58"/>
        <v>0</v>
      </c>
      <c r="AP77" s="46">
        <f t="shared" si="58"/>
        <v>146.74856000106118</v>
      </c>
      <c r="AQ77" s="46">
        <f t="shared" si="58"/>
        <v>0</v>
      </c>
      <c r="AR77" s="46">
        <f t="shared" si="58"/>
        <v>0</v>
      </c>
      <c r="AS77" s="46">
        <f t="shared" si="58"/>
        <v>0</v>
      </c>
      <c r="AT77" s="46">
        <f t="shared" si="58"/>
        <v>108.04908507643687</v>
      </c>
      <c r="AU77" s="46">
        <f t="shared" si="58"/>
        <v>0</v>
      </c>
      <c r="AV77" s="46">
        <f t="shared" si="58"/>
        <v>0</v>
      </c>
      <c r="AW77" s="46">
        <f t="shared" si="58"/>
        <v>0</v>
      </c>
      <c r="AX77" s="46">
        <f t="shared" si="58"/>
        <v>85.04695918429222</v>
      </c>
      <c r="AY77" s="46">
        <f t="shared" si="58"/>
        <v>0</v>
      </c>
      <c r="AZ77" s="46">
        <f t="shared" si="58"/>
        <v>0</v>
      </c>
      <c r="BA77" s="46">
        <f t="shared" si="58"/>
        <v>0</v>
      </c>
      <c r="BB77" s="46">
        <f t="shared" si="58"/>
        <v>66.878284667386993</v>
      </c>
      <c r="BC77" s="46">
        <f t="shared" si="58"/>
        <v>0</v>
      </c>
      <c r="BD77" s="46">
        <f>BD76*BD2</f>
        <v>0</v>
      </c>
      <c r="BE77" s="46">
        <f t="shared" ref="BE77" si="59">BE76*BE2</f>
        <v>0</v>
      </c>
    </row>
    <row r="78" spans="2:57" s="42" customFormat="1" x14ac:dyDescent="0.25">
      <c r="B78" s="42" t="s">
        <v>63</v>
      </c>
      <c r="C78" s="43"/>
    </row>
    <row r="79" spans="2:57" s="54" customFormat="1" x14ac:dyDescent="0.25">
      <c r="B79" s="54" t="s">
        <v>64</v>
      </c>
      <c r="D79" s="54">
        <v>1.135860987168191E-3</v>
      </c>
      <c r="E79" s="54">
        <v>1.0751501518089146E-3</v>
      </c>
      <c r="F79" s="54">
        <v>1.0176842606564201E-3</v>
      </c>
      <c r="G79" s="54">
        <v>9.6328987411227669E-4</v>
      </c>
      <c r="H79" s="54">
        <v>9.1180282278191093E-4</v>
      </c>
      <c r="I79" s="54">
        <v>8.6306771198983712E-4</v>
      </c>
      <c r="J79" s="54">
        <v>8.1693745277814029E-4</v>
      </c>
      <c r="K79" s="54">
        <v>7.7327281797270496E-4</v>
      </c>
      <c r="L79" s="54">
        <v>7.3194202197733799E-4</v>
      </c>
      <c r="M79" s="54">
        <v>6.928203230275508E-4</v>
      </c>
      <c r="N79" s="54">
        <v>6.5578964670354905E-4</v>
      </c>
      <c r="O79" s="54">
        <v>6.2073822956614378E-4</v>
      </c>
      <c r="P79" s="54">
        <v>5.8756028184002939E-4</v>
      </c>
      <c r="Q79" s="54">
        <v>5.5615566812636361E-4</v>
      </c>
      <c r="R79" s="54">
        <v>5.2642960518099681E-4</v>
      </c>
      <c r="S79" s="54">
        <v>4.982923758462067E-4</v>
      </c>
      <c r="T79" s="54">
        <v>4.7165905827254638E-4</v>
      </c>
      <c r="U79" s="54">
        <v>4.4644926961356159E-4</v>
      </c>
      <c r="V79" s="54">
        <v>4.2258692341981497E-4</v>
      </c>
      <c r="W79" s="54">
        <v>3.999999999999998E-4</v>
      </c>
      <c r="X79" s="54">
        <v>3.7862032905606352E-4</v>
      </c>
      <c r="Y79" s="54">
        <v>3.5838338393630472E-4</v>
      </c>
      <c r="Z79" s="54">
        <v>3.3922808688547327E-4</v>
      </c>
      <c r="AA79" s="54">
        <v>3.2109662470409216E-4</v>
      </c>
      <c r="AB79" s="54">
        <v>3.0393427426063689E-4</v>
      </c>
      <c r="AC79" s="54">
        <v>2.8768923732994562E-4</v>
      </c>
      <c r="AD79" s="54">
        <v>2.7231248425938002E-4</v>
      </c>
      <c r="AE79" s="54">
        <v>2.5775760599090156E-4</v>
      </c>
      <c r="AF79" s="54">
        <v>2.439806739924459E-4</v>
      </c>
      <c r="AG79" s="54">
        <v>2.3094010767585015E-4</v>
      </c>
      <c r="AH79" s="54">
        <v>2.1859654890118291E-4</v>
      </c>
      <c r="AI79" s="54">
        <v>2.0691274318871447E-4</v>
      </c>
      <c r="AJ79" s="54">
        <v>1.9585342728000967E-4</v>
      </c>
      <c r="AK79" s="54">
        <v>1.8538522270878776E-4</v>
      </c>
      <c r="AL79" s="54">
        <v>1.7547653506033218E-4</v>
      </c>
      <c r="AM79" s="54">
        <v>1.6609745861540217E-4</v>
      </c>
      <c r="AN79" s="54">
        <v>1.5721968609084874E-4</v>
      </c>
      <c r="AO79" s="54">
        <v>1.4881642320452047E-4</v>
      </c>
      <c r="AP79" s="54">
        <v>1.4086230780660492E-4</v>
      </c>
      <c r="AQ79" s="54">
        <v>1.333333333333332E-4</v>
      </c>
      <c r="AR79" s="55">
        <v>1.333333333333332E-4</v>
      </c>
      <c r="AS79" s="55">
        <v>1.3333333333333299E-4</v>
      </c>
      <c r="AT79" s="55">
        <v>1.3333333333333299E-4</v>
      </c>
      <c r="AU79" s="55">
        <v>1.3333333333333299E-4</v>
      </c>
      <c r="AV79" s="55">
        <v>1.3333333333333299E-4</v>
      </c>
      <c r="AW79" s="55">
        <v>1.3333333333333299E-4</v>
      </c>
      <c r="AX79" s="55">
        <v>1.3333333333333299E-4</v>
      </c>
      <c r="AY79" s="55">
        <v>1.3333333333333299E-4</v>
      </c>
      <c r="AZ79" s="55">
        <v>1.3333333333333299E-4</v>
      </c>
      <c r="BA79" s="55">
        <v>1.3333333333333299E-4</v>
      </c>
      <c r="BB79" s="55">
        <v>1.3333333333333299E-4</v>
      </c>
      <c r="BC79" s="55">
        <v>1.3333333333333299E-4</v>
      </c>
      <c r="BD79" s="55">
        <v>1.3333333333333299E-4</v>
      </c>
      <c r="BE79" s="55">
        <v>1.3333333333333299E-4</v>
      </c>
    </row>
    <row r="80" spans="2:57" s="2" customFormat="1" x14ac:dyDescent="0.25">
      <c r="B80" s="2" t="s">
        <v>65</v>
      </c>
      <c r="D80" s="2">
        <f>D30*$C$62*D79*D25</f>
        <v>0</v>
      </c>
      <c r="E80" s="2">
        <f t="shared" ref="E80:BD80" si="60">E30*$C$62*E79*E25</f>
        <v>0</v>
      </c>
      <c r="F80" s="2">
        <f t="shared" si="60"/>
        <v>0</v>
      </c>
      <c r="G80" s="2">
        <f t="shared" si="60"/>
        <v>0</v>
      </c>
      <c r="H80" s="2">
        <f t="shared" si="60"/>
        <v>0</v>
      </c>
      <c r="I80" s="2">
        <f t="shared" si="60"/>
        <v>0</v>
      </c>
      <c r="J80" s="2">
        <f t="shared" si="60"/>
        <v>1.0455012344882242E-2</v>
      </c>
      <c r="K80" s="2">
        <f t="shared" si="60"/>
        <v>0</v>
      </c>
      <c r="L80" s="2">
        <f t="shared" si="60"/>
        <v>0</v>
      </c>
      <c r="M80" s="2">
        <f t="shared" si="60"/>
        <v>0</v>
      </c>
      <c r="N80" s="2">
        <f t="shared" si="60"/>
        <v>8.7656806240845181E-3</v>
      </c>
      <c r="O80" s="2">
        <f t="shared" si="60"/>
        <v>0</v>
      </c>
      <c r="P80" s="2">
        <f t="shared" si="60"/>
        <v>0</v>
      </c>
      <c r="Q80" s="2">
        <f t="shared" si="60"/>
        <v>0</v>
      </c>
      <c r="R80" s="2">
        <f t="shared" si="60"/>
        <v>7.336004926582573E-3</v>
      </c>
      <c r="S80" s="2">
        <f t="shared" si="60"/>
        <v>0</v>
      </c>
      <c r="T80" s="2">
        <f t="shared" si="60"/>
        <v>0</v>
      </c>
      <c r="U80" s="2">
        <f t="shared" si="60"/>
        <v>0</v>
      </c>
      <c r="V80" s="2">
        <f t="shared" si="60"/>
        <v>6.129279972329137E-3</v>
      </c>
      <c r="W80" s="2">
        <f t="shared" si="60"/>
        <v>0</v>
      </c>
      <c r="X80" s="2">
        <f t="shared" si="60"/>
        <v>0</v>
      </c>
      <c r="Y80" s="2">
        <f t="shared" si="60"/>
        <v>0</v>
      </c>
      <c r="Z80" s="2">
        <f t="shared" si="60"/>
        <v>5.1131778863729273E-3</v>
      </c>
      <c r="AA80" s="2">
        <f t="shared" si="60"/>
        <v>0</v>
      </c>
      <c r="AB80" s="2">
        <f t="shared" si="60"/>
        <v>0</v>
      </c>
      <c r="AC80" s="2">
        <f t="shared" si="60"/>
        <v>0</v>
      </c>
      <c r="AD80" s="2">
        <f t="shared" si="60"/>
        <v>4.259449473840912E-3</v>
      </c>
      <c r="AE80" s="2">
        <f t="shared" si="60"/>
        <v>0</v>
      </c>
      <c r="AF80" s="2">
        <f t="shared" si="60"/>
        <v>0</v>
      </c>
      <c r="AG80" s="2">
        <f t="shared" si="60"/>
        <v>0</v>
      </c>
      <c r="AH80" s="2">
        <f t="shared" si="60"/>
        <v>3.5435730182469317E-3</v>
      </c>
      <c r="AI80" s="2">
        <f t="shared" si="60"/>
        <v>0</v>
      </c>
      <c r="AJ80" s="2">
        <f t="shared" si="60"/>
        <v>0</v>
      </c>
      <c r="AK80" s="2">
        <f t="shared" si="60"/>
        <v>0</v>
      </c>
      <c r="AL80" s="2">
        <f t="shared" si="60"/>
        <v>2.9443829297168137E-3</v>
      </c>
      <c r="AM80" s="2">
        <f t="shared" si="60"/>
        <v>0</v>
      </c>
      <c r="AN80" s="2">
        <f t="shared" si="60"/>
        <v>0</v>
      </c>
      <c r="AO80" s="2">
        <f t="shared" si="60"/>
        <v>0</v>
      </c>
      <c r="AP80" s="2">
        <f t="shared" si="60"/>
        <v>2.4436998582488701E-3</v>
      </c>
      <c r="AQ80" s="2">
        <f t="shared" si="60"/>
        <v>0</v>
      </c>
      <c r="AR80" s="2">
        <f t="shared" si="60"/>
        <v>0</v>
      </c>
      <c r="AS80" s="2">
        <f t="shared" si="60"/>
        <v>0</v>
      </c>
      <c r="AT80" s="2">
        <f t="shared" si="60"/>
        <v>2.3889249999999936E-3</v>
      </c>
      <c r="AU80" s="2">
        <f t="shared" si="60"/>
        <v>0</v>
      </c>
      <c r="AV80" s="2">
        <f t="shared" si="60"/>
        <v>0</v>
      </c>
      <c r="AW80" s="2">
        <f t="shared" si="60"/>
        <v>0</v>
      </c>
      <c r="AX80" s="2">
        <f t="shared" si="60"/>
        <v>2.4647638888888822E-3</v>
      </c>
      <c r="AY80" s="2">
        <f t="shared" si="60"/>
        <v>0</v>
      </c>
      <c r="AZ80" s="2">
        <f t="shared" si="60"/>
        <v>0</v>
      </c>
      <c r="BA80" s="2">
        <f t="shared" si="60"/>
        <v>0</v>
      </c>
      <c r="BB80" s="2">
        <f t="shared" si="60"/>
        <v>2.5406027777777709E-3</v>
      </c>
      <c r="BC80" s="2">
        <f t="shared" si="60"/>
        <v>0</v>
      </c>
      <c r="BD80" s="2">
        <f t="shared" si="60"/>
        <v>0</v>
      </c>
      <c r="BE80" s="2">
        <f t="shared" ref="BE80" si="61">BE30*$C$62*BE79*BE25</f>
        <v>0</v>
      </c>
    </row>
    <row r="81" spans="2:57" s="50" customFormat="1" x14ac:dyDescent="0.25">
      <c r="B81" s="50" t="s">
        <v>66</v>
      </c>
      <c r="D81" s="50">
        <v>748600</v>
      </c>
      <c r="E81" s="50">
        <v>761600</v>
      </c>
      <c r="F81" s="50">
        <v>774700</v>
      </c>
      <c r="G81" s="50">
        <v>788100</v>
      </c>
      <c r="H81" s="50">
        <v>801700</v>
      </c>
      <c r="I81" s="50">
        <v>814500</v>
      </c>
      <c r="J81" s="50">
        <v>827400</v>
      </c>
      <c r="K81" s="50">
        <v>840600</v>
      </c>
      <c r="L81" s="50">
        <v>854000</v>
      </c>
      <c r="M81" s="50">
        <v>867600</v>
      </c>
      <c r="N81" s="50">
        <v>867600</v>
      </c>
      <c r="O81" s="50">
        <v>867600</v>
      </c>
      <c r="P81" s="50">
        <v>867600</v>
      </c>
      <c r="Q81" s="50">
        <v>867600</v>
      </c>
      <c r="R81" s="50">
        <v>867600</v>
      </c>
      <c r="S81" s="50">
        <v>867600</v>
      </c>
      <c r="T81" s="50">
        <v>867600</v>
      </c>
      <c r="U81" s="50">
        <v>867600</v>
      </c>
      <c r="V81" s="50">
        <v>867600</v>
      </c>
      <c r="W81" s="50">
        <v>867600</v>
      </c>
      <c r="X81" s="50">
        <v>867600</v>
      </c>
      <c r="Y81" s="50">
        <v>867600</v>
      </c>
      <c r="Z81" s="50">
        <v>867600</v>
      </c>
      <c r="AA81" s="50">
        <v>867600</v>
      </c>
      <c r="AB81" s="50">
        <v>867600</v>
      </c>
      <c r="AC81" s="50">
        <v>867600</v>
      </c>
      <c r="AD81" s="50">
        <v>867600</v>
      </c>
      <c r="AE81" s="50">
        <v>867600</v>
      </c>
      <c r="AF81" s="50">
        <v>867600</v>
      </c>
      <c r="AG81" s="50">
        <v>867600</v>
      </c>
      <c r="AH81" s="51">
        <v>867600</v>
      </c>
      <c r="AI81" s="51">
        <v>867600</v>
      </c>
      <c r="AJ81" s="51">
        <v>867600</v>
      </c>
      <c r="AK81" s="51">
        <v>867600</v>
      </c>
      <c r="AL81" s="51">
        <v>867600</v>
      </c>
      <c r="AM81" s="51">
        <v>867600</v>
      </c>
      <c r="AN81" s="51">
        <v>867600</v>
      </c>
      <c r="AO81" s="51">
        <v>867600</v>
      </c>
      <c r="AP81" s="51">
        <v>867600</v>
      </c>
      <c r="AQ81" s="51">
        <v>867600</v>
      </c>
      <c r="AR81" s="51">
        <v>867600</v>
      </c>
      <c r="AS81" s="51">
        <v>867600</v>
      </c>
      <c r="AT81" s="51">
        <v>867600</v>
      </c>
      <c r="AU81" s="51">
        <v>867600</v>
      </c>
      <c r="AV81" s="51">
        <v>867600</v>
      </c>
      <c r="AW81" s="51">
        <v>867600</v>
      </c>
      <c r="AX81" s="51">
        <v>867600</v>
      </c>
      <c r="AY81" s="51">
        <v>867600</v>
      </c>
      <c r="AZ81" s="51">
        <v>867600</v>
      </c>
      <c r="BA81" s="51">
        <v>867600</v>
      </c>
      <c r="BB81" s="51">
        <v>867600</v>
      </c>
      <c r="BC81" s="51">
        <v>867600</v>
      </c>
      <c r="BD81" s="51">
        <v>867600</v>
      </c>
      <c r="BE81" s="51">
        <v>867600</v>
      </c>
    </row>
    <row r="82" spans="2:57" x14ac:dyDescent="0.25">
      <c r="B82" t="s">
        <v>67</v>
      </c>
      <c r="C82" s="5"/>
      <c r="D82" s="46">
        <f>D80*D81</f>
        <v>0</v>
      </c>
      <c r="E82" s="46">
        <f t="shared" ref="E82:BD82" si="62">E80*E81</f>
        <v>0</v>
      </c>
      <c r="F82" s="46">
        <f t="shared" si="62"/>
        <v>0</v>
      </c>
      <c r="G82" s="46">
        <f t="shared" si="62"/>
        <v>0</v>
      </c>
      <c r="H82" s="46">
        <f t="shared" si="62"/>
        <v>0</v>
      </c>
      <c r="I82" s="46">
        <f t="shared" si="62"/>
        <v>0</v>
      </c>
      <c r="J82" s="46">
        <f t="shared" si="62"/>
        <v>8650.4772141555677</v>
      </c>
      <c r="K82" s="46">
        <f t="shared" si="62"/>
        <v>0</v>
      </c>
      <c r="L82" s="46">
        <f t="shared" si="62"/>
        <v>0</v>
      </c>
      <c r="M82" s="46">
        <f t="shared" si="62"/>
        <v>0</v>
      </c>
      <c r="N82" s="46">
        <f t="shared" si="62"/>
        <v>7605.1045094557276</v>
      </c>
      <c r="O82" s="46">
        <f t="shared" si="62"/>
        <v>0</v>
      </c>
      <c r="P82" s="46">
        <f t="shared" si="62"/>
        <v>0</v>
      </c>
      <c r="Q82" s="46">
        <f t="shared" si="62"/>
        <v>0</v>
      </c>
      <c r="R82" s="46">
        <f t="shared" si="62"/>
        <v>6364.7178743030399</v>
      </c>
      <c r="S82" s="46">
        <f t="shared" si="62"/>
        <v>0</v>
      </c>
      <c r="T82" s="46">
        <f t="shared" si="62"/>
        <v>0</v>
      </c>
      <c r="U82" s="46">
        <f t="shared" si="62"/>
        <v>0</v>
      </c>
      <c r="V82" s="46">
        <f t="shared" si="62"/>
        <v>5317.7633039927596</v>
      </c>
      <c r="W82" s="46">
        <f t="shared" si="62"/>
        <v>0</v>
      </c>
      <c r="X82" s="46">
        <f t="shared" si="62"/>
        <v>0</v>
      </c>
      <c r="Y82" s="46">
        <f t="shared" si="62"/>
        <v>0</v>
      </c>
      <c r="Z82" s="46">
        <f t="shared" si="62"/>
        <v>4436.193134217152</v>
      </c>
      <c r="AA82" s="46">
        <f t="shared" si="62"/>
        <v>0</v>
      </c>
      <c r="AB82" s="46">
        <f t="shared" si="62"/>
        <v>0</v>
      </c>
      <c r="AC82" s="46">
        <f t="shared" si="62"/>
        <v>0</v>
      </c>
      <c r="AD82" s="46">
        <f t="shared" si="62"/>
        <v>3695.4983635043754</v>
      </c>
      <c r="AE82" s="46">
        <f t="shared" si="62"/>
        <v>0</v>
      </c>
      <c r="AF82" s="46">
        <f t="shared" si="62"/>
        <v>0</v>
      </c>
      <c r="AG82" s="46">
        <f t="shared" si="62"/>
        <v>0</v>
      </c>
      <c r="AH82" s="46">
        <f t="shared" si="62"/>
        <v>3074.4039506310378</v>
      </c>
      <c r="AI82" s="46">
        <f t="shared" si="62"/>
        <v>0</v>
      </c>
      <c r="AJ82" s="46">
        <f t="shared" si="62"/>
        <v>0</v>
      </c>
      <c r="AK82" s="46">
        <f t="shared" si="62"/>
        <v>0</v>
      </c>
      <c r="AL82" s="46">
        <f t="shared" si="62"/>
        <v>2554.5466298223078</v>
      </c>
      <c r="AM82" s="46">
        <f t="shared" si="62"/>
        <v>0</v>
      </c>
      <c r="AN82" s="46">
        <f t="shared" si="62"/>
        <v>0</v>
      </c>
      <c r="AO82" s="46">
        <f t="shared" si="62"/>
        <v>0</v>
      </c>
      <c r="AP82" s="46">
        <f t="shared" si="62"/>
        <v>2120.1539970167196</v>
      </c>
      <c r="AQ82" s="46">
        <f t="shared" si="62"/>
        <v>0</v>
      </c>
      <c r="AR82" s="46">
        <f t="shared" si="62"/>
        <v>0</v>
      </c>
      <c r="AS82" s="46">
        <f t="shared" si="62"/>
        <v>0</v>
      </c>
      <c r="AT82" s="46">
        <f t="shared" si="62"/>
        <v>2072.6313299999943</v>
      </c>
      <c r="AU82" s="46">
        <f t="shared" si="62"/>
        <v>0</v>
      </c>
      <c r="AV82" s="46">
        <f t="shared" si="62"/>
        <v>0</v>
      </c>
      <c r="AW82" s="46">
        <f t="shared" si="62"/>
        <v>0</v>
      </c>
      <c r="AX82" s="46">
        <f t="shared" si="62"/>
        <v>2138.429149999994</v>
      </c>
      <c r="AY82" s="46">
        <f t="shared" si="62"/>
        <v>0</v>
      </c>
      <c r="AZ82" s="46">
        <f t="shared" si="62"/>
        <v>0</v>
      </c>
      <c r="BA82" s="46">
        <f t="shared" si="62"/>
        <v>0</v>
      </c>
      <c r="BB82" s="46">
        <f t="shared" si="62"/>
        <v>2204.2269699999938</v>
      </c>
      <c r="BC82" s="46">
        <f t="shared" si="62"/>
        <v>0</v>
      </c>
      <c r="BD82" s="46">
        <f t="shared" si="62"/>
        <v>0</v>
      </c>
      <c r="BE82" s="46">
        <f t="shared" ref="BE82" si="63">BE80*BE81</f>
        <v>0</v>
      </c>
    </row>
    <row r="83" spans="2:57" x14ac:dyDescent="0.25">
      <c r="B83" t="s">
        <v>68</v>
      </c>
      <c r="C83" s="5"/>
      <c r="D83" s="46">
        <f>D82*D2</f>
        <v>0</v>
      </c>
      <c r="E83" s="46">
        <f t="shared" ref="E83:BC83" si="64">E82*E2</f>
        <v>0</v>
      </c>
      <c r="F83" s="46">
        <f t="shared" si="64"/>
        <v>0</v>
      </c>
      <c r="G83" s="46">
        <f t="shared" si="64"/>
        <v>0</v>
      </c>
      <c r="H83" s="46">
        <f t="shared" si="64"/>
        <v>0</v>
      </c>
      <c r="I83" s="46">
        <f t="shared" si="64"/>
        <v>0</v>
      </c>
      <c r="J83" s="46">
        <f t="shared" si="64"/>
        <v>5387.0824522939147</v>
      </c>
      <c r="K83" s="46">
        <f t="shared" si="64"/>
        <v>0</v>
      </c>
      <c r="L83" s="46">
        <f t="shared" si="64"/>
        <v>0</v>
      </c>
      <c r="M83" s="46">
        <f t="shared" si="64"/>
        <v>0</v>
      </c>
      <c r="N83" s="46">
        <f t="shared" si="64"/>
        <v>3613.1303682171661</v>
      </c>
      <c r="O83" s="46">
        <f t="shared" si="64"/>
        <v>0</v>
      </c>
      <c r="P83" s="46">
        <f t="shared" si="64"/>
        <v>0</v>
      </c>
      <c r="Q83" s="46">
        <f t="shared" si="64"/>
        <v>0</v>
      </c>
      <c r="R83" s="46">
        <f t="shared" si="64"/>
        <v>2306.866659687716</v>
      </c>
      <c r="S83" s="46">
        <f t="shared" si="64"/>
        <v>0</v>
      </c>
      <c r="T83" s="46">
        <f t="shared" si="64"/>
        <v>0</v>
      </c>
      <c r="U83" s="46">
        <f t="shared" si="64"/>
        <v>0</v>
      </c>
      <c r="V83" s="46">
        <f t="shared" si="64"/>
        <v>1470.4058665332509</v>
      </c>
      <c r="W83" s="46">
        <f t="shared" si="64"/>
        <v>0</v>
      </c>
      <c r="X83" s="46">
        <f t="shared" si="64"/>
        <v>0</v>
      </c>
      <c r="Y83" s="46">
        <f t="shared" si="64"/>
        <v>0</v>
      </c>
      <c r="Z83" s="46">
        <f t="shared" si="64"/>
        <v>935.80111558053557</v>
      </c>
      <c r="AA83" s="46">
        <f t="shared" si="64"/>
        <v>0</v>
      </c>
      <c r="AB83" s="46">
        <f t="shared" si="64"/>
        <v>0</v>
      </c>
      <c r="AC83" s="46">
        <f t="shared" si="64"/>
        <v>0</v>
      </c>
      <c r="AD83" s="46">
        <f t="shared" si="64"/>
        <v>594.71790899682321</v>
      </c>
      <c r="AE83" s="46">
        <f t="shared" si="64"/>
        <v>0</v>
      </c>
      <c r="AF83" s="46">
        <f t="shared" si="64"/>
        <v>0</v>
      </c>
      <c r="AG83" s="46">
        <f t="shared" si="64"/>
        <v>0</v>
      </c>
      <c r="AH83" s="46">
        <f t="shared" si="64"/>
        <v>377.45381678792597</v>
      </c>
      <c r="AI83" s="46">
        <f t="shared" si="64"/>
        <v>0</v>
      </c>
      <c r="AJ83" s="46">
        <f t="shared" si="64"/>
        <v>0</v>
      </c>
      <c r="AK83" s="46">
        <f t="shared" si="64"/>
        <v>0</v>
      </c>
      <c r="AL83" s="46">
        <f t="shared" si="64"/>
        <v>239.26634508464281</v>
      </c>
      <c r="AM83" s="46">
        <f t="shared" si="64"/>
        <v>0</v>
      </c>
      <c r="AN83" s="46">
        <f t="shared" si="64"/>
        <v>0</v>
      </c>
      <c r="AO83" s="46">
        <f t="shared" si="64"/>
        <v>0</v>
      </c>
      <c r="AP83" s="46">
        <f t="shared" si="64"/>
        <v>151.49562015315203</v>
      </c>
      <c r="AQ83" s="46">
        <f t="shared" si="64"/>
        <v>0</v>
      </c>
      <c r="AR83" s="46">
        <f t="shared" si="64"/>
        <v>0</v>
      </c>
      <c r="AS83" s="46">
        <f t="shared" si="64"/>
        <v>0</v>
      </c>
      <c r="AT83" s="46">
        <f t="shared" si="64"/>
        <v>112.98469516717122</v>
      </c>
      <c r="AU83" s="46">
        <f t="shared" si="64"/>
        <v>0</v>
      </c>
      <c r="AV83" s="46">
        <f t="shared" si="64"/>
        <v>0</v>
      </c>
      <c r="AW83" s="46">
        <f t="shared" si="64"/>
        <v>0</v>
      </c>
      <c r="AX83" s="46">
        <f t="shared" si="64"/>
        <v>88.931847516658166</v>
      </c>
      <c r="AY83" s="46">
        <f t="shared" si="64"/>
        <v>0</v>
      </c>
      <c r="AZ83" s="46">
        <f t="shared" si="64"/>
        <v>0</v>
      </c>
      <c r="BA83" s="46">
        <f t="shared" si="64"/>
        <v>0</v>
      </c>
      <c r="BB83" s="46">
        <f t="shared" si="64"/>
        <v>69.933240074199063</v>
      </c>
      <c r="BC83" s="46">
        <f t="shared" si="64"/>
        <v>0</v>
      </c>
      <c r="BD83" s="46">
        <f>BD82*BD2</f>
        <v>0</v>
      </c>
      <c r="BE83" s="46">
        <f t="shared" ref="BE83" si="65">BE82*BE2</f>
        <v>0</v>
      </c>
    </row>
    <row r="84" spans="2:57" s="42" customFormat="1" x14ac:dyDescent="0.25">
      <c r="B84" s="42" t="s">
        <v>69</v>
      </c>
      <c r="C84" s="43"/>
    </row>
    <row r="85" spans="2:57" s="54" customFormat="1" x14ac:dyDescent="0.25">
      <c r="B85" s="54" t="s">
        <v>70</v>
      </c>
      <c r="D85" s="54">
        <v>3.0328093402030121E-3</v>
      </c>
      <c r="E85" s="54">
        <v>2.9670749980718163E-3</v>
      </c>
      <c r="F85" s="54">
        <v>2.9027654087854966E-3</v>
      </c>
      <c r="G85" s="54">
        <v>2.8398496916718936E-3</v>
      </c>
      <c r="H85" s="54">
        <v>2.7782976353790852E-3</v>
      </c>
      <c r="I85" s="54">
        <v>2.7180796833682686E-3</v>
      </c>
      <c r="J85" s="54">
        <v>2.6591669197210746E-3</v>
      </c>
      <c r="K85" s="54">
        <v>2.6015310552544996E-3</v>
      </c>
      <c r="L85" s="54">
        <v>2.545144413936789E-3</v>
      </c>
      <c r="M85" s="54">
        <v>2.4899799195977467E-3</v>
      </c>
      <c r="N85" s="54">
        <v>2.4360110829270941E-3</v>
      </c>
      <c r="O85" s="54">
        <v>2.3832119887546277E-3</v>
      </c>
      <c r="P85" s="54">
        <v>2.3315572836060745E-3</v>
      </c>
      <c r="Q85" s="54">
        <v>2.2810221635286665E-3</v>
      </c>
      <c r="R85" s="54">
        <v>2.2315823621805878E-3</v>
      </c>
      <c r="S85" s="54">
        <v>2.1832141391785768E-3</v>
      </c>
      <c r="T85" s="54">
        <v>2.1358942686980861E-3</v>
      </c>
      <c r="U85" s="54">
        <v>2.0896000283205283E-3</v>
      </c>
      <c r="V85" s="54">
        <v>2.0443091881222506E-3</v>
      </c>
      <c r="W85" s="54">
        <v>1.9999999999999996E-3</v>
      </c>
      <c r="X85" s="54">
        <v>1.9566511872277496E-3</v>
      </c>
      <c r="Y85" s="54">
        <v>1.9142419342398813E-3</v>
      </c>
      <c r="Z85" s="54">
        <v>1.8727518766358041E-3</v>
      </c>
      <c r="AA85" s="54">
        <v>1.8321610914012213E-3</v>
      </c>
      <c r="AB85" s="54">
        <v>1.7924500873413448E-3</v>
      </c>
      <c r="AC85" s="54">
        <v>1.7535997957214631E-3</v>
      </c>
      <c r="AD85" s="54">
        <v>1.7155915611103702E-3</v>
      </c>
      <c r="AE85" s="54">
        <v>1.6784071324222574E-3</v>
      </c>
      <c r="AF85" s="54">
        <v>1.6420286541527667E-3</v>
      </c>
      <c r="AG85" s="54">
        <v>1.6064386578049977E-3</v>
      </c>
      <c r="AH85" s="54">
        <v>1.5716200535013508E-3</v>
      </c>
      <c r="AI85" s="54">
        <v>1.5375561217771789E-3</v>
      </c>
      <c r="AJ85" s="54">
        <v>1.5042305055523058E-3</v>
      </c>
      <c r="AK85" s="54">
        <v>1.4716272022765589E-3</v>
      </c>
      <c r="AL85" s="54">
        <v>1.4397305562455405E-3</v>
      </c>
      <c r="AM85" s="54">
        <v>1.4085252510829527E-3</v>
      </c>
      <c r="AN85" s="54">
        <v>1.377996302385862E-3</v>
      </c>
      <c r="AO85" s="54">
        <v>1.3481290505293732E-3</v>
      </c>
      <c r="AP85" s="54">
        <v>1.3189091536272588E-3</v>
      </c>
      <c r="AQ85" s="54">
        <v>1.2903225806451613E-3</v>
      </c>
      <c r="AR85" s="55">
        <v>1.2903225806451613E-3</v>
      </c>
      <c r="AS85" s="55">
        <v>1.29032258064516E-3</v>
      </c>
      <c r="AT85" s="55">
        <v>1.29032258064516E-3</v>
      </c>
      <c r="AU85" s="55">
        <v>1.29032258064516E-3</v>
      </c>
      <c r="AV85" s="55">
        <v>1.29032258064516E-3</v>
      </c>
      <c r="AW85" s="55">
        <v>1.29032258064516E-3</v>
      </c>
      <c r="AX85" s="55">
        <v>1.29032258064516E-3</v>
      </c>
      <c r="AY85" s="55">
        <v>1.29032258064516E-3</v>
      </c>
      <c r="AZ85" s="55">
        <v>1.29032258064516E-3</v>
      </c>
      <c r="BA85" s="55">
        <v>1.29032258064516E-3</v>
      </c>
      <c r="BB85" s="55">
        <v>1.29032258064516E-3</v>
      </c>
      <c r="BC85" s="55">
        <v>1.29032258064516E-3</v>
      </c>
      <c r="BD85" s="55">
        <v>1.29032258064516E-3</v>
      </c>
      <c r="BE85" s="55">
        <v>1.29032258064516E-3</v>
      </c>
    </row>
    <row r="86" spans="2:57" s="2" customFormat="1" x14ac:dyDescent="0.25">
      <c r="B86" s="2" t="s">
        <v>71</v>
      </c>
      <c r="D86" s="2">
        <f>D25*$C$62*D85*D30</f>
        <v>0</v>
      </c>
      <c r="E86" s="2">
        <f t="shared" ref="E86:BD86" si="66">E25*$C$62*E85*E30</f>
        <v>0</v>
      </c>
      <c r="F86" s="2">
        <f t="shared" si="66"/>
        <v>0</v>
      </c>
      <c r="G86" s="2">
        <f t="shared" si="66"/>
        <v>0</v>
      </c>
      <c r="H86" s="2">
        <f t="shared" si="66"/>
        <v>0</v>
      </c>
      <c r="I86" s="2">
        <f t="shared" si="66"/>
        <v>0</v>
      </c>
      <c r="J86" s="2">
        <f t="shared" si="66"/>
        <v>3.4031519644792861E-2</v>
      </c>
      <c r="K86" s="2">
        <f t="shared" si="66"/>
        <v>0</v>
      </c>
      <c r="L86" s="2">
        <f t="shared" si="66"/>
        <v>0</v>
      </c>
      <c r="M86" s="2">
        <f t="shared" si="66"/>
        <v>0</v>
      </c>
      <c r="N86" s="2">
        <f t="shared" si="66"/>
        <v>3.2561195891099473E-2</v>
      </c>
      <c r="O86" s="2">
        <f t="shared" si="66"/>
        <v>0</v>
      </c>
      <c r="P86" s="2">
        <f t="shared" si="66"/>
        <v>0</v>
      </c>
      <c r="Q86" s="2">
        <f t="shared" si="66"/>
        <v>0</v>
      </c>
      <c r="R86" s="2">
        <f t="shared" si="66"/>
        <v>3.1097983551671517E-2</v>
      </c>
      <c r="S86" s="2">
        <f t="shared" si="66"/>
        <v>0</v>
      </c>
      <c r="T86" s="2">
        <f t="shared" si="66"/>
        <v>0</v>
      </c>
      <c r="U86" s="2">
        <f t="shared" si="66"/>
        <v>0</v>
      </c>
      <c r="V86" s="2">
        <f t="shared" si="66"/>
        <v>2.965104377249789E-2</v>
      </c>
      <c r="W86" s="2">
        <f t="shared" si="66"/>
        <v>0</v>
      </c>
      <c r="X86" s="2">
        <f t="shared" si="66"/>
        <v>0</v>
      </c>
      <c r="Y86" s="2">
        <f t="shared" si="66"/>
        <v>0</v>
      </c>
      <c r="Z86" s="2">
        <f t="shared" si="66"/>
        <v>2.8227950020867375E-2</v>
      </c>
      <c r="AA86" s="2">
        <f t="shared" si="66"/>
        <v>0</v>
      </c>
      <c r="AB86" s="2">
        <f t="shared" si="66"/>
        <v>0</v>
      </c>
      <c r="AC86" s="2">
        <f t="shared" si="66"/>
        <v>0</v>
      </c>
      <c r="AD86" s="2">
        <f t="shared" si="66"/>
        <v>2.6834890042488985E-2</v>
      </c>
      <c r="AE86" s="2">
        <f t="shared" si="66"/>
        <v>0</v>
      </c>
      <c r="AF86" s="2">
        <f t="shared" si="66"/>
        <v>0</v>
      </c>
      <c r="AG86" s="2">
        <f t="shared" si="66"/>
        <v>0</v>
      </c>
      <c r="AH86" s="2">
        <f t="shared" si="66"/>
        <v>2.5476845103536989E-2</v>
      </c>
      <c r="AI86" s="2">
        <f t="shared" si="66"/>
        <v>0</v>
      </c>
      <c r="AJ86" s="2">
        <f t="shared" si="66"/>
        <v>0</v>
      </c>
      <c r="AK86" s="2">
        <f t="shared" si="66"/>
        <v>0</v>
      </c>
      <c r="AL86" s="2">
        <f t="shared" si="66"/>
        <v>2.4157748907815923E-2</v>
      </c>
      <c r="AM86" s="2">
        <f t="shared" si="66"/>
        <v>0</v>
      </c>
      <c r="AN86" s="2">
        <f t="shared" si="66"/>
        <v>0</v>
      </c>
      <c r="AO86" s="2">
        <f t="shared" si="66"/>
        <v>0</v>
      </c>
      <c r="AP86" s="2">
        <f t="shared" si="66"/>
        <v>2.2880628338043919E-2</v>
      </c>
      <c r="AQ86" s="2">
        <f t="shared" si="66"/>
        <v>0</v>
      </c>
      <c r="AR86" s="2">
        <f t="shared" si="66"/>
        <v>0</v>
      </c>
      <c r="AS86" s="2">
        <f t="shared" si="66"/>
        <v>0</v>
      </c>
      <c r="AT86" s="2">
        <f t="shared" si="66"/>
        <v>2.3118629032258038E-2</v>
      </c>
      <c r="AU86" s="2">
        <f t="shared" si="66"/>
        <v>0</v>
      </c>
      <c r="AV86" s="2">
        <f t="shared" si="66"/>
        <v>0</v>
      </c>
      <c r="AW86" s="2">
        <f t="shared" si="66"/>
        <v>0</v>
      </c>
      <c r="AX86" s="2">
        <f t="shared" si="66"/>
        <v>2.3852553763440833E-2</v>
      </c>
      <c r="AY86" s="2">
        <f t="shared" si="66"/>
        <v>0</v>
      </c>
      <c r="AZ86" s="2">
        <f t="shared" si="66"/>
        <v>0</v>
      </c>
      <c r="BA86" s="2">
        <f t="shared" si="66"/>
        <v>0</v>
      </c>
      <c r="BB86" s="2">
        <f t="shared" si="66"/>
        <v>2.4586478494623629E-2</v>
      </c>
      <c r="BC86" s="2">
        <f t="shared" si="66"/>
        <v>0</v>
      </c>
      <c r="BD86" s="2">
        <f t="shared" si="66"/>
        <v>0</v>
      </c>
      <c r="BE86" s="2">
        <f t="shared" ref="BE86" si="67">BE25*$C$62*BE85*BE30</f>
        <v>0</v>
      </c>
    </row>
    <row r="87" spans="2:57" s="50" customFormat="1" x14ac:dyDescent="0.25">
      <c r="B87" s="50" t="s">
        <v>72</v>
      </c>
      <c r="D87" s="50">
        <v>41500</v>
      </c>
      <c r="E87" s="50">
        <v>42300</v>
      </c>
      <c r="F87" s="50">
        <v>43100</v>
      </c>
      <c r="G87" s="50">
        <v>44000</v>
      </c>
      <c r="H87" s="50">
        <v>44900</v>
      </c>
      <c r="I87" s="50">
        <v>45700</v>
      </c>
      <c r="J87" s="50">
        <v>46500</v>
      </c>
      <c r="K87" s="50">
        <v>47300</v>
      </c>
      <c r="L87" s="50">
        <v>48200</v>
      </c>
      <c r="M87" s="50">
        <v>49100</v>
      </c>
      <c r="N87" s="50">
        <v>49100</v>
      </c>
      <c r="O87" s="50">
        <v>49100</v>
      </c>
      <c r="P87" s="50">
        <v>49100</v>
      </c>
      <c r="Q87" s="50">
        <v>49100</v>
      </c>
      <c r="R87" s="50">
        <v>49100</v>
      </c>
      <c r="S87" s="50">
        <v>49100</v>
      </c>
      <c r="T87" s="50">
        <v>49100</v>
      </c>
      <c r="U87" s="50">
        <v>49100</v>
      </c>
      <c r="V87" s="50">
        <v>49100</v>
      </c>
      <c r="W87" s="50">
        <v>49100</v>
      </c>
      <c r="X87" s="50">
        <v>49100</v>
      </c>
      <c r="Y87" s="50">
        <v>49100</v>
      </c>
      <c r="Z87" s="50">
        <v>49100</v>
      </c>
      <c r="AA87" s="50">
        <v>49100</v>
      </c>
      <c r="AB87" s="50">
        <v>49100</v>
      </c>
      <c r="AC87" s="50">
        <v>49100</v>
      </c>
      <c r="AD87" s="50">
        <v>49100</v>
      </c>
      <c r="AE87" s="50">
        <v>49100</v>
      </c>
      <c r="AF87" s="50">
        <v>49100</v>
      </c>
      <c r="AG87" s="50">
        <v>49100</v>
      </c>
      <c r="AH87" s="51">
        <v>49100</v>
      </c>
      <c r="AI87" s="51">
        <v>49100</v>
      </c>
      <c r="AJ87" s="51">
        <v>49100</v>
      </c>
      <c r="AK87" s="51">
        <v>49100</v>
      </c>
      <c r="AL87" s="51">
        <v>49100</v>
      </c>
      <c r="AM87" s="51">
        <v>49100</v>
      </c>
      <c r="AN87" s="51">
        <v>49100</v>
      </c>
      <c r="AO87" s="51">
        <v>49100</v>
      </c>
      <c r="AP87" s="51">
        <v>49100</v>
      </c>
      <c r="AQ87" s="51">
        <v>49100</v>
      </c>
      <c r="AR87" s="51">
        <v>49100</v>
      </c>
      <c r="AS87" s="51">
        <v>49100</v>
      </c>
      <c r="AT87" s="51">
        <v>49100</v>
      </c>
      <c r="AU87" s="51">
        <v>49100</v>
      </c>
      <c r="AV87" s="51">
        <v>49100</v>
      </c>
      <c r="AW87" s="51">
        <v>49100</v>
      </c>
      <c r="AX87" s="51">
        <v>49100</v>
      </c>
      <c r="AY87" s="51">
        <v>49100</v>
      </c>
      <c r="AZ87" s="51">
        <v>49100</v>
      </c>
      <c r="BA87" s="51">
        <v>49100</v>
      </c>
      <c r="BB87" s="51">
        <v>49100</v>
      </c>
      <c r="BC87" s="51">
        <v>49100</v>
      </c>
      <c r="BD87" s="51">
        <v>49100</v>
      </c>
      <c r="BE87" s="51">
        <v>49100</v>
      </c>
    </row>
    <row r="88" spans="2:57" x14ac:dyDescent="0.25">
      <c r="B88" t="s">
        <v>73</v>
      </c>
      <c r="C88" s="5"/>
      <c r="D88" s="46">
        <f>D86*D87</f>
        <v>0</v>
      </c>
      <c r="E88" s="46">
        <f t="shared" ref="E88:BD88" si="68">E86*E87</f>
        <v>0</v>
      </c>
      <c r="F88" s="46">
        <f t="shared" si="68"/>
        <v>0</v>
      </c>
      <c r="G88" s="46">
        <f t="shared" si="68"/>
        <v>0</v>
      </c>
      <c r="H88" s="46">
        <f t="shared" si="68"/>
        <v>0</v>
      </c>
      <c r="I88" s="46">
        <f t="shared" si="68"/>
        <v>0</v>
      </c>
      <c r="J88" s="46">
        <f t="shared" si="68"/>
        <v>1582.465663482868</v>
      </c>
      <c r="K88" s="46">
        <f t="shared" si="68"/>
        <v>0</v>
      </c>
      <c r="L88" s="46">
        <f t="shared" si="68"/>
        <v>0</v>
      </c>
      <c r="M88" s="46">
        <f t="shared" si="68"/>
        <v>0</v>
      </c>
      <c r="N88" s="46">
        <f t="shared" si="68"/>
        <v>1598.754718252984</v>
      </c>
      <c r="O88" s="46">
        <f t="shared" si="68"/>
        <v>0</v>
      </c>
      <c r="P88" s="46">
        <f t="shared" si="68"/>
        <v>0</v>
      </c>
      <c r="Q88" s="46">
        <f t="shared" si="68"/>
        <v>0</v>
      </c>
      <c r="R88" s="46">
        <f t="shared" si="68"/>
        <v>1526.9109923870715</v>
      </c>
      <c r="S88" s="46">
        <f t="shared" si="68"/>
        <v>0</v>
      </c>
      <c r="T88" s="46">
        <f t="shared" si="68"/>
        <v>0</v>
      </c>
      <c r="U88" s="46">
        <f t="shared" si="68"/>
        <v>0</v>
      </c>
      <c r="V88" s="46">
        <f t="shared" si="68"/>
        <v>1455.8662492296464</v>
      </c>
      <c r="W88" s="46">
        <f t="shared" si="68"/>
        <v>0</v>
      </c>
      <c r="X88" s="46">
        <f t="shared" si="68"/>
        <v>0</v>
      </c>
      <c r="Y88" s="46">
        <f t="shared" si="68"/>
        <v>0</v>
      </c>
      <c r="Z88" s="46">
        <f t="shared" si="68"/>
        <v>1385.9923460245882</v>
      </c>
      <c r="AA88" s="46">
        <f t="shared" si="68"/>
        <v>0</v>
      </c>
      <c r="AB88" s="46">
        <f t="shared" si="68"/>
        <v>0</v>
      </c>
      <c r="AC88" s="46">
        <f t="shared" si="68"/>
        <v>0</v>
      </c>
      <c r="AD88" s="46">
        <f t="shared" si="68"/>
        <v>1317.5931010862091</v>
      </c>
      <c r="AE88" s="46">
        <f t="shared" si="68"/>
        <v>0</v>
      </c>
      <c r="AF88" s="46">
        <f t="shared" si="68"/>
        <v>0</v>
      </c>
      <c r="AG88" s="46">
        <f t="shared" si="68"/>
        <v>0</v>
      </c>
      <c r="AH88" s="46">
        <f t="shared" si="68"/>
        <v>1250.9130945836662</v>
      </c>
      <c r="AI88" s="46">
        <f t="shared" si="68"/>
        <v>0</v>
      </c>
      <c r="AJ88" s="46">
        <f t="shared" si="68"/>
        <v>0</v>
      </c>
      <c r="AK88" s="46">
        <f t="shared" si="68"/>
        <v>0</v>
      </c>
      <c r="AL88" s="46">
        <f t="shared" si="68"/>
        <v>1186.1454713737619</v>
      </c>
      <c r="AM88" s="46">
        <f t="shared" si="68"/>
        <v>0</v>
      </c>
      <c r="AN88" s="46">
        <f t="shared" si="68"/>
        <v>0</v>
      </c>
      <c r="AO88" s="46">
        <f t="shared" si="68"/>
        <v>0</v>
      </c>
      <c r="AP88" s="46">
        <f t="shared" si="68"/>
        <v>1123.4388513979563</v>
      </c>
      <c r="AQ88" s="46">
        <f t="shared" si="68"/>
        <v>0</v>
      </c>
      <c r="AR88" s="46">
        <f t="shared" si="68"/>
        <v>0</v>
      </c>
      <c r="AS88" s="46">
        <f t="shared" si="68"/>
        <v>0</v>
      </c>
      <c r="AT88" s="46">
        <f t="shared" si="68"/>
        <v>1135.1246854838696</v>
      </c>
      <c r="AU88" s="46">
        <f t="shared" si="68"/>
        <v>0</v>
      </c>
      <c r="AV88" s="46">
        <f t="shared" si="68"/>
        <v>0</v>
      </c>
      <c r="AW88" s="46">
        <f t="shared" si="68"/>
        <v>0</v>
      </c>
      <c r="AX88" s="46">
        <f t="shared" si="68"/>
        <v>1171.160389784945</v>
      </c>
      <c r="AY88" s="46">
        <f t="shared" si="68"/>
        <v>0</v>
      </c>
      <c r="AZ88" s="46">
        <f t="shared" si="68"/>
        <v>0</v>
      </c>
      <c r="BA88" s="46">
        <f t="shared" si="68"/>
        <v>0</v>
      </c>
      <c r="BB88" s="46">
        <f t="shared" si="68"/>
        <v>1207.1960940860201</v>
      </c>
      <c r="BC88" s="46">
        <f t="shared" si="68"/>
        <v>0</v>
      </c>
      <c r="BD88" s="46">
        <f t="shared" si="68"/>
        <v>0</v>
      </c>
      <c r="BE88" s="46">
        <f t="shared" ref="BE88" si="69">BE86*BE87</f>
        <v>0</v>
      </c>
    </row>
    <row r="89" spans="2:57" x14ac:dyDescent="0.25">
      <c r="B89" t="s">
        <v>74</v>
      </c>
      <c r="C89" s="5"/>
      <c r="D89" s="46">
        <f>D88*D2</f>
        <v>0</v>
      </c>
      <c r="E89" s="46">
        <f t="shared" ref="E89:BC89" si="70">E88*E2</f>
        <v>0</v>
      </c>
      <c r="F89" s="46">
        <f t="shared" si="70"/>
        <v>0</v>
      </c>
      <c r="G89" s="46">
        <f t="shared" si="70"/>
        <v>0</v>
      </c>
      <c r="H89" s="46">
        <f t="shared" si="70"/>
        <v>0</v>
      </c>
      <c r="I89" s="46">
        <f t="shared" si="70"/>
        <v>0</v>
      </c>
      <c r="J89" s="46">
        <f t="shared" si="70"/>
        <v>985.48008347518385</v>
      </c>
      <c r="K89" s="46">
        <f t="shared" si="70"/>
        <v>0</v>
      </c>
      <c r="L89" s="46">
        <f t="shared" si="70"/>
        <v>0</v>
      </c>
      <c r="M89" s="46">
        <f t="shared" si="70"/>
        <v>0</v>
      </c>
      <c r="N89" s="46">
        <f t="shared" si="70"/>
        <v>759.55684983265814</v>
      </c>
      <c r="O89" s="46">
        <f t="shared" si="70"/>
        <v>0</v>
      </c>
      <c r="P89" s="46">
        <f t="shared" si="70"/>
        <v>0</v>
      </c>
      <c r="Q89" s="46">
        <f t="shared" si="70"/>
        <v>0</v>
      </c>
      <c r="R89" s="46">
        <f t="shared" si="70"/>
        <v>553.42281153885904</v>
      </c>
      <c r="S89" s="46">
        <f t="shared" si="70"/>
        <v>0</v>
      </c>
      <c r="T89" s="46">
        <f t="shared" si="70"/>
        <v>0</v>
      </c>
      <c r="U89" s="46">
        <f t="shared" si="70"/>
        <v>0</v>
      </c>
      <c r="V89" s="46">
        <f t="shared" si="70"/>
        <v>402.5591496612326</v>
      </c>
      <c r="W89" s="46">
        <f t="shared" si="70"/>
        <v>0</v>
      </c>
      <c r="X89" s="46">
        <f t="shared" si="70"/>
        <v>0</v>
      </c>
      <c r="Y89" s="46">
        <f t="shared" si="70"/>
        <v>0</v>
      </c>
      <c r="Z89" s="46">
        <f t="shared" si="70"/>
        <v>292.37076573420541</v>
      </c>
      <c r="AA89" s="46">
        <f t="shared" si="70"/>
        <v>0</v>
      </c>
      <c r="AB89" s="46">
        <f t="shared" si="70"/>
        <v>0</v>
      </c>
      <c r="AC89" s="46">
        <f t="shared" si="70"/>
        <v>0</v>
      </c>
      <c r="AD89" s="46">
        <f t="shared" si="70"/>
        <v>212.04074171028986</v>
      </c>
      <c r="AE89" s="46">
        <f t="shared" si="70"/>
        <v>0</v>
      </c>
      <c r="AF89" s="46">
        <f t="shared" si="70"/>
        <v>0</v>
      </c>
      <c r="AG89" s="46">
        <f t="shared" si="70"/>
        <v>0</v>
      </c>
      <c r="AH89" s="46">
        <f t="shared" si="70"/>
        <v>153.57836172559135</v>
      </c>
      <c r="AI89" s="46">
        <f t="shared" si="70"/>
        <v>0</v>
      </c>
      <c r="AJ89" s="46">
        <f t="shared" si="70"/>
        <v>0</v>
      </c>
      <c r="AK89" s="46">
        <f t="shared" si="70"/>
        <v>0</v>
      </c>
      <c r="AL89" s="46">
        <f t="shared" si="70"/>
        <v>111.09787089462604</v>
      </c>
      <c r="AM89" s="46">
        <f t="shared" si="70"/>
        <v>0</v>
      </c>
      <c r="AN89" s="46">
        <f t="shared" si="70"/>
        <v>0</v>
      </c>
      <c r="AO89" s="46">
        <f t="shared" si="70"/>
        <v>0</v>
      </c>
      <c r="AP89" s="46">
        <f t="shared" si="70"/>
        <v>80.275331761825811</v>
      </c>
      <c r="AQ89" s="46">
        <f t="shared" si="70"/>
        <v>0</v>
      </c>
      <c r="AR89" s="46">
        <f t="shared" si="70"/>
        <v>0</v>
      </c>
      <c r="AS89" s="46">
        <f t="shared" si="70"/>
        <v>0</v>
      </c>
      <c r="AT89" s="46">
        <f t="shared" si="70"/>
        <v>61.87869241855303</v>
      </c>
      <c r="AU89" s="46">
        <f t="shared" si="70"/>
        <v>0</v>
      </c>
      <c r="AV89" s="46">
        <f t="shared" si="70"/>
        <v>0</v>
      </c>
      <c r="AW89" s="46">
        <f t="shared" si="70"/>
        <v>0</v>
      </c>
      <c r="AX89" s="46">
        <f t="shared" si="70"/>
        <v>48.70559176669704</v>
      </c>
      <c r="AY89" s="46">
        <f t="shared" si="70"/>
        <v>0</v>
      </c>
      <c r="AZ89" s="46">
        <f t="shared" si="70"/>
        <v>0</v>
      </c>
      <c r="BA89" s="46">
        <f t="shared" si="70"/>
        <v>0</v>
      </c>
      <c r="BB89" s="46">
        <f t="shared" si="70"/>
        <v>38.300563151331595</v>
      </c>
      <c r="BC89" s="46">
        <f t="shared" si="70"/>
        <v>0</v>
      </c>
      <c r="BD89" s="46">
        <f>BD88*BD2</f>
        <v>0</v>
      </c>
      <c r="BE89" s="46">
        <f t="shared" ref="BE89" si="71">BE88*BE2</f>
        <v>0</v>
      </c>
    </row>
    <row r="90" spans="2:57" s="42" customFormat="1" x14ac:dyDescent="0.25">
      <c r="B90" s="42" t="s">
        <v>75</v>
      </c>
      <c r="C90" s="43"/>
    </row>
    <row r="91" spans="2:57" x14ac:dyDescent="0.25">
      <c r="B91" t="s">
        <v>76</v>
      </c>
      <c r="C91" s="5"/>
      <c r="D91" s="46">
        <f>SUM(D70,D76,D82,D88)</f>
        <v>0</v>
      </c>
      <c r="E91" s="46">
        <f t="shared" ref="E91:BD91" si="72">SUM(E70,E76,E82,E88)</f>
        <v>0</v>
      </c>
      <c r="F91" s="46">
        <f>SUM(F70,F76,F82,F88)</f>
        <v>0</v>
      </c>
      <c r="G91" s="46">
        <f t="shared" si="72"/>
        <v>0</v>
      </c>
      <c r="H91" s="46">
        <f t="shared" si="72"/>
        <v>0</v>
      </c>
      <c r="I91" s="46">
        <f t="shared" si="72"/>
        <v>0</v>
      </c>
      <c r="J91" s="46">
        <f t="shared" si="72"/>
        <v>269998.82198429725</v>
      </c>
      <c r="K91" s="46">
        <f t="shared" si="72"/>
        <v>0</v>
      </c>
      <c r="L91" s="46">
        <f t="shared" si="72"/>
        <v>0</v>
      </c>
      <c r="M91" s="46">
        <f t="shared" si="72"/>
        <v>0</v>
      </c>
      <c r="N91" s="46">
        <f t="shared" si="72"/>
        <v>286759.14904802083</v>
      </c>
      <c r="O91" s="46">
        <f t="shared" si="72"/>
        <v>0</v>
      </c>
      <c r="P91" s="46">
        <f t="shared" si="72"/>
        <v>0</v>
      </c>
      <c r="Q91" s="46">
        <f t="shared" si="72"/>
        <v>0</v>
      </c>
      <c r="R91" s="46">
        <f t="shared" si="72"/>
        <v>302888.2662230687</v>
      </c>
      <c r="S91" s="46">
        <f t="shared" si="72"/>
        <v>0</v>
      </c>
      <c r="T91" s="46">
        <f t="shared" si="72"/>
        <v>0</v>
      </c>
      <c r="U91" s="46">
        <f t="shared" si="72"/>
        <v>0</v>
      </c>
      <c r="V91" s="46">
        <f t="shared" si="72"/>
        <v>326845.72158884275</v>
      </c>
      <c r="W91" s="46">
        <f t="shared" si="72"/>
        <v>0</v>
      </c>
      <c r="X91" s="46">
        <f t="shared" si="72"/>
        <v>0</v>
      </c>
      <c r="Y91" s="46">
        <f t="shared" si="72"/>
        <v>0</v>
      </c>
      <c r="Z91" s="46">
        <f t="shared" si="72"/>
        <v>354023.92617138434</v>
      </c>
      <c r="AA91" s="46">
        <f t="shared" si="72"/>
        <v>0</v>
      </c>
      <c r="AB91" s="46">
        <f t="shared" si="72"/>
        <v>0</v>
      </c>
      <c r="AC91" s="46">
        <f t="shared" si="72"/>
        <v>0</v>
      </c>
      <c r="AD91" s="46">
        <f t="shared" si="72"/>
        <v>380193.33759958262</v>
      </c>
      <c r="AE91" s="46">
        <f t="shared" si="72"/>
        <v>0</v>
      </c>
      <c r="AF91" s="46">
        <f t="shared" si="72"/>
        <v>0</v>
      </c>
      <c r="AG91" s="46">
        <f t="shared" si="72"/>
        <v>0</v>
      </c>
      <c r="AH91" s="46">
        <f t="shared" si="72"/>
        <v>382569.77970899659</v>
      </c>
      <c r="AI91" s="46">
        <f t="shared" si="72"/>
        <v>0</v>
      </c>
      <c r="AJ91" s="46">
        <f t="shared" si="72"/>
        <v>0</v>
      </c>
      <c r="AK91" s="46">
        <f t="shared" si="72"/>
        <v>0</v>
      </c>
      <c r="AL91" s="46">
        <f t="shared" si="72"/>
        <v>379302.37760447036</v>
      </c>
      <c r="AM91" s="46">
        <f t="shared" si="72"/>
        <v>0</v>
      </c>
      <c r="AN91" s="46">
        <f t="shared" si="72"/>
        <v>0</v>
      </c>
      <c r="AO91" s="46">
        <f t="shared" si="72"/>
        <v>0</v>
      </c>
      <c r="AP91" s="46">
        <f t="shared" si="72"/>
        <v>375850.83071621944</v>
      </c>
      <c r="AQ91" s="46">
        <f t="shared" si="72"/>
        <v>0</v>
      </c>
      <c r="AR91" s="46">
        <f t="shared" si="72"/>
        <v>0</v>
      </c>
      <c r="AS91" s="46">
        <f t="shared" si="72"/>
        <v>0</v>
      </c>
      <c r="AT91" s="46">
        <f t="shared" si="72"/>
        <v>372959.72860439069</v>
      </c>
      <c r="AU91" s="46">
        <f t="shared" si="72"/>
        <v>0</v>
      </c>
      <c r="AV91" s="46">
        <f t="shared" si="72"/>
        <v>0</v>
      </c>
      <c r="AW91" s="46">
        <f t="shared" si="72"/>
        <v>0</v>
      </c>
      <c r="AX91" s="46">
        <f t="shared" si="72"/>
        <v>5354.6038031452499</v>
      </c>
      <c r="AY91" s="46">
        <f t="shared" si="72"/>
        <v>0</v>
      </c>
      <c r="AZ91" s="46">
        <f t="shared" si="72"/>
        <v>0</v>
      </c>
      <c r="BA91" s="46">
        <f t="shared" si="72"/>
        <v>0</v>
      </c>
      <c r="BB91" s="46">
        <f t="shared" si="72"/>
        <v>5519.3608432420269</v>
      </c>
      <c r="BC91" s="46">
        <f t="shared" si="72"/>
        <v>0</v>
      </c>
      <c r="BD91" s="46">
        <f t="shared" si="72"/>
        <v>0</v>
      </c>
      <c r="BE91" s="46">
        <f t="shared" ref="BE91" si="73">SUM(BE70,BE76,BE82,BE88)</f>
        <v>0</v>
      </c>
    </row>
    <row r="92" spans="2:57" ht="15.75" thickBot="1" x14ac:dyDescent="0.3">
      <c r="B92" t="s">
        <v>77</v>
      </c>
      <c r="C92" s="5"/>
      <c r="D92" s="46">
        <f>SUM(D71,D77,D83,D89,)</f>
        <v>0</v>
      </c>
      <c r="E92" s="46">
        <f t="shared" ref="E92:BD92" si="74">SUM(E71,E77,E83,E89,)</f>
        <v>0</v>
      </c>
      <c r="F92" s="46">
        <f>SUM(F71,F77,F83,F89,)</f>
        <v>0</v>
      </c>
      <c r="G92" s="46">
        <f t="shared" si="74"/>
        <v>0</v>
      </c>
      <c r="H92" s="46">
        <f t="shared" si="74"/>
        <v>0</v>
      </c>
      <c r="I92" s="46">
        <f t="shared" si="74"/>
        <v>0</v>
      </c>
      <c r="J92" s="46">
        <f t="shared" si="74"/>
        <v>215203.76777979653</v>
      </c>
      <c r="K92" s="46">
        <f t="shared" si="74"/>
        <v>0</v>
      </c>
      <c r="L92" s="46">
        <f t="shared" si="74"/>
        <v>0</v>
      </c>
      <c r="M92" s="46">
        <f t="shared" si="74"/>
        <v>0</v>
      </c>
      <c r="N92" s="46">
        <f t="shared" si="74"/>
        <v>202274.91348056775</v>
      </c>
      <c r="O92" s="46">
        <f t="shared" si="74"/>
        <v>0</v>
      </c>
      <c r="P92" s="46">
        <f t="shared" si="74"/>
        <v>0</v>
      </c>
      <c r="Q92" s="46">
        <f t="shared" si="74"/>
        <v>0</v>
      </c>
      <c r="R92" s="46">
        <f t="shared" si="74"/>
        <v>189863.50505301761</v>
      </c>
      <c r="S92" s="46">
        <f t="shared" si="74"/>
        <v>0</v>
      </c>
      <c r="T92" s="46">
        <f t="shared" si="74"/>
        <v>0</v>
      </c>
      <c r="U92" s="46">
        <f t="shared" si="74"/>
        <v>0</v>
      </c>
      <c r="V92" s="46">
        <f t="shared" si="74"/>
        <v>182449.61275088147</v>
      </c>
      <c r="W92" s="46">
        <f t="shared" si="74"/>
        <v>0</v>
      </c>
      <c r="X92" s="46">
        <f t="shared" si="74"/>
        <v>0</v>
      </c>
      <c r="Y92" s="46">
        <f t="shared" si="74"/>
        <v>0</v>
      </c>
      <c r="Z92" s="46">
        <f t="shared" si="74"/>
        <v>176098.6408546367</v>
      </c>
      <c r="AA92" s="46">
        <f t="shared" si="74"/>
        <v>0</v>
      </c>
      <c r="AB92" s="46">
        <f t="shared" si="74"/>
        <v>0</v>
      </c>
      <c r="AC92" s="46">
        <f t="shared" si="74"/>
        <v>0</v>
      </c>
      <c r="AD92" s="46">
        <f t="shared" si="74"/>
        <v>168500.98349447036</v>
      </c>
      <c r="AE92" s="46">
        <f t="shared" si="74"/>
        <v>0</v>
      </c>
      <c r="AF92" s="46">
        <f t="shared" si="74"/>
        <v>0</v>
      </c>
      <c r="AG92" s="46">
        <f t="shared" si="74"/>
        <v>0</v>
      </c>
      <c r="AH92" s="46">
        <f t="shared" si="74"/>
        <v>150909.1501585372</v>
      </c>
      <c r="AI92" s="46">
        <f t="shared" si="74"/>
        <v>0</v>
      </c>
      <c r="AJ92" s="46">
        <f t="shared" si="74"/>
        <v>0</v>
      </c>
      <c r="AK92" s="46">
        <f t="shared" si="74"/>
        <v>0</v>
      </c>
      <c r="AL92" s="46">
        <f t="shared" si="74"/>
        <v>133137.01887104777</v>
      </c>
      <c r="AM92" s="46">
        <f t="shared" si="74"/>
        <v>0</v>
      </c>
      <c r="AN92" s="46">
        <f t="shared" si="74"/>
        <v>0</v>
      </c>
      <c r="AO92" s="46">
        <f t="shared" si="74"/>
        <v>0</v>
      </c>
      <c r="AP92" s="46">
        <f t="shared" si="74"/>
        <v>117382.10684158577</v>
      </c>
      <c r="AQ92" s="46">
        <f t="shared" si="74"/>
        <v>0</v>
      </c>
      <c r="AR92" s="46">
        <f t="shared" si="74"/>
        <v>0</v>
      </c>
      <c r="AS92" s="46">
        <f t="shared" si="74"/>
        <v>0</v>
      </c>
      <c r="AT92" s="46">
        <f t="shared" si="74"/>
        <v>103458.15487908015</v>
      </c>
      <c r="AU92" s="46">
        <f t="shared" si="74"/>
        <v>0</v>
      </c>
      <c r="AV92" s="46">
        <f t="shared" si="74"/>
        <v>0</v>
      </c>
      <c r="AW92" s="46">
        <f t="shared" si="74"/>
        <v>0</v>
      </c>
      <c r="AX92" s="46">
        <f t="shared" si="74"/>
        <v>222.68439846764741</v>
      </c>
      <c r="AY92" s="46">
        <f t="shared" si="74"/>
        <v>0</v>
      </c>
      <c r="AZ92" s="46">
        <f t="shared" si="74"/>
        <v>0</v>
      </c>
      <c r="BA92" s="46">
        <f t="shared" si="74"/>
        <v>0</v>
      </c>
      <c r="BB92" s="46">
        <f t="shared" si="74"/>
        <v>175.11208789291766</v>
      </c>
      <c r="BC92" s="46">
        <f t="shared" si="74"/>
        <v>0</v>
      </c>
      <c r="BD92" s="46">
        <f t="shared" si="74"/>
        <v>0</v>
      </c>
      <c r="BE92" s="46">
        <f t="shared" ref="BE92" si="75">SUM(BE71,BE77,BE83,BE89,)</f>
        <v>0</v>
      </c>
    </row>
    <row r="93" spans="2:57" ht="15.75" thickBot="1" x14ac:dyDescent="0.3">
      <c r="B93" t="s">
        <v>78</v>
      </c>
      <c r="C93" s="25">
        <f>SUM(D92:BE92)</f>
        <v>1639675.6506499816</v>
      </c>
    </row>
    <row r="94" spans="2:57" x14ac:dyDescent="0.25">
      <c r="C94" s="28"/>
    </row>
    <row r="95" spans="2:57" s="15" customFormat="1" x14ac:dyDescent="0.25">
      <c r="B95" s="15" t="s">
        <v>79</v>
      </c>
      <c r="C95" s="20"/>
    </row>
    <row r="96" spans="2:57" s="42" customFormat="1" x14ac:dyDescent="0.25">
      <c r="B96" s="42" t="s">
        <v>48</v>
      </c>
      <c r="C96" s="43"/>
    </row>
    <row r="97" spans="2:57" s="29" customFormat="1" x14ac:dyDescent="0.25">
      <c r="B97" s="29" t="s">
        <v>86</v>
      </c>
      <c r="C97" s="45"/>
      <c r="D97" s="49">
        <v>7.3318919999999999</v>
      </c>
      <c r="E97" s="49">
        <v>7.4103120000000002</v>
      </c>
      <c r="F97" s="49">
        <v>7.4979230000000001</v>
      </c>
      <c r="G97" s="49">
        <v>7.5963000000000003</v>
      </c>
      <c r="H97" s="49">
        <v>7.7078199999999999</v>
      </c>
      <c r="I97" s="49">
        <v>7.8329129999999996</v>
      </c>
      <c r="J97" s="49">
        <v>7.9705199999999996</v>
      </c>
      <c r="K97" s="49">
        <v>8.1095889999999997</v>
      </c>
      <c r="L97" s="49">
        <v>8.2548340000000007</v>
      </c>
      <c r="M97" s="49">
        <v>8.4030609999999992</v>
      </c>
      <c r="N97" s="49">
        <v>8.5515559999999997</v>
      </c>
      <c r="O97" s="49">
        <v>8.6958099999999998</v>
      </c>
      <c r="P97" s="49">
        <v>8.8307520000000004</v>
      </c>
      <c r="Q97" s="49">
        <v>8.9557470000000006</v>
      </c>
      <c r="R97" s="49">
        <v>9.070722</v>
      </c>
      <c r="S97" s="49">
        <v>9.1772019999999994</v>
      </c>
      <c r="T97" s="49">
        <v>9.2750280000000007</v>
      </c>
      <c r="U97" s="49">
        <v>9.3638530000000006</v>
      </c>
      <c r="V97" s="49">
        <v>9.4448039999999995</v>
      </c>
      <c r="W97" s="49">
        <v>9.5191499999999998</v>
      </c>
      <c r="X97" s="49">
        <v>9.5881900000000009</v>
      </c>
      <c r="Y97" s="49">
        <v>9.6490120000000008</v>
      </c>
      <c r="Z97" s="49">
        <v>9.7042540000000006</v>
      </c>
      <c r="AA97" s="49">
        <v>9.7545149999999996</v>
      </c>
      <c r="AB97" s="49">
        <v>9.801952</v>
      </c>
      <c r="AC97" s="49">
        <v>9.8482450000000004</v>
      </c>
      <c r="AD97" s="49">
        <v>9.8940520000000003</v>
      </c>
      <c r="AE97" s="49">
        <v>9.9400309999999994</v>
      </c>
      <c r="AF97" s="49">
        <v>9.9859729999999995</v>
      </c>
      <c r="AG97" s="49">
        <v>10.031261000000001</v>
      </c>
      <c r="AH97" s="49">
        <v>32.659177190000001</v>
      </c>
      <c r="AI97" s="49">
        <v>32.9857689619</v>
      </c>
      <c r="AJ97" s="49">
        <v>33.315626651518997</v>
      </c>
      <c r="AK97" s="49">
        <v>33.648782918034186</v>
      </c>
      <c r="AL97" s="49">
        <v>33.985270747214528</v>
      </c>
      <c r="AM97" s="49">
        <v>34.325123454686675</v>
      </c>
      <c r="AN97" s="49">
        <v>34.668374689233545</v>
      </c>
      <c r="AO97" s="49">
        <v>35.015058436125884</v>
      </c>
      <c r="AP97" s="49">
        <v>35.365209020487143</v>
      </c>
      <c r="AQ97" s="49">
        <v>35.718861110692018</v>
      </c>
      <c r="AR97" s="49">
        <v>36.076049721798938</v>
      </c>
      <c r="AS97" s="49">
        <v>36.436810219016927</v>
      </c>
      <c r="AT97" s="49">
        <v>36.801178321207097</v>
      </c>
      <c r="AU97" s="53">
        <v>36.801178321207097</v>
      </c>
      <c r="AV97" s="53">
        <v>36.801178321207097</v>
      </c>
      <c r="AW97" s="53">
        <v>36.801178321207097</v>
      </c>
      <c r="AX97" s="53">
        <v>36.801178321207097</v>
      </c>
      <c r="AY97" s="53">
        <v>36.801178321207097</v>
      </c>
      <c r="AZ97" s="53">
        <v>36.801178321207097</v>
      </c>
      <c r="BA97" s="53">
        <v>36.801178321207097</v>
      </c>
      <c r="BB97" s="53">
        <v>36.801178321207097</v>
      </c>
      <c r="BC97" s="53">
        <v>36.801178321207097</v>
      </c>
      <c r="BD97" s="53">
        <v>36.801178321207097</v>
      </c>
      <c r="BE97" s="53">
        <v>36.801178321207097</v>
      </c>
    </row>
    <row r="98" spans="2:57" x14ac:dyDescent="0.25">
      <c r="B98" s="29" t="s">
        <v>80</v>
      </c>
      <c r="C98" s="45">
        <v>1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2:57" s="48" customFormat="1" x14ac:dyDescent="0.25">
      <c r="B99" s="48" t="s">
        <v>81</v>
      </c>
      <c r="D99" s="48">
        <f>IFERROR((D26/(D97/$C$98))*D31,"")</f>
        <v>0</v>
      </c>
      <c r="E99" s="48">
        <f t="shared" ref="E99:AT99" si="76">IFERROR((E26/(E97/$C$98))*E31,"")</f>
        <v>0</v>
      </c>
      <c r="F99" s="48">
        <f t="shared" si="76"/>
        <v>0</v>
      </c>
      <c r="G99" s="48">
        <f t="shared" si="76"/>
        <v>0</v>
      </c>
      <c r="H99" s="48">
        <f t="shared" si="76"/>
        <v>0</v>
      </c>
      <c r="I99" s="48">
        <f t="shared" si="76"/>
        <v>0</v>
      </c>
      <c r="J99" s="48">
        <f t="shared" si="76"/>
        <v>283348.82793092547</v>
      </c>
      <c r="K99" s="48">
        <f t="shared" si="76"/>
        <v>0</v>
      </c>
      <c r="L99" s="48">
        <f t="shared" si="76"/>
        <v>0</v>
      </c>
      <c r="M99" s="48">
        <f t="shared" si="76"/>
        <v>0</v>
      </c>
      <c r="N99" s="48">
        <f t="shared" si="76"/>
        <v>275834.30430672504</v>
      </c>
      <c r="O99" s="48">
        <f t="shared" si="76"/>
        <v>0</v>
      </c>
      <c r="P99" s="48">
        <f t="shared" si="76"/>
        <v>0</v>
      </c>
      <c r="Q99" s="48">
        <f t="shared" si="76"/>
        <v>0</v>
      </c>
      <c r="R99" s="48">
        <f t="shared" si="76"/>
        <v>271112.65233351878</v>
      </c>
      <c r="S99" s="48">
        <f t="shared" si="76"/>
        <v>0</v>
      </c>
      <c r="T99" s="48">
        <f t="shared" si="76"/>
        <v>0</v>
      </c>
      <c r="U99" s="48">
        <f t="shared" si="76"/>
        <v>0</v>
      </c>
      <c r="V99" s="48">
        <f t="shared" si="76"/>
        <v>271002.18278748821</v>
      </c>
      <c r="W99" s="48">
        <f t="shared" si="76"/>
        <v>296205.54356218781</v>
      </c>
      <c r="X99" s="48">
        <f t="shared" si="76"/>
        <v>296927.78303308546</v>
      </c>
      <c r="Y99" s="48">
        <f t="shared" si="76"/>
        <v>297893.19362438348</v>
      </c>
      <c r="Z99" s="48">
        <f t="shared" si="76"/>
        <v>299018.34803582012</v>
      </c>
      <c r="AA99" s="48">
        <f t="shared" si="76"/>
        <v>300284.0223219709</v>
      </c>
      <c r="AB99" s="48">
        <f t="shared" si="76"/>
        <v>301623.59497373586</v>
      </c>
      <c r="AC99" s="48">
        <f t="shared" si="76"/>
        <v>302985.45578425395</v>
      </c>
      <c r="AD99" s="48">
        <f t="shared" si="76"/>
        <v>304349.52231906605</v>
      </c>
      <c r="AE99" s="48">
        <f t="shared" si="76"/>
        <v>305695.72670346807</v>
      </c>
      <c r="AF99" s="48">
        <f t="shared" si="76"/>
        <v>307030.67192350712</v>
      </c>
      <c r="AG99" s="48">
        <f t="shared" si="76"/>
        <v>308373.49362158956</v>
      </c>
      <c r="AH99" s="48">
        <f t="shared" si="76"/>
        <v>95555.071147216484</v>
      </c>
      <c r="AI99" s="48">
        <f t="shared" si="76"/>
        <v>95438.884678911738</v>
      </c>
      <c r="AJ99" s="48">
        <f t="shared" si="76"/>
        <v>95315.631706876986</v>
      </c>
      <c r="AK99" s="48">
        <f t="shared" si="76"/>
        <v>95185.463551592751</v>
      </c>
      <c r="AL99" s="48">
        <f t="shared" si="76"/>
        <v>95048.529229820982</v>
      </c>
      <c r="AM99" s="48">
        <f t="shared" si="76"/>
        <v>94904.975485389295</v>
      </c>
      <c r="AN99" s="48">
        <f t="shared" si="76"/>
        <v>94754.946819591598</v>
      </c>
      <c r="AO99" s="48">
        <f t="shared" si="76"/>
        <v>94598.585521209432</v>
      </c>
      <c r="AP99" s="48">
        <f t="shared" si="76"/>
        <v>94436.031696158665</v>
      </c>
      <c r="AQ99" s="48">
        <f t="shared" si="76"/>
        <v>94267.423296766065</v>
      </c>
      <c r="AR99" s="48">
        <f t="shared" si="76"/>
        <v>94092.896150680128</v>
      </c>
      <c r="AS99" s="48">
        <f t="shared" si="76"/>
        <v>93912.58398942044</v>
      </c>
      <c r="AT99" s="48">
        <f t="shared" si="76"/>
        <v>93726.618476570104</v>
      </c>
      <c r="AU99" s="48">
        <f t="shared" ref="AU99:BD99" si="77">IFERROR(AU65/(AU97/$C$56),"")</f>
        <v>0</v>
      </c>
      <c r="AV99" s="48">
        <f t="shared" si="77"/>
        <v>0</v>
      </c>
      <c r="AW99" s="48">
        <f t="shared" si="77"/>
        <v>0</v>
      </c>
      <c r="AX99" s="48">
        <f t="shared" si="77"/>
        <v>0</v>
      </c>
      <c r="AY99" s="48">
        <f t="shared" si="77"/>
        <v>0</v>
      </c>
      <c r="AZ99" s="48">
        <f t="shared" si="77"/>
        <v>0</v>
      </c>
      <c r="BA99" s="48">
        <f t="shared" si="77"/>
        <v>0</v>
      </c>
      <c r="BB99" s="48">
        <f t="shared" si="77"/>
        <v>0</v>
      </c>
      <c r="BC99" s="48">
        <f t="shared" si="77"/>
        <v>0</v>
      </c>
      <c r="BD99" s="48">
        <f t="shared" si="77"/>
        <v>0</v>
      </c>
      <c r="BE99" s="48">
        <f t="shared" ref="BE99" si="78">IFERROR(BE65/(BE97/$C$56),"")</f>
        <v>0</v>
      </c>
    </row>
    <row r="100" spans="2:57" x14ac:dyDescent="0.25">
      <c r="B100" s="29" t="s">
        <v>82</v>
      </c>
      <c r="C100" s="45">
        <v>10180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2:57" x14ac:dyDescent="0.25">
      <c r="B101" t="s">
        <v>53</v>
      </c>
      <c r="C101" s="5"/>
      <c r="D101" s="44">
        <f>IFERROR(D99*$C$100*$C$62,"")</f>
        <v>0</v>
      </c>
      <c r="E101" s="44">
        <f t="shared" ref="E101:BD101" si="79">IFERROR(E99*$C$100*$C$62,"")</f>
        <v>0</v>
      </c>
      <c r="F101" s="44">
        <f t="shared" si="79"/>
        <v>0</v>
      </c>
      <c r="G101" s="44">
        <f t="shared" si="79"/>
        <v>0</v>
      </c>
      <c r="H101" s="44">
        <f t="shared" si="79"/>
        <v>0</v>
      </c>
      <c r="I101" s="44">
        <f t="shared" si="79"/>
        <v>0</v>
      </c>
      <c r="J101" s="44">
        <f t="shared" si="79"/>
        <v>2884.4910683368212</v>
      </c>
      <c r="K101" s="44">
        <f t="shared" si="79"/>
        <v>0</v>
      </c>
      <c r="L101" s="44">
        <f t="shared" si="79"/>
        <v>0</v>
      </c>
      <c r="M101" s="44">
        <f t="shared" si="79"/>
        <v>0</v>
      </c>
      <c r="N101" s="44">
        <f t="shared" si="79"/>
        <v>2807.993217842461</v>
      </c>
      <c r="O101" s="44">
        <f t="shared" si="79"/>
        <v>0</v>
      </c>
      <c r="P101" s="44">
        <f t="shared" si="79"/>
        <v>0</v>
      </c>
      <c r="Q101" s="44">
        <f t="shared" si="79"/>
        <v>0</v>
      </c>
      <c r="R101" s="44">
        <f t="shared" si="79"/>
        <v>2759.9268007552214</v>
      </c>
      <c r="S101" s="44">
        <f t="shared" si="79"/>
        <v>0</v>
      </c>
      <c r="T101" s="44">
        <f t="shared" si="79"/>
        <v>0</v>
      </c>
      <c r="U101" s="44">
        <f t="shared" si="79"/>
        <v>0</v>
      </c>
      <c r="V101" s="44">
        <f t="shared" si="79"/>
        <v>2758.8022207766298</v>
      </c>
      <c r="W101" s="44">
        <f t="shared" si="79"/>
        <v>3015.3724334630715</v>
      </c>
      <c r="X101" s="44">
        <f t="shared" si="79"/>
        <v>3022.7248312768102</v>
      </c>
      <c r="Y101" s="44">
        <f t="shared" si="79"/>
        <v>3032.5527110962239</v>
      </c>
      <c r="Z101" s="44">
        <f t="shared" si="79"/>
        <v>3044.0067830046487</v>
      </c>
      <c r="AA101" s="44">
        <f t="shared" si="79"/>
        <v>3056.8913472376635</v>
      </c>
      <c r="AB101" s="44">
        <f t="shared" si="79"/>
        <v>3070.5281968326308</v>
      </c>
      <c r="AC101" s="44">
        <f t="shared" si="79"/>
        <v>3084.3919398837052</v>
      </c>
      <c r="AD101" s="44">
        <f t="shared" si="79"/>
        <v>3098.2781372080922</v>
      </c>
      <c r="AE101" s="44">
        <f t="shared" si="79"/>
        <v>3111.9824978413048</v>
      </c>
      <c r="AF101" s="44">
        <f t="shared" si="79"/>
        <v>3125.5722401813023</v>
      </c>
      <c r="AG101" s="44">
        <f t="shared" si="79"/>
        <v>3139.2421650677816</v>
      </c>
      <c r="AH101" s="44">
        <f t="shared" si="79"/>
        <v>972.75062427866374</v>
      </c>
      <c r="AI101" s="44">
        <f t="shared" si="79"/>
        <v>971.56784603132144</v>
      </c>
      <c r="AJ101" s="44">
        <f t="shared" si="79"/>
        <v>970.31313077600771</v>
      </c>
      <c r="AK101" s="44">
        <f t="shared" si="79"/>
        <v>968.98801895521422</v>
      </c>
      <c r="AL101" s="44">
        <f t="shared" si="79"/>
        <v>967.59402755957751</v>
      </c>
      <c r="AM101" s="44">
        <f t="shared" si="79"/>
        <v>966.13265044126308</v>
      </c>
      <c r="AN101" s="44">
        <f t="shared" si="79"/>
        <v>964.60535862344238</v>
      </c>
      <c r="AO101" s="44">
        <f t="shared" si="79"/>
        <v>963.01360060591196</v>
      </c>
      <c r="AP101" s="44">
        <f t="shared" si="79"/>
        <v>961.35880266689514</v>
      </c>
      <c r="AQ101" s="44">
        <f t="shared" si="79"/>
        <v>959.64236916107848</v>
      </c>
      <c r="AR101" s="44">
        <f t="shared" si="79"/>
        <v>957.86568281392363</v>
      </c>
      <c r="AS101" s="44">
        <f t="shared" si="79"/>
        <v>956.03010501230006</v>
      </c>
      <c r="AT101" s="44">
        <f t="shared" si="79"/>
        <v>954.13697609148369</v>
      </c>
      <c r="AU101" s="44">
        <f t="shared" si="79"/>
        <v>0</v>
      </c>
      <c r="AV101" s="44">
        <f t="shared" si="79"/>
        <v>0</v>
      </c>
      <c r="AW101" s="44">
        <f t="shared" si="79"/>
        <v>0</v>
      </c>
      <c r="AX101" s="44">
        <f t="shared" si="79"/>
        <v>0</v>
      </c>
      <c r="AY101" s="44">
        <f t="shared" si="79"/>
        <v>0</v>
      </c>
      <c r="AZ101" s="44">
        <f t="shared" si="79"/>
        <v>0</v>
      </c>
      <c r="BA101" s="44">
        <f t="shared" si="79"/>
        <v>0</v>
      </c>
      <c r="BB101" s="44">
        <f t="shared" si="79"/>
        <v>0</v>
      </c>
      <c r="BC101" s="44">
        <f t="shared" si="79"/>
        <v>0</v>
      </c>
      <c r="BD101" s="44">
        <f t="shared" si="79"/>
        <v>0</v>
      </c>
      <c r="BE101" s="44">
        <f t="shared" ref="BE101" si="80">IFERROR(BE99*$C$100*$C$62,"")</f>
        <v>0</v>
      </c>
    </row>
    <row r="102" spans="2:57" s="38" customFormat="1" x14ac:dyDescent="0.25">
      <c r="B102" s="38" t="s">
        <v>54</v>
      </c>
      <c r="D102" s="38">
        <v>52</v>
      </c>
      <c r="E102" s="38">
        <v>53</v>
      </c>
      <c r="F102" s="38">
        <v>54</v>
      </c>
      <c r="G102" s="38">
        <v>55</v>
      </c>
      <c r="H102" s="38">
        <v>56</v>
      </c>
      <c r="I102" s="38">
        <v>57</v>
      </c>
      <c r="J102" s="38">
        <v>58</v>
      </c>
      <c r="K102" s="38">
        <v>60</v>
      </c>
      <c r="L102" s="38">
        <v>61</v>
      </c>
      <c r="M102" s="38">
        <v>62</v>
      </c>
      <c r="N102" s="38">
        <v>63</v>
      </c>
      <c r="O102" s="38">
        <v>64</v>
      </c>
      <c r="P102" s="38">
        <v>65</v>
      </c>
      <c r="Q102" s="38">
        <v>66</v>
      </c>
      <c r="R102" s="38">
        <v>67</v>
      </c>
      <c r="S102" s="38">
        <v>69</v>
      </c>
      <c r="T102" s="38">
        <v>70</v>
      </c>
      <c r="U102" s="38">
        <v>71</v>
      </c>
      <c r="V102" s="38">
        <v>72</v>
      </c>
      <c r="W102" s="38">
        <v>73</v>
      </c>
      <c r="X102" s="38">
        <v>74</v>
      </c>
      <c r="Y102" s="38">
        <v>75</v>
      </c>
      <c r="Z102" s="38">
        <v>77</v>
      </c>
      <c r="AA102" s="38">
        <v>78</v>
      </c>
      <c r="AB102" s="38">
        <v>79</v>
      </c>
      <c r="AC102" s="38">
        <v>80</v>
      </c>
      <c r="AD102" s="38">
        <v>81</v>
      </c>
      <c r="AE102" s="38">
        <v>82</v>
      </c>
      <c r="AF102" s="38">
        <v>83</v>
      </c>
      <c r="AG102" s="38">
        <v>85</v>
      </c>
      <c r="AH102" s="52">
        <v>85</v>
      </c>
      <c r="AI102" s="52">
        <v>85</v>
      </c>
      <c r="AJ102" s="52">
        <v>85</v>
      </c>
      <c r="AK102" s="52">
        <v>85</v>
      </c>
      <c r="AL102" s="52">
        <v>85</v>
      </c>
      <c r="AM102" s="52">
        <v>85</v>
      </c>
      <c r="AN102" s="52">
        <v>85</v>
      </c>
      <c r="AO102" s="52">
        <v>85</v>
      </c>
      <c r="AP102" s="52">
        <v>85</v>
      </c>
      <c r="AQ102" s="52">
        <v>85</v>
      </c>
      <c r="AR102" s="52">
        <v>85</v>
      </c>
      <c r="AS102" s="52">
        <v>85</v>
      </c>
      <c r="AT102" s="52">
        <v>85</v>
      </c>
      <c r="AU102" s="52">
        <v>85</v>
      </c>
      <c r="AV102" s="52">
        <v>85</v>
      </c>
      <c r="AW102" s="52">
        <v>85</v>
      </c>
      <c r="AX102" s="52">
        <v>85</v>
      </c>
      <c r="AY102" s="52">
        <v>85</v>
      </c>
      <c r="AZ102" s="52">
        <v>85</v>
      </c>
      <c r="BA102" s="52">
        <v>85</v>
      </c>
      <c r="BB102" s="52">
        <v>85</v>
      </c>
      <c r="BC102" s="52">
        <v>85</v>
      </c>
      <c r="BD102" s="52">
        <v>85</v>
      </c>
      <c r="BE102" s="52">
        <v>85</v>
      </c>
    </row>
    <row r="103" spans="2:57" x14ac:dyDescent="0.25">
      <c r="B103" t="s">
        <v>55</v>
      </c>
      <c r="C103" s="5"/>
      <c r="D103" s="46">
        <f>D101*D102</f>
        <v>0</v>
      </c>
      <c r="E103" s="46">
        <f t="shared" ref="E103" si="81">E101*E102</f>
        <v>0</v>
      </c>
      <c r="F103" s="46">
        <f>F101*F102</f>
        <v>0</v>
      </c>
      <c r="G103" s="46">
        <f t="shared" ref="G103:BD103" si="82">G101*G102</f>
        <v>0</v>
      </c>
      <c r="H103" s="46">
        <f t="shared" si="82"/>
        <v>0</v>
      </c>
      <c r="I103" s="46">
        <f t="shared" si="82"/>
        <v>0</v>
      </c>
      <c r="J103" s="46">
        <f t="shared" si="82"/>
        <v>167300.48196353563</v>
      </c>
      <c r="K103" s="46">
        <f t="shared" si="82"/>
        <v>0</v>
      </c>
      <c r="L103" s="46">
        <f t="shared" si="82"/>
        <v>0</v>
      </c>
      <c r="M103" s="46">
        <f t="shared" si="82"/>
        <v>0</v>
      </c>
      <c r="N103" s="46">
        <f t="shared" si="82"/>
        <v>176903.57272407506</v>
      </c>
      <c r="O103" s="46">
        <f t="shared" si="82"/>
        <v>0</v>
      </c>
      <c r="P103" s="46">
        <f t="shared" si="82"/>
        <v>0</v>
      </c>
      <c r="Q103" s="46">
        <f t="shared" si="82"/>
        <v>0</v>
      </c>
      <c r="R103" s="46">
        <f t="shared" si="82"/>
        <v>184915.09565059983</v>
      </c>
      <c r="S103" s="46">
        <f t="shared" si="82"/>
        <v>0</v>
      </c>
      <c r="T103" s="46">
        <f t="shared" si="82"/>
        <v>0</v>
      </c>
      <c r="U103" s="46">
        <f t="shared" si="82"/>
        <v>0</v>
      </c>
      <c r="V103" s="46">
        <f t="shared" si="82"/>
        <v>198633.75989591735</v>
      </c>
      <c r="W103" s="46">
        <f t="shared" si="82"/>
        <v>220122.18764280423</v>
      </c>
      <c r="X103" s="46">
        <f t="shared" si="82"/>
        <v>223681.63751448394</v>
      </c>
      <c r="Y103" s="46">
        <f t="shared" si="82"/>
        <v>227441.4533322168</v>
      </c>
      <c r="Z103" s="46">
        <f t="shared" si="82"/>
        <v>234388.52229135795</v>
      </c>
      <c r="AA103" s="46">
        <f t="shared" si="82"/>
        <v>238437.52508453774</v>
      </c>
      <c r="AB103" s="46">
        <f t="shared" si="82"/>
        <v>242571.72754977783</v>
      </c>
      <c r="AC103" s="46">
        <f t="shared" si="82"/>
        <v>246751.35519069643</v>
      </c>
      <c r="AD103" s="46">
        <f t="shared" si="82"/>
        <v>250960.52911385547</v>
      </c>
      <c r="AE103" s="46">
        <f t="shared" si="82"/>
        <v>255182.56482298698</v>
      </c>
      <c r="AF103" s="46">
        <f t="shared" si="82"/>
        <v>259422.49593504809</v>
      </c>
      <c r="AG103" s="46">
        <f t="shared" si="82"/>
        <v>266835.58403076144</v>
      </c>
      <c r="AH103" s="46">
        <f t="shared" si="82"/>
        <v>82683.803063686413</v>
      </c>
      <c r="AI103" s="46">
        <f t="shared" si="82"/>
        <v>82583.266912662322</v>
      </c>
      <c r="AJ103" s="46">
        <f t="shared" si="82"/>
        <v>82476.616115960656</v>
      </c>
      <c r="AK103" s="46">
        <f t="shared" si="82"/>
        <v>82363.981611193201</v>
      </c>
      <c r="AL103" s="46">
        <f t="shared" si="82"/>
        <v>82245.492342564088</v>
      </c>
      <c r="AM103" s="46">
        <f t="shared" si="82"/>
        <v>82121.275287507364</v>
      </c>
      <c r="AN103" s="46">
        <f t="shared" si="82"/>
        <v>81991.455482992606</v>
      </c>
      <c r="AO103" s="46">
        <f t="shared" si="82"/>
        <v>81856.156051502519</v>
      </c>
      <c r="AP103" s="46">
        <f t="shared" si="82"/>
        <v>81715.49822668609</v>
      </c>
      <c r="AQ103" s="46">
        <f t="shared" si="82"/>
        <v>81569.601378691674</v>
      </c>
      <c r="AR103" s="46">
        <f t="shared" si="82"/>
        <v>81418.583039183504</v>
      </c>
      <c r="AS103" s="46">
        <f t="shared" si="82"/>
        <v>81262.558926045502</v>
      </c>
      <c r="AT103" s="46">
        <f t="shared" si="82"/>
        <v>81101.642967776119</v>
      </c>
      <c r="AU103" s="46">
        <f t="shared" si="82"/>
        <v>0</v>
      </c>
      <c r="AV103" s="46">
        <f t="shared" si="82"/>
        <v>0</v>
      </c>
      <c r="AW103" s="46">
        <f t="shared" si="82"/>
        <v>0</v>
      </c>
      <c r="AX103" s="46">
        <f t="shared" si="82"/>
        <v>0</v>
      </c>
      <c r="AY103" s="46">
        <f t="shared" si="82"/>
        <v>0</v>
      </c>
      <c r="AZ103" s="46">
        <f t="shared" si="82"/>
        <v>0</v>
      </c>
      <c r="BA103" s="46">
        <f t="shared" si="82"/>
        <v>0</v>
      </c>
      <c r="BB103" s="46">
        <f t="shared" si="82"/>
        <v>0</v>
      </c>
      <c r="BC103" s="46">
        <f t="shared" si="82"/>
        <v>0</v>
      </c>
      <c r="BD103" s="46">
        <f t="shared" si="82"/>
        <v>0</v>
      </c>
      <c r="BE103" s="46">
        <f t="shared" ref="BE103" si="83">BE101*BE102</f>
        <v>0</v>
      </c>
    </row>
    <row r="104" spans="2:57" x14ac:dyDescent="0.25">
      <c r="B104" t="s">
        <v>56</v>
      </c>
      <c r="C104" s="5"/>
      <c r="D104" s="46">
        <f>D103*D3</f>
        <v>0</v>
      </c>
      <c r="E104" s="46">
        <f t="shared" ref="E104:BC104" si="84">E103*E3</f>
        <v>0</v>
      </c>
      <c r="F104" s="46">
        <f t="shared" si="84"/>
        <v>0</v>
      </c>
      <c r="G104" s="46">
        <f t="shared" si="84"/>
        <v>0</v>
      </c>
      <c r="H104" s="46">
        <f t="shared" si="84"/>
        <v>0</v>
      </c>
      <c r="I104" s="46">
        <f t="shared" si="84"/>
        <v>0</v>
      </c>
      <c r="J104" s="46">
        <f t="shared" si="84"/>
        <v>136030.60172820263</v>
      </c>
      <c r="K104" s="46">
        <f t="shared" si="84"/>
        <v>0</v>
      </c>
      <c r="L104" s="46">
        <f t="shared" si="84"/>
        <v>0</v>
      </c>
      <c r="M104" s="46">
        <f t="shared" si="84"/>
        <v>0</v>
      </c>
      <c r="N104" s="46">
        <f t="shared" si="84"/>
        <v>127798.90484220826</v>
      </c>
      <c r="O104" s="46">
        <f t="shared" si="84"/>
        <v>0</v>
      </c>
      <c r="P104" s="46">
        <f t="shared" si="84"/>
        <v>0</v>
      </c>
      <c r="Q104" s="46">
        <f t="shared" si="84"/>
        <v>0</v>
      </c>
      <c r="R104" s="46">
        <f t="shared" si="84"/>
        <v>118689.96339734428</v>
      </c>
      <c r="S104" s="46">
        <f t="shared" si="84"/>
        <v>0</v>
      </c>
      <c r="T104" s="46">
        <f t="shared" si="84"/>
        <v>0</v>
      </c>
      <c r="U104" s="46">
        <f t="shared" si="84"/>
        <v>0</v>
      </c>
      <c r="V104" s="46">
        <f t="shared" si="84"/>
        <v>113278.05772175652</v>
      </c>
      <c r="W104" s="46">
        <f t="shared" si="84"/>
        <v>121876.3182562755</v>
      </c>
      <c r="X104" s="46">
        <f t="shared" si="84"/>
        <v>120239.90228006429</v>
      </c>
      <c r="Y104" s="46">
        <f t="shared" si="84"/>
        <v>118699.98888392042</v>
      </c>
      <c r="Z104" s="46">
        <f t="shared" si="84"/>
        <v>118762.73017166054</v>
      </c>
      <c r="AA104" s="46">
        <f t="shared" si="84"/>
        <v>117295.46259838206</v>
      </c>
      <c r="AB104" s="46">
        <f t="shared" si="84"/>
        <v>115853.60802319576</v>
      </c>
      <c r="AC104" s="46">
        <f t="shared" si="84"/>
        <v>114417.30239023149</v>
      </c>
      <c r="AD104" s="46">
        <f t="shared" si="84"/>
        <v>112979.6836361864</v>
      </c>
      <c r="AE104" s="46">
        <f t="shared" si="84"/>
        <v>111534.36689853271</v>
      </c>
      <c r="AF104" s="46">
        <f t="shared" si="84"/>
        <v>110084.99244918315</v>
      </c>
      <c r="AG104" s="46">
        <f t="shared" si="84"/>
        <v>109932.72758836776</v>
      </c>
      <c r="AH104" s="46">
        <f t="shared" si="84"/>
        <v>33072.458338504417</v>
      </c>
      <c r="AI104" s="46">
        <f t="shared" si="84"/>
        <v>32070.140942204664</v>
      </c>
      <c r="AJ104" s="46">
        <f t="shared" si="84"/>
        <v>31095.849017597277</v>
      </c>
      <c r="AK104" s="46">
        <f t="shared" si="84"/>
        <v>30148.915391273746</v>
      </c>
      <c r="AL104" s="46">
        <f t="shared" si="84"/>
        <v>29228.682523124098</v>
      </c>
      <c r="AM104" s="46">
        <f t="shared" si="84"/>
        <v>28334.502761196392</v>
      </c>
      <c r="AN104" s="46">
        <f t="shared" si="84"/>
        <v>27465.738562353668</v>
      </c>
      <c r="AO104" s="46">
        <f t="shared" si="84"/>
        <v>26621.762680995816</v>
      </c>
      <c r="AP104" s="46">
        <f t="shared" si="84"/>
        <v>25801.958327989378</v>
      </c>
      <c r="AQ104" s="46">
        <f t="shared" si="84"/>
        <v>25005.719301830439</v>
      </c>
      <c r="AR104" s="46">
        <f t="shared" si="84"/>
        <v>24232.450093953306</v>
      </c>
      <c r="AS104" s="46">
        <f t="shared" si="84"/>
        <v>23481.565969991316</v>
      </c>
      <c r="AT104" s="46">
        <f t="shared" si="84"/>
        <v>22752.493028694847</v>
      </c>
      <c r="AU104" s="46">
        <f t="shared" si="84"/>
        <v>0</v>
      </c>
      <c r="AV104" s="46">
        <f t="shared" si="84"/>
        <v>0</v>
      </c>
      <c r="AW104" s="46">
        <f t="shared" si="84"/>
        <v>0</v>
      </c>
      <c r="AX104" s="46">
        <f t="shared" si="84"/>
        <v>0</v>
      </c>
      <c r="AY104" s="46">
        <f t="shared" si="84"/>
        <v>0</v>
      </c>
      <c r="AZ104" s="46">
        <f t="shared" si="84"/>
        <v>0</v>
      </c>
      <c r="BA104" s="46">
        <f t="shared" si="84"/>
        <v>0</v>
      </c>
      <c r="BB104" s="46">
        <f t="shared" si="84"/>
        <v>0</v>
      </c>
      <c r="BC104" s="46">
        <f t="shared" si="84"/>
        <v>0</v>
      </c>
      <c r="BD104" s="46">
        <f>BD103*BD3</f>
        <v>0</v>
      </c>
      <c r="BE104" s="46">
        <f t="shared" ref="BE104" si="85">BE103*BE3</f>
        <v>0</v>
      </c>
    </row>
    <row r="105" spans="2:57" s="42" customFormat="1" x14ac:dyDescent="0.25">
      <c r="B105" s="42" t="s">
        <v>57</v>
      </c>
      <c r="C105" s="43"/>
    </row>
    <row r="106" spans="2:57" s="49" customFormat="1" x14ac:dyDescent="0.25">
      <c r="B106" s="49" t="s">
        <v>58</v>
      </c>
      <c r="D106" s="49">
        <v>0.62856517910683929</v>
      </c>
      <c r="E106" s="49">
        <v>0.58610619253169105</v>
      </c>
      <c r="F106" s="49">
        <v>0.54651527055972404</v>
      </c>
      <c r="G106" s="49">
        <v>0.50959867812490089</v>
      </c>
      <c r="H106" s="49">
        <v>0.47517576678265372</v>
      </c>
      <c r="I106" s="49">
        <v>0.44307809072091442</v>
      </c>
      <c r="J106" s="49">
        <v>0.4131485824837679</v>
      </c>
      <c r="K106" s="49">
        <v>0.38524078437419718</v>
      </c>
      <c r="L106" s="49">
        <v>0.35921813177485018</v>
      </c>
      <c r="M106" s="49">
        <v>0.33495328487981441</v>
      </c>
      <c r="N106" s="49">
        <v>0.31232750556728184</v>
      </c>
      <c r="O106" s="49">
        <v>0.29123007636387904</v>
      </c>
      <c r="P106" s="49">
        <v>0.27155775865741005</v>
      </c>
      <c r="Q106" s="49">
        <v>0.25321428750681912</v>
      </c>
      <c r="R106" s="49">
        <v>0.23610990057726519</v>
      </c>
      <c r="S106" s="49">
        <v>0.22016089889518872</v>
      </c>
      <c r="T106" s="49">
        <v>0.2052892372739609</v>
      </c>
      <c r="U106" s="49">
        <v>0.19142214240589475</v>
      </c>
      <c r="V106" s="49">
        <v>0.17849175675178183</v>
      </c>
      <c r="W106" s="49">
        <v>0.1664348064853555</v>
      </c>
      <c r="X106" s="49">
        <v>0.15519229186779351</v>
      </c>
      <c r="Y106" s="49">
        <v>0.14470919853713174</v>
      </c>
      <c r="Z106" s="49">
        <v>0.13493422829980622</v>
      </c>
      <c r="AA106" s="49">
        <v>0.12581954810697352</v>
      </c>
      <c r="AB106" s="49">
        <v>0.11732055598724431</v>
      </c>
      <c r="AC106" s="49">
        <v>0.10939566279044086</v>
      </c>
      <c r="AD106" s="49">
        <v>0.10200608867435818</v>
      </c>
      <c r="AE106" s="49">
        <v>9.5115673338653131E-2</v>
      </c>
      <c r="AF106" s="49">
        <v>8.8690699077255783E-2</v>
      </c>
      <c r="AG106" s="49">
        <v>8.2699725783423925E-2</v>
      </c>
      <c r="AH106" s="49">
        <v>7.7113437100050961E-2</v>
      </c>
      <c r="AI106" s="49">
        <v>7.1904496962375788E-2</v>
      </c>
      <c r="AJ106" s="49">
        <v>6.7047415831097634E-2</v>
      </c>
      <c r="AK106" s="49">
        <v>6.2518425961318222E-2</v>
      </c>
      <c r="AL106" s="49">
        <v>5.8295365096949499E-2</v>
      </c>
      <c r="AM106" s="49">
        <v>5.435756802145475E-2</v>
      </c>
      <c r="AN106" s="49">
        <v>5.0685765434235135E-2</v>
      </c>
      <c r="AO106" s="49">
        <v>4.726198965782117E-2</v>
      </c>
      <c r="AP106" s="49">
        <v>4.406948671445475E-2</v>
      </c>
      <c r="AQ106" s="49">
        <v>4.1092634341815343E-2</v>
      </c>
      <c r="AR106" s="53">
        <v>4.1092634341815343E-2</v>
      </c>
      <c r="AS106" s="53">
        <v>4.1092634341815301E-2</v>
      </c>
      <c r="AT106" s="53">
        <v>4.1092634341815301E-2</v>
      </c>
      <c r="AU106" s="53">
        <v>4.1092634341815301E-2</v>
      </c>
      <c r="AV106" s="53">
        <v>4.1092634341815301E-2</v>
      </c>
      <c r="AW106" s="53">
        <v>4.1092634341815301E-2</v>
      </c>
      <c r="AX106" s="53">
        <v>4.1092634341815301E-2</v>
      </c>
      <c r="AY106" s="53">
        <v>4.1092634341815301E-2</v>
      </c>
      <c r="AZ106" s="53">
        <v>4.1092634341815301E-2</v>
      </c>
      <c r="BA106" s="53">
        <v>4.1092634341815301E-2</v>
      </c>
      <c r="BB106" s="53">
        <v>4.1092634341815301E-2</v>
      </c>
      <c r="BC106" s="53">
        <v>4.1092634341815301E-2</v>
      </c>
      <c r="BD106" s="53">
        <v>4.1092634341815301E-2</v>
      </c>
      <c r="BE106" s="53">
        <v>4.1092634341815301E-2</v>
      </c>
    </row>
    <row r="107" spans="2:57" x14ac:dyDescent="0.25">
      <c r="B107" t="s">
        <v>59</v>
      </c>
      <c r="C107" s="5"/>
      <c r="D107" s="44">
        <f>D26*$C$62*D106*D31</f>
        <v>0</v>
      </c>
      <c r="E107" s="44">
        <f t="shared" ref="E107:BD107" si="86">E26*$C$62*E106*E31</f>
        <v>0</v>
      </c>
      <c r="F107" s="44">
        <f t="shared" si="86"/>
        <v>0</v>
      </c>
      <c r="G107" s="44">
        <f t="shared" si="86"/>
        <v>0</v>
      </c>
      <c r="H107" s="44">
        <f t="shared" si="86"/>
        <v>0</v>
      </c>
      <c r="I107" s="44">
        <f t="shared" si="86"/>
        <v>0</v>
      </c>
      <c r="J107" s="44">
        <f t="shared" si="86"/>
        <v>0.93307025175318448</v>
      </c>
      <c r="K107" s="44">
        <f t="shared" si="86"/>
        <v>0</v>
      </c>
      <c r="L107" s="44">
        <f t="shared" si="86"/>
        <v>0</v>
      </c>
      <c r="M107" s="44">
        <f t="shared" si="86"/>
        <v>0</v>
      </c>
      <c r="N107" s="44">
        <f t="shared" si="86"/>
        <v>0.73672202422592392</v>
      </c>
      <c r="O107" s="44">
        <f t="shared" si="86"/>
        <v>0</v>
      </c>
      <c r="P107" s="44">
        <f t="shared" si="86"/>
        <v>0</v>
      </c>
      <c r="Q107" s="44">
        <f t="shared" si="86"/>
        <v>0</v>
      </c>
      <c r="R107" s="44">
        <f t="shared" si="86"/>
        <v>0.58063851612585338</v>
      </c>
      <c r="S107" s="44">
        <f t="shared" si="86"/>
        <v>0</v>
      </c>
      <c r="T107" s="44">
        <f t="shared" si="86"/>
        <v>0</v>
      </c>
      <c r="U107" s="44">
        <f t="shared" si="86"/>
        <v>0</v>
      </c>
      <c r="V107" s="44">
        <f t="shared" si="86"/>
        <v>0.45686080714098254</v>
      </c>
      <c r="W107" s="44">
        <f t="shared" si="86"/>
        <v>0.46928374123627048</v>
      </c>
      <c r="X107" s="44">
        <f t="shared" si="86"/>
        <v>0.44183245494760814</v>
      </c>
      <c r="Y107" s="44">
        <f t="shared" si="86"/>
        <v>0.41594850254516802</v>
      </c>
      <c r="Z107" s="44">
        <f t="shared" si="86"/>
        <v>0.39154539696896268</v>
      </c>
      <c r="AA107" s="44">
        <f t="shared" si="86"/>
        <v>0.36854118384883883</v>
      </c>
      <c r="AB107" s="44">
        <f t="shared" si="86"/>
        <v>0.34685822377628778</v>
      </c>
      <c r="AC107" s="44">
        <f t="shared" si="86"/>
        <v>0.32642298330882669</v>
      </c>
      <c r="AD107" s="44">
        <f t="shared" si="86"/>
        <v>0.30716583452066104</v>
      </c>
      <c r="AE107" s="44">
        <f t="shared" si="86"/>
        <v>0.28902086289866485</v>
      </c>
      <c r="AF107" s="44">
        <f t="shared" si="86"/>
        <v>0.2719256833708662</v>
      </c>
      <c r="AG107" s="44">
        <f t="shared" si="86"/>
        <v>0.255821264245299</v>
      </c>
      <c r="AH107" s="44">
        <f t="shared" si="86"/>
        <v>0.24065175882998402</v>
      </c>
      <c r="AI107" s="44">
        <f t="shared" si="86"/>
        <v>0.22636434449967927</v>
      </c>
      <c r="AJ107" s="44">
        <f t="shared" si="86"/>
        <v>0.21290906897165054</v>
      </c>
      <c r="AK107" s="44">
        <f t="shared" si="86"/>
        <v>0.20023870355085707</v>
      </c>
      <c r="AL107" s="44">
        <f t="shared" si="86"/>
        <v>0.1883086031044211</v>
      </c>
      <c r="AM107" s="44">
        <f t="shared" si="86"/>
        <v>0.17707657252589154</v>
      </c>
      <c r="AN107" s="44">
        <f t="shared" si="86"/>
        <v>0.16650273945146241</v>
      </c>
      <c r="AO107" s="44">
        <f t="shared" si="86"/>
        <v>0.15654943299282539</v>
      </c>
      <c r="AP107" s="44">
        <f t="shared" si="86"/>
        <v>0.14718106825460026</v>
      </c>
      <c r="AQ107" s="44">
        <f t="shared" si="86"/>
        <v>0.13836403640818498</v>
      </c>
      <c r="AR107" s="44">
        <f t="shared" si="86"/>
        <v>0.13948894727329217</v>
      </c>
      <c r="AS107" s="44">
        <f t="shared" si="86"/>
        <v>0.14061385813839924</v>
      </c>
      <c r="AT107" s="44">
        <f t="shared" si="86"/>
        <v>0.1417387690035064</v>
      </c>
      <c r="AU107" s="44">
        <f t="shared" si="86"/>
        <v>0.14286367986861362</v>
      </c>
      <c r="AV107" s="44">
        <f t="shared" si="86"/>
        <v>0.14398859073372081</v>
      </c>
      <c r="AW107" s="44">
        <f t="shared" si="86"/>
        <v>0.14511350159882799</v>
      </c>
      <c r="AX107" s="44">
        <f t="shared" si="86"/>
        <v>0.14623841246393521</v>
      </c>
      <c r="AY107" s="44">
        <f t="shared" si="86"/>
        <v>0.14736332332904239</v>
      </c>
      <c r="AZ107" s="44">
        <f t="shared" si="86"/>
        <v>0.14848823419414958</v>
      </c>
      <c r="BA107" s="44">
        <f t="shared" si="86"/>
        <v>0.14961314505925677</v>
      </c>
      <c r="BB107" s="44">
        <f t="shared" si="86"/>
        <v>0.15073805592436398</v>
      </c>
      <c r="BC107" s="44">
        <f t="shared" si="86"/>
        <v>0.15186296678947117</v>
      </c>
      <c r="BD107" s="44">
        <f t="shared" si="86"/>
        <v>0.15298787765457836</v>
      </c>
      <c r="BE107" s="44">
        <f t="shared" ref="BE107" si="87">BE26*$C$62*BE106*BE31</f>
        <v>0.15411278851968557</v>
      </c>
    </row>
    <row r="108" spans="2:57" s="50" customFormat="1" x14ac:dyDescent="0.25">
      <c r="B108" s="50" t="s">
        <v>60</v>
      </c>
      <c r="D108" s="50">
        <v>15600</v>
      </c>
      <c r="E108" s="50">
        <v>15800</v>
      </c>
      <c r="F108" s="50">
        <v>16000</v>
      </c>
      <c r="G108" s="50">
        <v>16200</v>
      </c>
      <c r="H108" s="50">
        <v>16500</v>
      </c>
      <c r="I108" s="50">
        <v>16800</v>
      </c>
      <c r="J108" s="50">
        <v>17100</v>
      </c>
      <c r="K108" s="50">
        <v>17400</v>
      </c>
      <c r="L108" s="50">
        <v>17700</v>
      </c>
      <c r="M108" s="50">
        <v>18100</v>
      </c>
      <c r="N108" s="50">
        <v>18100</v>
      </c>
      <c r="O108" s="50">
        <v>18100</v>
      </c>
      <c r="P108" s="50">
        <v>18100</v>
      </c>
      <c r="Q108" s="50">
        <v>18100</v>
      </c>
      <c r="R108" s="50">
        <v>18100</v>
      </c>
      <c r="S108" s="50">
        <v>18100</v>
      </c>
      <c r="T108" s="50">
        <v>18100</v>
      </c>
      <c r="U108" s="50">
        <v>18100</v>
      </c>
      <c r="V108" s="50">
        <v>18100</v>
      </c>
      <c r="W108" s="50">
        <v>18100</v>
      </c>
      <c r="X108" s="50">
        <v>18100</v>
      </c>
      <c r="Y108" s="50">
        <v>18100</v>
      </c>
      <c r="Z108" s="50">
        <v>18100</v>
      </c>
      <c r="AA108" s="50">
        <v>18100</v>
      </c>
      <c r="AB108" s="50">
        <v>18100</v>
      </c>
      <c r="AC108" s="50">
        <v>18100</v>
      </c>
      <c r="AD108" s="50">
        <v>18100</v>
      </c>
      <c r="AE108" s="50">
        <v>18100</v>
      </c>
      <c r="AF108" s="50">
        <v>18100</v>
      </c>
      <c r="AG108" s="50">
        <v>18100</v>
      </c>
      <c r="AH108" s="51">
        <v>18100</v>
      </c>
      <c r="AI108" s="51">
        <v>18100</v>
      </c>
      <c r="AJ108" s="51">
        <v>18100</v>
      </c>
      <c r="AK108" s="51">
        <v>18100</v>
      </c>
      <c r="AL108" s="51">
        <v>18100</v>
      </c>
      <c r="AM108" s="51">
        <v>18100</v>
      </c>
      <c r="AN108" s="51">
        <v>18100</v>
      </c>
      <c r="AO108" s="51">
        <v>18100</v>
      </c>
      <c r="AP108" s="51">
        <v>18100</v>
      </c>
      <c r="AQ108" s="51">
        <v>18100</v>
      </c>
      <c r="AR108" s="51">
        <v>18100</v>
      </c>
      <c r="AS108" s="51">
        <v>18100</v>
      </c>
      <c r="AT108" s="51">
        <v>18100</v>
      </c>
      <c r="AU108" s="51">
        <v>18100</v>
      </c>
      <c r="AV108" s="51">
        <v>18100</v>
      </c>
      <c r="AW108" s="51">
        <v>18100</v>
      </c>
      <c r="AX108" s="51">
        <v>18100</v>
      </c>
      <c r="AY108" s="51">
        <v>18100</v>
      </c>
      <c r="AZ108" s="51">
        <v>18100</v>
      </c>
      <c r="BA108" s="51">
        <v>18100</v>
      </c>
      <c r="BB108" s="51">
        <v>18100</v>
      </c>
      <c r="BC108" s="51">
        <v>18100</v>
      </c>
      <c r="BD108" s="51">
        <v>18100</v>
      </c>
      <c r="BE108" s="51">
        <v>18100</v>
      </c>
    </row>
    <row r="109" spans="2:57" x14ac:dyDescent="0.25">
      <c r="B109" t="s">
        <v>61</v>
      </c>
      <c r="C109" s="5"/>
      <c r="D109" s="46">
        <f>D107*D108</f>
        <v>0</v>
      </c>
      <c r="E109" s="46">
        <f t="shared" ref="E109:BD109" si="88">E107*E108</f>
        <v>0</v>
      </c>
      <c r="F109" s="46">
        <f t="shared" si="88"/>
        <v>0</v>
      </c>
      <c r="G109" s="46">
        <f t="shared" si="88"/>
        <v>0</v>
      </c>
      <c r="H109" s="46">
        <f t="shared" si="88"/>
        <v>0</v>
      </c>
      <c r="I109" s="46">
        <f t="shared" si="88"/>
        <v>0</v>
      </c>
      <c r="J109" s="46">
        <f t="shared" si="88"/>
        <v>15955.501304979454</v>
      </c>
      <c r="K109" s="46">
        <f t="shared" si="88"/>
        <v>0</v>
      </c>
      <c r="L109" s="46">
        <f t="shared" si="88"/>
        <v>0</v>
      </c>
      <c r="M109" s="46">
        <f t="shared" si="88"/>
        <v>0</v>
      </c>
      <c r="N109" s="46">
        <f t="shared" si="88"/>
        <v>13334.668638489224</v>
      </c>
      <c r="O109" s="46">
        <f t="shared" si="88"/>
        <v>0</v>
      </c>
      <c r="P109" s="46">
        <f t="shared" si="88"/>
        <v>0</v>
      </c>
      <c r="Q109" s="46">
        <f t="shared" si="88"/>
        <v>0</v>
      </c>
      <c r="R109" s="46">
        <f t="shared" si="88"/>
        <v>10509.557141877945</v>
      </c>
      <c r="S109" s="46">
        <f t="shared" si="88"/>
        <v>0</v>
      </c>
      <c r="T109" s="46">
        <f t="shared" si="88"/>
        <v>0</v>
      </c>
      <c r="U109" s="46">
        <f t="shared" si="88"/>
        <v>0</v>
      </c>
      <c r="V109" s="46">
        <f t="shared" si="88"/>
        <v>8269.1806092517836</v>
      </c>
      <c r="W109" s="46">
        <f t="shared" si="88"/>
        <v>8494.0357163764966</v>
      </c>
      <c r="X109" s="46">
        <f t="shared" si="88"/>
        <v>7997.1674345517076</v>
      </c>
      <c r="Y109" s="46">
        <f t="shared" si="88"/>
        <v>7528.6678960675408</v>
      </c>
      <c r="Z109" s="46">
        <f t="shared" si="88"/>
        <v>7086.9716851382245</v>
      </c>
      <c r="AA109" s="46">
        <f t="shared" si="88"/>
        <v>6670.5954276639832</v>
      </c>
      <c r="AB109" s="46">
        <f t="shared" si="88"/>
        <v>6278.1338503508086</v>
      </c>
      <c r="AC109" s="46">
        <f t="shared" si="88"/>
        <v>5908.2559978897634</v>
      </c>
      <c r="AD109" s="46">
        <f t="shared" si="88"/>
        <v>5559.7016048239648</v>
      </c>
      <c r="AE109" s="46">
        <f t="shared" si="88"/>
        <v>5231.2776184658342</v>
      </c>
      <c r="AF109" s="46">
        <f t="shared" si="88"/>
        <v>4921.8548690126781</v>
      </c>
      <c r="AG109" s="46">
        <f t="shared" si="88"/>
        <v>4630.3648828399118</v>
      </c>
      <c r="AH109" s="46">
        <f t="shared" si="88"/>
        <v>4355.7968348227105</v>
      </c>
      <c r="AI109" s="46">
        <f t="shared" si="88"/>
        <v>4097.1946354441943</v>
      </c>
      <c r="AJ109" s="46">
        <f t="shared" si="88"/>
        <v>3853.654148386875</v>
      </c>
      <c r="AK109" s="46">
        <f t="shared" si="88"/>
        <v>3624.3205342705132</v>
      </c>
      <c r="AL109" s="46">
        <f t="shared" si="88"/>
        <v>3408.3857161900219</v>
      </c>
      <c r="AM109" s="46">
        <f t="shared" si="88"/>
        <v>3205.0859627186369</v>
      </c>
      <c r="AN109" s="46">
        <f t="shared" si="88"/>
        <v>3013.6995840714694</v>
      </c>
      <c r="AO109" s="46">
        <f t="shared" si="88"/>
        <v>2833.5447371701398</v>
      </c>
      <c r="AP109" s="46">
        <f t="shared" si="88"/>
        <v>2663.9773354082645</v>
      </c>
      <c r="AQ109" s="46">
        <f t="shared" si="88"/>
        <v>2504.389058988148</v>
      </c>
      <c r="AR109" s="46">
        <f t="shared" si="88"/>
        <v>2524.7499456465885</v>
      </c>
      <c r="AS109" s="46">
        <f t="shared" si="88"/>
        <v>2545.1108323050262</v>
      </c>
      <c r="AT109" s="46">
        <f t="shared" si="88"/>
        <v>2565.4717189634657</v>
      </c>
      <c r="AU109" s="46">
        <f t="shared" si="88"/>
        <v>2585.8326056219066</v>
      </c>
      <c r="AV109" s="46">
        <f t="shared" si="88"/>
        <v>2606.1934922803466</v>
      </c>
      <c r="AW109" s="46">
        <f t="shared" si="88"/>
        <v>2626.5543789387866</v>
      </c>
      <c r="AX109" s="46">
        <f t="shared" si="88"/>
        <v>2646.9152655972271</v>
      </c>
      <c r="AY109" s="46">
        <f t="shared" si="88"/>
        <v>2667.2761522556675</v>
      </c>
      <c r="AZ109" s="46">
        <f t="shared" si="88"/>
        <v>2687.6370389141075</v>
      </c>
      <c r="BA109" s="46">
        <f t="shared" si="88"/>
        <v>2707.9979255725475</v>
      </c>
      <c r="BB109" s="46">
        <f t="shared" si="88"/>
        <v>2728.358812230988</v>
      </c>
      <c r="BC109" s="46">
        <f t="shared" si="88"/>
        <v>2748.7196988894284</v>
      </c>
      <c r="BD109" s="46">
        <f t="shared" si="88"/>
        <v>2769.0805855478684</v>
      </c>
      <c r="BE109" s="46">
        <f t="shared" ref="BE109" si="89">BE107*BE108</f>
        <v>2789.4414722063088</v>
      </c>
    </row>
    <row r="110" spans="2:57" x14ac:dyDescent="0.25">
      <c r="B110" t="s">
        <v>62</v>
      </c>
      <c r="C110" s="5"/>
      <c r="D110" s="46">
        <f>D109*D2</f>
        <v>0</v>
      </c>
      <c r="E110" s="46">
        <f t="shared" ref="E110:BC110" si="90">E109*E2</f>
        <v>0</v>
      </c>
      <c r="F110" s="46">
        <f t="shared" si="90"/>
        <v>0</v>
      </c>
      <c r="G110" s="46">
        <f t="shared" si="90"/>
        <v>0</v>
      </c>
      <c r="H110" s="46">
        <f t="shared" si="90"/>
        <v>0</v>
      </c>
      <c r="I110" s="46">
        <f t="shared" si="90"/>
        <v>0</v>
      </c>
      <c r="J110" s="46">
        <f t="shared" si="90"/>
        <v>9936.2843193152075</v>
      </c>
      <c r="K110" s="46">
        <f t="shared" si="90"/>
        <v>0</v>
      </c>
      <c r="L110" s="46">
        <f t="shared" si="90"/>
        <v>0</v>
      </c>
      <c r="M110" s="46">
        <f t="shared" si="90"/>
        <v>0</v>
      </c>
      <c r="N110" s="46">
        <f t="shared" si="90"/>
        <v>6335.2050123616964</v>
      </c>
      <c r="O110" s="46">
        <f t="shared" si="90"/>
        <v>0</v>
      </c>
      <c r="P110" s="46">
        <f t="shared" si="90"/>
        <v>0</v>
      </c>
      <c r="Q110" s="46">
        <f t="shared" si="90"/>
        <v>0</v>
      </c>
      <c r="R110" s="46">
        <f t="shared" si="90"/>
        <v>3809.147154277593</v>
      </c>
      <c r="S110" s="46">
        <f t="shared" si="90"/>
        <v>0</v>
      </c>
      <c r="T110" s="46">
        <f t="shared" si="90"/>
        <v>0</v>
      </c>
      <c r="U110" s="46">
        <f t="shared" si="90"/>
        <v>0</v>
      </c>
      <c r="V110" s="46">
        <f t="shared" si="90"/>
        <v>2286.4973456297671</v>
      </c>
      <c r="W110" s="46">
        <f t="shared" si="90"/>
        <v>2195.0202396913974</v>
      </c>
      <c r="X110" s="46">
        <f t="shared" si="90"/>
        <v>1931.4205923106495</v>
      </c>
      <c r="Y110" s="46">
        <f t="shared" si="90"/>
        <v>1699.3194604057637</v>
      </c>
      <c r="Z110" s="46">
        <f t="shared" si="90"/>
        <v>1494.974589335673</v>
      </c>
      <c r="AA110" s="46">
        <f t="shared" si="90"/>
        <v>1315.0853416098487</v>
      </c>
      <c r="AB110" s="46">
        <f t="shared" si="90"/>
        <v>1156.7409983016667</v>
      </c>
      <c r="AC110" s="46">
        <f t="shared" si="90"/>
        <v>1017.3750543944175</v>
      </c>
      <c r="AD110" s="46">
        <f t="shared" si="90"/>
        <v>894.72482134499955</v>
      </c>
      <c r="AE110" s="46">
        <f t="shared" si="90"/>
        <v>786.7957276543184</v>
      </c>
      <c r="AF110" s="46">
        <f t="shared" si="90"/>
        <v>691.82977715915933</v>
      </c>
      <c r="AG110" s="46">
        <f t="shared" si="90"/>
        <v>608.27768603252844</v>
      </c>
      <c r="AH110" s="46">
        <f t="shared" si="90"/>
        <v>534.77427392686525</v>
      </c>
      <c r="AI110" s="46">
        <f t="shared" si="90"/>
        <v>470.11673305926598</v>
      </c>
      <c r="AJ110" s="46">
        <f t="shared" si="90"/>
        <v>413.24544198400298</v>
      </c>
      <c r="AK110" s="46">
        <f t="shared" si="90"/>
        <v>363.2270289190912</v>
      </c>
      <c r="AL110" s="46">
        <f t="shared" si="90"/>
        <v>319.2394233211611</v>
      </c>
      <c r="AM110" s="46">
        <f t="shared" si="90"/>
        <v>280.55866441045646</v>
      </c>
      <c r="AN110" s="46">
        <f t="shared" si="90"/>
        <v>246.54726195851265</v>
      </c>
      <c r="AO110" s="46">
        <f t="shared" si="90"/>
        <v>216.64392824240619</v>
      </c>
      <c r="AP110" s="46">
        <f t="shared" si="90"/>
        <v>190.35452097795604</v>
      </c>
      <c r="AQ110" s="46">
        <f t="shared" si="90"/>
        <v>167.24405556981262</v>
      </c>
      <c r="AR110" s="46">
        <f t="shared" si="90"/>
        <v>157.57361059689057</v>
      </c>
      <c r="AS110" s="46">
        <f t="shared" si="90"/>
        <v>148.45267805706436</v>
      </c>
      <c r="AT110" s="46">
        <f t="shared" si="90"/>
        <v>139.85074717899144</v>
      </c>
      <c r="AU110" s="46">
        <f t="shared" si="90"/>
        <v>131.73894742420941</v>
      </c>
      <c r="AV110" s="46">
        <f t="shared" si="90"/>
        <v>124.0899644587446</v>
      </c>
      <c r="AW110" s="46">
        <f t="shared" si="90"/>
        <v>116.87796009913882</v>
      </c>
      <c r="AX110" s="46">
        <f t="shared" si="90"/>
        <v>110.0784960725063</v>
      </c>
      <c r="AY110" s="46">
        <f t="shared" si="90"/>
        <v>103.66846143420796</v>
      </c>
      <c r="AZ110" s="46">
        <f t="shared" si="90"/>
        <v>97.626003490871426</v>
      </c>
      <c r="BA110" s="46">
        <f t="shared" si="90"/>
        <v>91.930462080755447</v>
      </c>
      <c r="BB110" s="46">
        <f t="shared" si="90"/>
        <v>86.562307067818352</v>
      </c>
      <c r="BC110" s="46">
        <f t="shared" si="90"/>
        <v>81.503078910276727</v>
      </c>
      <c r="BD110" s="46">
        <f>BD109*BD2</f>
        <v>76.7353321689002</v>
      </c>
      <c r="BE110" s="46">
        <f t="shared" ref="BE110" si="91">BE109*BE2</f>
        <v>72.242581824761743</v>
      </c>
    </row>
    <row r="111" spans="2:57" s="42" customFormat="1" x14ac:dyDescent="0.25">
      <c r="B111" s="42" t="s">
        <v>63</v>
      </c>
      <c r="C111" s="43"/>
    </row>
    <row r="112" spans="2:57" s="54" customFormat="1" x14ac:dyDescent="0.25">
      <c r="B112" s="54" t="s">
        <v>64</v>
      </c>
      <c r="D112" s="54">
        <v>4.9921926075233367E-2</v>
      </c>
      <c r="E112" s="54">
        <v>4.6583153328244205E-2</v>
      </c>
      <c r="F112" s="54">
        <v>4.3467677323436794E-2</v>
      </c>
      <c r="G112" s="54">
        <v>4.056056400005064E-2</v>
      </c>
      <c r="H112" s="54">
        <v>3.7847878085613081E-2</v>
      </c>
      <c r="I112" s="54">
        <v>3.5316616297091985E-2</v>
      </c>
      <c r="J112" s="54">
        <v>3.2954645009547812E-2</v>
      </c>
      <c r="K112" s="54">
        <v>3.0750642093499141E-2</v>
      </c>
      <c r="L112" s="54">
        <v>2.8694042642198572E-2</v>
      </c>
      <c r="M112" s="54">
        <v>2.677498832866226E-2</v>
      </c>
      <c r="N112" s="54">
        <v>2.498428014969558E-2</v>
      </c>
      <c r="O112" s="54">
        <v>2.3313334330392958E-2</v>
      </c>
      <c r="P112" s="54">
        <v>2.1754141177739765E-2</v>
      </c>
      <c r="Q112" s="54">
        <v>2.0299226686080647E-2</v>
      </c>
      <c r="R112" s="54">
        <v>1.8941616710409767E-2</v>
      </c>
      <c r="S112" s="54">
        <v>1.7674803535747317E-2</v>
      </c>
      <c r="T112" s="54">
        <v>1.6492714682352354E-2</v>
      </c>
      <c r="U112" s="54">
        <v>1.5389683797239442E-2</v>
      </c>
      <c r="V112" s="54">
        <v>1.4360423492467368E-2</v>
      </c>
      <c r="W112" s="54">
        <v>1.3400000000000009E-2</v>
      </c>
      <c r="X112" s="54">
        <v>1.2503809521647244E-2</v>
      </c>
      <c r="Y112" s="54">
        <v>1.1667556160719118E-2</v>
      </c>
      <c r="Z112" s="54">
        <v>1.0887231329608475E-2</v>
      </c>
      <c r="AA112" s="54">
        <v>1.015909453459213E-2</v>
      </c>
      <c r="AB112" s="54">
        <v>9.4796554457423476E-3</v>
      </c>
      <c r="AC112" s="54">
        <v>8.8456571660006141E-3</v>
      </c>
      <c r="AD112" s="54">
        <v>8.2540606192138492E-3</v>
      </c>
      <c r="AE112" s="54">
        <v>7.7020299822969851E-3</v>
      </c>
      <c r="AF112" s="54">
        <v>7.1869190916908606E-3</v>
      </c>
      <c r="AG112" s="54">
        <v>6.7062587589546627E-3</v>
      </c>
      <c r="AH112" s="54">
        <v>6.2577449346901109E-3</v>
      </c>
      <c r="AI112" s="54">
        <v>5.8392276640610421E-3</v>
      </c>
      <c r="AJ112" s="54">
        <v>5.4487007809665968E-3</v>
      </c>
      <c r="AK112" s="54">
        <v>5.0842922914669303E-3</v>
      </c>
      <c r="AL112" s="54">
        <v>4.7442554003643165E-3</v>
      </c>
      <c r="AM112" s="54">
        <v>4.4269601379254972E-3</v>
      </c>
      <c r="AN112" s="54">
        <v>4.1308855466078796E-3</v>
      </c>
      <c r="AO112" s="54">
        <v>3.8546123903366084E-3</v>
      </c>
      <c r="AP112" s="54">
        <v>3.5968163513843505E-3</v>
      </c>
      <c r="AQ112" s="54">
        <v>3.3562616822429936E-3</v>
      </c>
      <c r="AR112" s="55">
        <v>3.3562616822429936E-3</v>
      </c>
      <c r="AS112" s="55">
        <v>3.3562616822429901E-3</v>
      </c>
      <c r="AT112" s="55">
        <v>3.3562616822429901E-3</v>
      </c>
      <c r="AU112" s="55">
        <v>3.3562616822429901E-3</v>
      </c>
      <c r="AV112" s="55">
        <v>3.3562616822429901E-3</v>
      </c>
      <c r="AW112" s="55">
        <v>3.3562616822429901E-3</v>
      </c>
      <c r="AX112" s="55">
        <v>3.3562616822429901E-3</v>
      </c>
      <c r="AY112" s="55">
        <v>3.3562616822429901E-3</v>
      </c>
      <c r="AZ112" s="55">
        <v>3.3562616822429901E-3</v>
      </c>
      <c r="BA112" s="55">
        <v>3.3562616822429901E-3</v>
      </c>
      <c r="BB112" s="55">
        <v>3.3562616822429901E-3</v>
      </c>
      <c r="BC112" s="55">
        <v>3.3562616822429901E-3</v>
      </c>
      <c r="BD112" s="55">
        <v>3.3562616822429901E-3</v>
      </c>
      <c r="BE112" s="55">
        <v>3.3562616822429901E-3</v>
      </c>
    </row>
    <row r="113" spans="2:57" x14ac:dyDescent="0.25">
      <c r="B113" t="s">
        <v>65</v>
      </c>
      <c r="C113" s="5"/>
      <c r="D113" s="2">
        <f>D31*$C$62*D112*D26</f>
        <v>0</v>
      </c>
      <c r="E113" s="2">
        <f t="shared" ref="E113:BD113" si="92">E31*$C$62*E112*E26</f>
        <v>0</v>
      </c>
      <c r="F113" s="2">
        <f t="shared" si="92"/>
        <v>0</v>
      </c>
      <c r="G113" s="2">
        <f t="shared" si="92"/>
        <v>0</v>
      </c>
      <c r="H113" s="2">
        <f t="shared" si="92"/>
        <v>0</v>
      </c>
      <c r="I113" s="2">
        <f t="shared" si="92"/>
        <v>0</v>
      </c>
      <c r="J113" s="2">
        <f t="shared" si="92"/>
        <v>7.4426006088750635E-2</v>
      </c>
      <c r="K113" s="2">
        <f t="shared" si="92"/>
        <v>0</v>
      </c>
      <c r="L113" s="2">
        <f t="shared" si="92"/>
        <v>0</v>
      </c>
      <c r="M113" s="2">
        <f t="shared" si="92"/>
        <v>0</v>
      </c>
      <c r="N113" s="2">
        <f t="shared" si="92"/>
        <v>5.8933232320603796E-2</v>
      </c>
      <c r="O113" s="2">
        <f t="shared" si="92"/>
        <v>0</v>
      </c>
      <c r="P113" s="2">
        <f t="shared" si="92"/>
        <v>0</v>
      </c>
      <c r="Q113" s="2">
        <f t="shared" si="92"/>
        <v>0</v>
      </c>
      <c r="R113" s="2">
        <f t="shared" si="92"/>
        <v>4.6580987044030811E-2</v>
      </c>
      <c r="S113" s="2">
        <f t="shared" si="92"/>
        <v>0</v>
      </c>
      <c r="T113" s="2">
        <f t="shared" si="92"/>
        <v>0</v>
      </c>
      <c r="U113" s="2">
        <f t="shared" si="92"/>
        <v>0</v>
      </c>
      <c r="V113" s="2">
        <f t="shared" si="92"/>
        <v>3.67564014554385E-2</v>
      </c>
      <c r="W113" s="2">
        <f t="shared" si="92"/>
        <v>3.7782975000000024E-2</v>
      </c>
      <c r="X113" s="2">
        <f t="shared" si="92"/>
        <v>3.5598345708129704E-2</v>
      </c>
      <c r="Y113" s="2">
        <f t="shared" si="92"/>
        <v>3.3536931739467007E-2</v>
      </c>
      <c r="Z113" s="2">
        <f t="shared" si="92"/>
        <v>3.1592023510691389E-2</v>
      </c>
      <c r="AA113" s="2">
        <f t="shared" si="92"/>
        <v>2.9757257778637171E-2</v>
      </c>
      <c r="AB113" s="2">
        <f t="shared" si="92"/>
        <v>2.8026601325337248E-2</v>
      </c>
      <c r="AC113" s="2">
        <f t="shared" si="92"/>
        <v>2.6394335276200082E-2</v>
      </c>
      <c r="AD113" s="2">
        <f t="shared" si="92"/>
        <v>2.4855040039607704E-2</v>
      </c>
      <c r="AE113" s="2">
        <f t="shared" si="92"/>
        <v>2.3403580854957175E-2</v>
      </c>
      <c r="AF113" s="2">
        <f t="shared" si="92"/>
        <v>2.2035093935124175E-2</v>
      </c>
      <c r="AG113" s="2">
        <f t="shared" si="92"/>
        <v>2.074497318848138E-2</v>
      </c>
      <c r="AH113" s="2">
        <f t="shared" si="92"/>
        <v>1.9528857504934164E-2</v>
      </c>
      <c r="AI113" s="2">
        <f t="shared" si="92"/>
        <v>1.8382618589922167E-2</v>
      </c>
      <c r="AJ113" s="2">
        <f t="shared" si="92"/>
        <v>1.7302349329959429E-2</v>
      </c>
      <c r="AK113" s="2">
        <f t="shared" si="92"/>
        <v>1.6284352673032142E-2</v>
      </c>
      <c r="AL113" s="2">
        <f t="shared" si="92"/>
        <v>1.5325131007026833E-2</v>
      </c>
      <c r="AM113" s="2">
        <f t="shared" si="92"/>
        <v>1.4421376019309547E-2</v>
      </c>
      <c r="AN113" s="2">
        <f t="shared" si="92"/>
        <v>1.3569959020606884E-2</v>
      </c>
      <c r="AO113" s="2">
        <f t="shared" si="92"/>
        <v>1.2767921716441222E-2</v>
      </c>
      <c r="AP113" s="2">
        <f t="shared" si="92"/>
        <v>1.2012467409535885E-2</v>
      </c>
      <c r="AQ113" s="2">
        <f t="shared" si="92"/>
        <v>1.130095261682244E-2</v>
      </c>
      <c r="AR113" s="2">
        <f t="shared" si="92"/>
        <v>1.1392830280373842E-2</v>
      </c>
      <c r="AS113" s="2">
        <f t="shared" si="92"/>
        <v>1.148470794392523E-2</v>
      </c>
      <c r="AT113" s="2">
        <f t="shared" si="92"/>
        <v>1.1576585607476632E-2</v>
      </c>
      <c r="AU113" s="2">
        <f t="shared" si="92"/>
        <v>1.1668463271028034E-2</v>
      </c>
      <c r="AV113" s="2">
        <f t="shared" si="92"/>
        <v>1.1760340934579436E-2</v>
      </c>
      <c r="AW113" s="2">
        <f t="shared" si="92"/>
        <v>1.1852218598130838E-2</v>
      </c>
      <c r="AX113" s="2">
        <f t="shared" si="92"/>
        <v>1.194409626168224E-2</v>
      </c>
      <c r="AY113" s="2">
        <f t="shared" si="92"/>
        <v>1.2035973925233642E-2</v>
      </c>
      <c r="AZ113" s="2">
        <f t="shared" si="92"/>
        <v>1.2127851588785044E-2</v>
      </c>
      <c r="BA113" s="2">
        <f t="shared" si="92"/>
        <v>1.2219729252336445E-2</v>
      </c>
      <c r="BB113" s="2">
        <f t="shared" si="92"/>
        <v>1.2311606915887847E-2</v>
      </c>
      <c r="BC113" s="2">
        <f t="shared" si="92"/>
        <v>1.2403484579439249E-2</v>
      </c>
      <c r="BD113" s="2">
        <f t="shared" si="92"/>
        <v>1.2495362242990651E-2</v>
      </c>
      <c r="BE113" s="2">
        <f t="shared" ref="BE113" si="93">BE31*$C$62*BE112*BE26</f>
        <v>1.2587239906542053E-2</v>
      </c>
    </row>
    <row r="114" spans="2:57" s="50" customFormat="1" x14ac:dyDescent="0.25">
      <c r="B114" s="50" t="s">
        <v>66</v>
      </c>
      <c r="D114" s="50">
        <v>748600</v>
      </c>
      <c r="E114" s="50">
        <v>761600</v>
      </c>
      <c r="F114" s="50">
        <v>774700</v>
      </c>
      <c r="G114" s="50">
        <v>788100</v>
      </c>
      <c r="H114" s="50">
        <v>801700</v>
      </c>
      <c r="I114" s="50">
        <v>814500</v>
      </c>
      <c r="J114" s="50">
        <v>827400</v>
      </c>
      <c r="K114" s="50">
        <v>840600</v>
      </c>
      <c r="L114" s="50">
        <v>854000</v>
      </c>
      <c r="M114" s="50">
        <v>867600</v>
      </c>
      <c r="N114" s="50">
        <v>867600</v>
      </c>
      <c r="O114" s="50">
        <v>867600</v>
      </c>
      <c r="P114" s="50">
        <v>867600</v>
      </c>
      <c r="Q114" s="50">
        <v>867600</v>
      </c>
      <c r="R114" s="50">
        <v>867600</v>
      </c>
      <c r="S114" s="50">
        <v>867600</v>
      </c>
      <c r="T114" s="50">
        <v>867600</v>
      </c>
      <c r="U114" s="50">
        <v>867600</v>
      </c>
      <c r="V114" s="50">
        <v>867600</v>
      </c>
      <c r="W114" s="50">
        <v>867600</v>
      </c>
      <c r="X114" s="50">
        <v>867600</v>
      </c>
      <c r="Y114" s="50">
        <v>867600</v>
      </c>
      <c r="Z114" s="50">
        <v>867600</v>
      </c>
      <c r="AA114" s="50">
        <v>867600</v>
      </c>
      <c r="AB114" s="50">
        <v>867600</v>
      </c>
      <c r="AC114" s="50">
        <v>867600</v>
      </c>
      <c r="AD114" s="50">
        <v>867600</v>
      </c>
      <c r="AE114" s="50">
        <v>867600</v>
      </c>
      <c r="AF114" s="50">
        <v>867600</v>
      </c>
      <c r="AG114" s="50">
        <v>867600</v>
      </c>
      <c r="AH114" s="51">
        <v>867600</v>
      </c>
      <c r="AI114" s="51">
        <v>867600</v>
      </c>
      <c r="AJ114" s="51">
        <v>867600</v>
      </c>
      <c r="AK114" s="51">
        <v>867600</v>
      </c>
      <c r="AL114" s="51">
        <v>867600</v>
      </c>
      <c r="AM114" s="51">
        <v>867600</v>
      </c>
      <c r="AN114" s="51">
        <v>867600</v>
      </c>
      <c r="AO114" s="51">
        <v>867600</v>
      </c>
      <c r="AP114" s="51">
        <v>867600</v>
      </c>
      <c r="AQ114" s="51">
        <v>867600</v>
      </c>
      <c r="AR114" s="51">
        <v>867600</v>
      </c>
      <c r="AS114" s="51">
        <v>867600</v>
      </c>
      <c r="AT114" s="51">
        <v>867600</v>
      </c>
      <c r="AU114" s="51">
        <v>867600</v>
      </c>
      <c r="AV114" s="51">
        <v>867600</v>
      </c>
      <c r="AW114" s="51">
        <v>867600</v>
      </c>
      <c r="AX114" s="51">
        <v>867600</v>
      </c>
      <c r="AY114" s="51">
        <v>867600</v>
      </c>
      <c r="AZ114" s="51">
        <v>867600</v>
      </c>
      <c r="BA114" s="51">
        <v>867600</v>
      </c>
      <c r="BB114" s="51">
        <v>867600</v>
      </c>
      <c r="BC114" s="51">
        <v>867600</v>
      </c>
      <c r="BD114" s="51">
        <v>867600</v>
      </c>
      <c r="BE114" s="51">
        <v>867600</v>
      </c>
    </row>
    <row r="115" spans="2:57" x14ac:dyDescent="0.25">
      <c r="B115" t="s">
        <v>67</v>
      </c>
      <c r="C115" s="5"/>
      <c r="D115" s="46">
        <f>D113*D114</f>
        <v>0</v>
      </c>
      <c r="E115" s="46">
        <f t="shared" ref="E115:BD115" si="94">E113*E114</f>
        <v>0</v>
      </c>
      <c r="F115" s="46">
        <f t="shared" si="94"/>
        <v>0</v>
      </c>
      <c r="G115" s="46">
        <f t="shared" si="94"/>
        <v>0</v>
      </c>
      <c r="H115" s="46">
        <f t="shared" si="94"/>
        <v>0</v>
      </c>
      <c r="I115" s="46">
        <f t="shared" si="94"/>
        <v>0</v>
      </c>
      <c r="J115" s="46">
        <f t="shared" si="94"/>
        <v>61580.077437832275</v>
      </c>
      <c r="K115" s="46">
        <f t="shared" si="94"/>
        <v>0</v>
      </c>
      <c r="L115" s="46">
        <f t="shared" si="94"/>
        <v>0</v>
      </c>
      <c r="M115" s="46">
        <f t="shared" si="94"/>
        <v>0</v>
      </c>
      <c r="N115" s="46">
        <f t="shared" si="94"/>
        <v>51130.472361355853</v>
      </c>
      <c r="O115" s="46">
        <f t="shared" si="94"/>
        <v>0</v>
      </c>
      <c r="P115" s="46">
        <f t="shared" si="94"/>
        <v>0</v>
      </c>
      <c r="Q115" s="46">
        <f t="shared" si="94"/>
        <v>0</v>
      </c>
      <c r="R115" s="46">
        <f t="shared" si="94"/>
        <v>40413.664359401133</v>
      </c>
      <c r="S115" s="46">
        <f t="shared" si="94"/>
        <v>0</v>
      </c>
      <c r="T115" s="46">
        <f t="shared" si="94"/>
        <v>0</v>
      </c>
      <c r="U115" s="46">
        <f t="shared" si="94"/>
        <v>0</v>
      </c>
      <c r="V115" s="46">
        <f t="shared" si="94"/>
        <v>31889.853902738443</v>
      </c>
      <c r="W115" s="46">
        <f t="shared" si="94"/>
        <v>32780.509110000021</v>
      </c>
      <c r="X115" s="46">
        <f t="shared" si="94"/>
        <v>30885.124736373331</v>
      </c>
      <c r="Y115" s="46">
        <f t="shared" si="94"/>
        <v>29096.641977161577</v>
      </c>
      <c r="Z115" s="46">
        <f t="shared" si="94"/>
        <v>27409.23959787585</v>
      </c>
      <c r="AA115" s="46">
        <f t="shared" si="94"/>
        <v>25817.396848745608</v>
      </c>
      <c r="AB115" s="46">
        <f t="shared" si="94"/>
        <v>24315.879309862597</v>
      </c>
      <c r="AC115" s="46">
        <f t="shared" si="94"/>
        <v>22899.72528563119</v>
      </c>
      <c r="AD115" s="46">
        <f t="shared" si="94"/>
        <v>21564.232738363644</v>
      </c>
      <c r="AE115" s="46">
        <f t="shared" si="94"/>
        <v>20304.946749760846</v>
      </c>
      <c r="AF115" s="46">
        <f t="shared" si="94"/>
        <v>19117.647498113733</v>
      </c>
      <c r="AG115" s="46">
        <f t="shared" si="94"/>
        <v>17998.338738326445</v>
      </c>
      <c r="AH115" s="46">
        <f t="shared" si="94"/>
        <v>16943.236771280881</v>
      </c>
      <c r="AI115" s="46">
        <f t="shared" si="94"/>
        <v>15948.759888616472</v>
      </c>
      <c r="AJ115" s="46">
        <f t="shared" si="94"/>
        <v>15011.5182786728</v>
      </c>
      <c r="AK115" s="46">
        <f t="shared" si="94"/>
        <v>14128.304379122686</v>
      </c>
      <c r="AL115" s="46">
        <f t="shared" si="94"/>
        <v>13296.083661696481</v>
      </c>
      <c r="AM115" s="46">
        <f t="shared" si="94"/>
        <v>12511.985834352963</v>
      </c>
      <c r="AN115" s="46">
        <f t="shared" si="94"/>
        <v>11773.296446278533</v>
      </c>
      <c r="AO115" s="46">
        <f t="shared" si="94"/>
        <v>11077.448881184404</v>
      </c>
      <c r="AP115" s="46">
        <f t="shared" si="94"/>
        <v>10422.016724513334</v>
      </c>
      <c r="AQ115" s="46">
        <f t="shared" si="94"/>
        <v>9804.7064903551491</v>
      </c>
      <c r="AR115" s="46">
        <f t="shared" si="94"/>
        <v>9884.4195512523456</v>
      </c>
      <c r="AS115" s="46">
        <f t="shared" si="94"/>
        <v>9964.1326121495295</v>
      </c>
      <c r="AT115" s="46">
        <f t="shared" si="94"/>
        <v>10043.845673046726</v>
      </c>
      <c r="AU115" s="46">
        <f t="shared" si="94"/>
        <v>10123.558733943923</v>
      </c>
      <c r="AV115" s="46">
        <f t="shared" si="94"/>
        <v>10203.271794841119</v>
      </c>
      <c r="AW115" s="46">
        <f t="shared" si="94"/>
        <v>10282.984855738316</v>
      </c>
      <c r="AX115" s="46">
        <f t="shared" si="94"/>
        <v>10362.69791663551</v>
      </c>
      <c r="AY115" s="46">
        <f t="shared" si="94"/>
        <v>10442.410977532707</v>
      </c>
      <c r="AZ115" s="46">
        <f t="shared" si="94"/>
        <v>10522.124038429904</v>
      </c>
      <c r="BA115" s="46">
        <f t="shared" si="94"/>
        <v>10601.8370993271</v>
      </c>
      <c r="BB115" s="46">
        <f t="shared" si="94"/>
        <v>10681.550160224297</v>
      </c>
      <c r="BC115" s="46">
        <f t="shared" si="94"/>
        <v>10761.263221121493</v>
      </c>
      <c r="BD115" s="46">
        <f t="shared" si="94"/>
        <v>10840.97628201869</v>
      </c>
      <c r="BE115" s="46">
        <f t="shared" ref="BE115" si="95">BE113*BE114</f>
        <v>10920.689342915886</v>
      </c>
    </row>
    <row r="116" spans="2:57" x14ac:dyDescent="0.25">
      <c r="B116" t="s">
        <v>68</v>
      </c>
      <c r="C116" s="5"/>
      <c r="D116" s="46">
        <f>D115*D2</f>
        <v>0</v>
      </c>
      <c r="E116" s="46">
        <f t="shared" ref="E116:BC116" si="96">E115*E2</f>
        <v>0</v>
      </c>
      <c r="F116" s="46">
        <f t="shared" si="96"/>
        <v>0</v>
      </c>
      <c r="G116" s="46">
        <f t="shared" si="96"/>
        <v>0</v>
      </c>
      <c r="H116" s="46">
        <f t="shared" si="96"/>
        <v>0</v>
      </c>
      <c r="I116" s="46">
        <f t="shared" si="96"/>
        <v>0</v>
      </c>
      <c r="J116" s="46">
        <f t="shared" si="96"/>
        <v>38348.977329643167</v>
      </c>
      <c r="K116" s="46">
        <f t="shared" si="96"/>
        <v>0</v>
      </c>
      <c r="L116" s="46">
        <f t="shared" si="96"/>
        <v>0</v>
      </c>
      <c r="M116" s="46">
        <f t="shared" si="96"/>
        <v>0</v>
      </c>
      <c r="N116" s="46">
        <f t="shared" si="96"/>
        <v>24291.719094774755</v>
      </c>
      <c r="O116" s="46">
        <f t="shared" si="96"/>
        <v>0</v>
      </c>
      <c r="P116" s="46">
        <f t="shared" si="96"/>
        <v>0</v>
      </c>
      <c r="Q116" s="46">
        <f t="shared" si="96"/>
        <v>0</v>
      </c>
      <c r="R116" s="46">
        <f t="shared" si="96"/>
        <v>14647.771786227226</v>
      </c>
      <c r="S116" s="46">
        <f t="shared" si="96"/>
        <v>0</v>
      </c>
      <c r="T116" s="46">
        <f t="shared" si="96"/>
        <v>0</v>
      </c>
      <c r="U116" s="46">
        <f t="shared" si="96"/>
        <v>0</v>
      </c>
      <c r="V116" s="46">
        <f t="shared" si="96"/>
        <v>8817.8103426054131</v>
      </c>
      <c r="W116" s="46">
        <f t="shared" si="96"/>
        <v>8471.1064759371366</v>
      </c>
      <c r="X116" s="46">
        <f t="shared" si="96"/>
        <v>7459.1618094911573</v>
      </c>
      <c r="Y116" s="46">
        <f t="shared" si="96"/>
        <v>6567.4951567562584</v>
      </c>
      <c r="Z116" s="46">
        <f t="shared" si="96"/>
        <v>5781.8936680340803</v>
      </c>
      <c r="AA116" s="46">
        <f t="shared" si="96"/>
        <v>5089.8125246068985</v>
      </c>
      <c r="AB116" s="46">
        <f t="shared" si="96"/>
        <v>4480.1807635722216</v>
      </c>
      <c r="AC116" s="46">
        <f t="shared" si="96"/>
        <v>3943.2294853857716</v>
      </c>
      <c r="AD116" s="46">
        <f t="shared" si="96"/>
        <v>3470.339895136387</v>
      </c>
      <c r="AE116" s="46">
        <f t="shared" si="96"/>
        <v>3053.908914443251</v>
      </c>
      <c r="AF116" s="46">
        <f t="shared" si="96"/>
        <v>2687.2303553071943</v>
      </c>
      <c r="AG116" s="46">
        <f t="shared" si="96"/>
        <v>2364.3898736257192</v>
      </c>
      <c r="AH116" s="46">
        <f t="shared" si="96"/>
        <v>2080.1721214119689</v>
      </c>
      <c r="AI116" s="46">
        <f t="shared" si="96"/>
        <v>1829.9786957448684</v>
      </c>
      <c r="AJ116" s="46">
        <f t="shared" si="96"/>
        <v>1609.7556415429281</v>
      </c>
      <c r="AK116" s="46">
        <f t="shared" si="96"/>
        <v>1415.9294065656422</v>
      </c>
      <c r="AL116" s="46">
        <f t="shared" si="96"/>
        <v>1245.3502725432891</v>
      </c>
      <c r="AM116" s="46">
        <f t="shared" si="96"/>
        <v>1095.2423977518069</v>
      </c>
      <c r="AN116" s="46">
        <f t="shared" si="96"/>
        <v>963.15970523325495</v>
      </c>
      <c r="AO116" s="46">
        <f t="shared" si="96"/>
        <v>846.94693859712208</v>
      </c>
      <c r="AP116" s="46">
        <f t="shared" si="96"/>
        <v>744.70528515774538</v>
      </c>
      <c r="AQ116" s="46">
        <f t="shared" si="96"/>
        <v>654.76203516924056</v>
      </c>
      <c r="AR116" s="46">
        <f t="shared" si="96"/>
        <v>616.90215303537593</v>
      </c>
      <c r="AS116" s="46">
        <f t="shared" si="96"/>
        <v>581.19361719491928</v>
      </c>
      <c r="AT116" s="46">
        <f t="shared" si="96"/>
        <v>547.51697769390523</v>
      </c>
      <c r="AU116" s="46">
        <f t="shared" si="96"/>
        <v>515.7592061053698</v>
      </c>
      <c r="AV116" s="46">
        <f t="shared" si="96"/>
        <v>485.8133665574166</v>
      </c>
      <c r="AW116" s="46">
        <f t="shared" si="96"/>
        <v>457.57830232116487</v>
      </c>
      <c r="AX116" s="46">
        <f t="shared" si="96"/>
        <v>430.95833733066303</v>
      </c>
      <c r="AY116" s="46">
        <f t="shared" si="96"/>
        <v>405.8629920224073</v>
      </c>
      <c r="AZ116" s="46">
        <f t="shared" si="96"/>
        <v>382.20671289832177</v>
      </c>
      <c r="BA116" s="46">
        <f t="shared" si="96"/>
        <v>359.90861523277255</v>
      </c>
      <c r="BB116" s="46">
        <f t="shared" si="96"/>
        <v>338.89223836126428</v>
      </c>
      <c r="BC116" s="46">
        <f t="shared" si="96"/>
        <v>319.08531300579352</v>
      </c>
      <c r="BD116" s="46">
        <f>BD115*BD2</f>
        <v>300.4195401092968</v>
      </c>
      <c r="BE116" s="46">
        <f t="shared" ref="BE116" si="97">BE115*BE2</f>
        <v>282.83038066914281</v>
      </c>
    </row>
    <row r="117" spans="2:57" s="42" customFormat="1" x14ac:dyDescent="0.25">
      <c r="B117" s="42" t="s">
        <v>69</v>
      </c>
      <c r="C117" s="43"/>
    </row>
    <row r="118" spans="2:57" s="29" customFormat="1" x14ac:dyDescent="0.25">
      <c r="B118" s="29" t="s">
        <v>70</v>
      </c>
      <c r="C118" s="45"/>
      <c r="D118" s="29">
        <v>9.1555459530413066E-3</v>
      </c>
      <c r="E118" s="29">
        <v>9.0133356664786075E-3</v>
      </c>
      <c r="F118" s="29">
        <v>8.8733342886700099E-3</v>
      </c>
      <c r="G118" s="29">
        <v>8.7355075093134803E-3</v>
      </c>
      <c r="H118" s="29">
        <v>8.5998215510383856E-3</v>
      </c>
      <c r="I118" s="29">
        <v>8.4662431611276234E-3</v>
      </c>
      <c r="J118" s="29">
        <v>8.3347396033683491E-3</v>
      </c>
      <c r="K118" s="29">
        <v>8.2052786500292681E-3</v>
      </c>
      <c r="L118" s="29">
        <v>8.0778285739625481E-3</v>
      </c>
      <c r="M118" s="29">
        <v>7.9523581408284128E-3</v>
      </c>
      <c r="N118" s="29">
        <v>7.828836601440502E-3</v>
      </c>
      <c r="O118" s="29">
        <v>7.7072336842301343E-3</v>
      </c>
      <c r="P118" s="29">
        <v>7.5875195878276182E-3</v>
      </c>
      <c r="Q118" s="29">
        <v>7.4696649737587949E-3</v>
      </c>
      <c r="R118" s="29">
        <v>7.3536409592550251E-3</v>
      </c>
      <c r="S118" s="29">
        <v>7.2394191101748532E-3</v>
      </c>
      <c r="T118" s="29">
        <v>7.126971434035621E-3</v>
      </c>
      <c r="U118" s="29">
        <v>7.0162703731533153E-3</v>
      </c>
      <c r="V118" s="29">
        <v>6.9072887978889738E-3</v>
      </c>
      <c r="W118" s="29">
        <v>6.7999999999999944E-3</v>
      </c>
      <c r="X118" s="29">
        <v>6.6943776860947136E-3</v>
      </c>
      <c r="Y118" s="29">
        <v>6.5903959711886544E-3</v>
      </c>
      <c r="Z118" s="29">
        <v>6.488029372360862E-3</v>
      </c>
      <c r="AA118" s="29">
        <v>6.387252802508776E-3</v>
      </c>
      <c r="AB118" s="29">
        <v>6.2880415642001045E-3</v>
      </c>
      <c r="AC118" s="29">
        <v>6.1903713436201931E-3</v>
      </c>
      <c r="AD118" s="29">
        <v>6.0942182046134124E-3</v>
      </c>
      <c r="AE118" s="29">
        <v>5.9995585828170953E-3</v>
      </c>
      <c r="AF118" s="29">
        <v>5.9063692798865912E-3</v>
      </c>
      <c r="AG118" s="29">
        <v>5.8146274578100192E-3</v>
      </c>
      <c r="AH118" s="29">
        <v>5.7243106333113311E-3</v>
      </c>
      <c r="AI118" s="29">
        <v>5.6353966723403093E-3</v>
      </c>
      <c r="AJ118" s="29">
        <v>5.5478637846481469E-3</v>
      </c>
      <c r="AK118" s="29">
        <v>5.4616905184472868E-3</v>
      </c>
      <c r="AL118" s="29">
        <v>5.3768557551542081E-3</v>
      </c>
      <c r="AM118" s="29">
        <v>5.2933387042138676E-3</v>
      </c>
      <c r="AN118" s="29">
        <v>5.2111188980045369E-3</v>
      </c>
      <c r="AO118" s="29">
        <v>5.1301761868217752E-3</v>
      </c>
      <c r="AP118" s="29">
        <v>5.0504907339403212E-3</v>
      </c>
      <c r="AQ118" s="29">
        <v>4.9720430107526806E-3</v>
      </c>
      <c r="AR118" s="30">
        <v>4.9720430107526806E-3</v>
      </c>
      <c r="AS118" s="30">
        <v>4.9720430107526798E-3</v>
      </c>
      <c r="AT118" s="30">
        <v>4.9720430107526798E-3</v>
      </c>
      <c r="AU118" s="30">
        <v>4.9720430107526798E-3</v>
      </c>
      <c r="AV118" s="30">
        <v>4.9720430107526798E-3</v>
      </c>
      <c r="AW118" s="30">
        <v>4.9720430107526798E-3</v>
      </c>
      <c r="AX118" s="30">
        <v>4.9720430107526798E-3</v>
      </c>
      <c r="AY118" s="30">
        <v>4.9720430107526798E-3</v>
      </c>
      <c r="AZ118" s="30">
        <v>4.9720430107526798E-3</v>
      </c>
      <c r="BA118" s="30">
        <v>4.9720430107526798E-3</v>
      </c>
      <c r="BB118" s="30">
        <v>4.9720430107526798E-3</v>
      </c>
      <c r="BC118" s="30">
        <v>4.9720430107526798E-3</v>
      </c>
      <c r="BD118" s="30">
        <v>4.9720430107526798E-3</v>
      </c>
      <c r="BE118" s="30">
        <v>4.9720430107526798E-3</v>
      </c>
    </row>
    <row r="119" spans="2:57" x14ac:dyDescent="0.25">
      <c r="B119" t="s">
        <v>71</v>
      </c>
      <c r="C119" s="5"/>
      <c r="D119" s="2">
        <f>D31*$C$62*D118*D26</f>
        <v>0</v>
      </c>
      <c r="E119" s="2">
        <f t="shared" ref="E119:BD119" si="98">E31*$C$62*E118*E26</f>
        <v>0</v>
      </c>
      <c r="F119" s="2">
        <f t="shared" si="98"/>
        <v>0</v>
      </c>
      <c r="G119" s="2">
        <f t="shared" si="98"/>
        <v>0</v>
      </c>
      <c r="H119" s="2">
        <f t="shared" si="98"/>
        <v>0</v>
      </c>
      <c r="I119" s="2">
        <f t="shared" si="98"/>
        <v>0</v>
      </c>
      <c r="J119" s="2">
        <f t="shared" si="98"/>
        <v>1.8823488472982205E-2</v>
      </c>
      <c r="K119" s="2">
        <f t="shared" si="98"/>
        <v>0</v>
      </c>
      <c r="L119" s="2">
        <f t="shared" si="98"/>
        <v>0</v>
      </c>
      <c r="M119" s="2">
        <f t="shared" si="98"/>
        <v>0</v>
      </c>
      <c r="N119" s="2">
        <f t="shared" si="98"/>
        <v>1.8466757635935371E-2</v>
      </c>
      <c r="O119" s="2">
        <f t="shared" si="98"/>
        <v>0</v>
      </c>
      <c r="P119" s="2">
        <f t="shared" si="98"/>
        <v>0</v>
      </c>
      <c r="Q119" s="2">
        <f t="shared" si="98"/>
        <v>0</v>
      </c>
      <c r="R119" s="2">
        <f t="shared" si="98"/>
        <v>1.8083981926487965E-2</v>
      </c>
      <c r="S119" s="2">
        <f t="shared" si="98"/>
        <v>0</v>
      </c>
      <c r="T119" s="2">
        <f t="shared" si="98"/>
        <v>0</v>
      </c>
      <c r="U119" s="2">
        <f t="shared" si="98"/>
        <v>0</v>
      </c>
      <c r="V119" s="2">
        <f t="shared" si="98"/>
        <v>1.7679637383746692E-2</v>
      </c>
      <c r="W119" s="2">
        <f t="shared" si="98"/>
        <v>1.9173449999999984E-2</v>
      </c>
      <c r="X119" s="2">
        <f t="shared" si="98"/>
        <v>1.9058893272311649E-2</v>
      </c>
      <c r="Y119" s="2">
        <f t="shared" si="98"/>
        <v>1.8943269419685389E-2</v>
      </c>
      <c r="Z119" s="2">
        <f t="shared" si="98"/>
        <v>1.8826639231248131E-2</v>
      </c>
      <c r="AA119" s="2">
        <f t="shared" si="98"/>
        <v>1.8709061865148518E-2</v>
      </c>
      <c r="AB119" s="2">
        <f t="shared" si="98"/>
        <v>1.859059488455761E-2</v>
      </c>
      <c r="AC119" s="2">
        <f t="shared" si="98"/>
        <v>1.8471294292944702E-2</v>
      </c>
      <c r="AD119" s="2">
        <f t="shared" si="98"/>
        <v>1.8351214568642138E-2</v>
      </c>
      <c r="AE119" s="2">
        <f t="shared" si="98"/>
        <v>1.8230408698712595E-2</v>
      </c>
      <c r="AF119" s="2">
        <f t="shared" si="98"/>
        <v>1.8108928212132287E-2</v>
      </c>
      <c r="AG119" s="2">
        <f t="shared" si="98"/>
        <v>1.7986823212303066E-2</v>
      </c>
      <c r="AH119" s="2">
        <f t="shared" si="98"/>
        <v>1.7864142408906335E-2</v>
      </c>
      <c r="AI119" s="2">
        <f t="shared" si="98"/>
        <v>1.7740933149111335E-2</v>
      </c>
      <c r="AJ119" s="2">
        <f t="shared" si="98"/>
        <v>1.7617241448150189E-2</v>
      </c>
      <c r="AK119" s="2">
        <f t="shared" si="98"/>
        <v>1.7493112019271853E-2</v>
      </c>
      <c r="AL119" s="2">
        <f t="shared" si="98"/>
        <v>1.7368588303086879E-2</v>
      </c>
      <c r="AM119" s="2">
        <f t="shared" si="98"/>
        <v>1.7243712496314699E-2</v>
      </c>
      <c r="AN119" s="2">
        <f t="shared" si="98"/>
        <v>1.7118525579944904E-2</v>
      </c>
      <c r="AO119" s="2">
        <f t="shared" si="98"/>
        <v>1.6993067346823775E-2</v>
      </c>
      <c r="AP119" s="2">
        <f t="shared" si="98"/>
        <v>1.6867376428677187E-2</v>
      </c>
      <c r="AQ119" s="2">
        <f t="shared" si="98"/>
        <v>1.674149032258062E-2</v>
      </c>
      <c r="AR119" s="2">
        <f t="shared" si="98"/>
        <v>1.6877599999999975E-2</v>
      </c>
      <c r="AS119" s="2">
        <f t="shared" si="98"/>
        <v>1.7013709677419327E-2</v>
      </c>
      <c r="AT119" s="2">
        <f t="shared" si="98"/>
        <v>1.7149819354838679E-2</v>
      </c>
      <c r="AU119" s="2">
        <f t="shared" si="98"/>
        <v>1.7285929032258035E-2</v>
      </c>
      <c r="AV119" s="2">
        <f t="shared" si="98"/>
        <v>1.7422038709677391E-2</v>
      </c>
      <c r="AW119" s="2">
        <f t="shared" si="98"/>
        <v>1.7558148387096746E-2</v>
      </c>
      <c r="AX119" s="2">
        <f t="shared" si="98"/>
        <v>1.7694258064516098E-2</v>
      </c>
      <c r="AY119" s="2">
        <f t="shared" si="98"/>
        <v>1.7830367741935454E-2</v>
      </c>
      <c r="AZ119" s="2">
        <f t="shared" si="98"/>
        <v>1.7966477419354809E-2</v>
      </c>
      <c r="BA119" s="2">
        <f t="shared" si="98"/>
        <v>1.8102587096774165E-2</v>
      </c>
      <c r="BB119" s="2">
        <f t="shared" si="98"/>
        <v>1.8238696774193517E-2</v>
      </c>
      <c r="BC119" s="2">
        <f t="shared" si="98"/>
        <v>1.8374806451612873E-2</v>
      </c>
      <c r="BD119" s="2">
        <f t="shared" si="98"/>
        <v>1.8510916129032228E-2</v>
      </c>
      <c r="BE119" s="2">
        <f t="shared" ref="BE119" si="99">BE31*$C$62*BE118*BE26</f>
        <v>1.864702580645158E-2</v>
      </c>
    </row>
    <row r="120" spans="2:57" s="50" customFormat="1" x14ac:dyDescent="0.25">
      <c r="B120" s="50" t="s">
        <v>72</v>
      </c>
      <c r="D120" s="50">
        <v>41500</v>
      </c>
      <c r="E120" s="50">
        <v>42300</v>
      </c>
      <c r="F120" s="50">
        <v>43100</v>
      </c>
      <c r="G120" s="50">
        <v>44000</v>
      </c>
      <c r="H120" s="50">
        <v>44900</v>
      </c>
      <c r="I120" s="50">
        <v>45700</v>
      </c>
      <c r="J120" s="50">
        <v>46500</v>
      </c>
      <c r="K120" s="50">
        <v>47300</v>
      </c>
      <c r="L120" s="50">
        <v>48200</v>
      </c>
      <c r="M120" s="50">
        <v>49100</v>
      </c>
      <c r="N120" s="50">
        <v>49100</v>
      </c>
      <c r="O120" s="50">
        <v>49100</v>
      </c>
      <c r="P120" s="50">
        <v>49100</v>
      </c>
      <c r="Q120" s="50">
        <v>49100</v>
      </c>
      <c r="R120" s="50">
        <v>49100</v>
      </c>
      <c r="S120" s="50">
        <v>49100</v>
      </c>
      <c r="T120" s="50">
        <v>49100</v>
      </c>
      <c r="U120" s="50">
        <v>49100</v>
      </c>
      <c r="V120" s="50">
        <v>49100</v>
      </c>
      <c r="W120" s="50">
        <v>49100</v>
      </c>
      <c r="X120" s="50">
        <v>49100</v>
      </c>
      <c r="Y120" s="50">
        <v>49100</v>
      </c>
      <c r="Z120" s="50">
        <v>49100</v>
      </c>
      <c r="AA120" s="50">
        <v>49100</v>
      </c>
      <c r="AB120" s="50">
        <v>49100</v>
      </c>
      <c r="AC120" s="50">
        <v>49100</v>
      </c>
      <c r="AD120" s="50">
        <v>49100</v>
      </c>
      <c r="AE120" s="50">
        <v>49100</v>
      </c>
      <c r="AF120" s="50">
        <v>49100</v>
      </c>
      <c r="AG120" s="50">
        <v>49100</v>
      </c>
      <c r="AH120" s="51">
        <v>49100</v>
      </c>
      <c r="AI120" s="51">
        <v>49100</v>
      </c>
      <c r="AJ120" s="51">
        <v>49100</v>
      </c>
      <c r="AK120" s="51">
        <v>49100</v>
      </c>
      <c r="AL120" s="51">
        <v>49100</v>
      </c>
      <c r="AM120" s="51">
        <v>49100</v>
      </c>
      <c r="AN120" s="51">
        <v>49100</v>
      </c>
      <c r="AO120" s="51">
        <v>49100</v>
      </c>
      <c r="AP120" s="51">
        <v>49100</v>
      </c>
      <c r="AQ120" s="51">
        <v>49100</v>
      </c>
      <c r="AR120" s="51">
        <v>49100</v>
      </c>
      <c r="AS120" s="51">
        <v>49100</v>
      </c>
      <c r="AT120" s="51">
        <v>49100</v>
      </c>
      <c r="AU120" s="51">
        <v>49100</v>
      </c>
      <c r="AV120" s="51">
        <v>49100</v>
      </c>
      <c r="AW120" s="51">
        <v>49100</v>
      </c>
      <c r="AX120" s="51">
        <v>49100</v>
      </c>
      <c r="AY120" s="51">
        <v>49100</v>
      </c>
      <c r="AZ120" s="51">
        <v>49100</v>
      </c>
      <c r="BA120" s="51">
        <v>49100</v>
      </c>
      <c r="BB120" s="51">
        <v>49100</v>
      </c>
      <c r="BC120" s="51">
        <v>49100</v>
      </c>
      <c r="BD120" s="51">
        <v>49100</v>
      </c>
      <c r="BE120" s="51">
        <v>49100</v>
      </c>
    </row>
    <row r="121" spans="2:57" x14ac:dyDescent="0.25">
      <c r="B121" t="s">
        <v>73</v>
      </c>
      <c r="C121" s="5"/>
      <c r="D121" s="46">
        <f>D119*D120</f>
        <v>0</v>
      </c>
      <c r="E121" s="46">
        <f t="shared" ref="E121:BD121" si="100">E119*E120</f>
        <v>0</v>
      </c>
      <c r="F121" s="46">
        <f t="shared" si="100"/>
        <v>0</v>
      </c>
      <c r="G121" s="46">
        <f t="shared" si="100"/>
        <v>0</v>
      </c>
      <c r="H121" s="46">
        <f t="shared" si="100"/>
        <v>0</v>
      </c>
      <c r="I121" s="46">
        <f t="shared" si="100"/>
        <v>0</v>
      </c>
      <c r="J121" s="46">
        <f t="shared" si="100"/>
        <v>875.29221399367248</v>
      </c>
      <c r="K121" s="46">
        <f t="shared" si="100"/>
        <v>0</v>
      </c>
      <c r="L121" s="46">
        <f t="shared" si="100"/>
        <v>0</v>
      </c>
      <c r="M121" s="46">
        <f t="shared" si="100"/>
        <v>0</v>
      </c>
      <c r="N121" s="46">
        <f t="shared" si="100"/>
        <v>906.71779992442669</v>
      </c>
      <c r="O121" s="46">
        <f t="shared" si="100"/>
        <v>0</v>
      </c>
      <c r="P121" s="46">
        <f t="shared" si="100"/>
        <v>0</v>
      </c>
      <c r="Q121" s="46">
        <f t="shared" si="100"/>
        <v>0</v>
      </c>
      <c r="R121" s="46">
        <f t="shared" si="100"/>
        <v>887.92351259055908</v>
      </c>
      <c r="S121" s="46">
        <f t="shared" si="100"/>
        <v>0</v>
      </c>
      <c r="T121" s="46">
        <f t="shared" si="100"/>
        <v>0</v>
      </c>
      <c r="U121" s="46">
        <f t="shared" si="100"/>
        <v>0</v>
      </c>
      <c r="V121" s="46">
        <f t="shared" si="100"/>
        <v>868.07019554196256</v>
      </c>
      <c r="W121" s="46">
        <f t="shared" si="100"/>
        <v>941.41639499999928</v>
      </c>
      <c r="X121" s="46">
        <f t="shared" si="100"/>
        <v>935.79165967050199</v>
      </c>
      <c r="Y121" s="46">
        <f t="shared" si="100"/>
        <v>930.11452850655257</v>
      </c>
      <c r="Z121" s="46">
        <f t="shared" si="100"/>
        <v>924.38798625428319</v>
      </c>
      <c r="AA121" s="46">
        <f t="shared" si="100"/>
        <v>918.61493757879225</v>
      </c>
      <c r="AB121" s="46">
        <f t="shared" si="100"/>
        <v>912.79820883177865</v>
      </c>
      <c r="AC121" s="46">
        <f t="shared" si="100"/>
        <v>906.94054978358486</v>
      </c>
      <c r="AD121" s="46">
        <f t="shared" si="100"/>
        <v>901.04463532032901</v>
      </c>
      <c r="AE121" s="46">
        <f t="shared" si="100"/>
        <v>895.11306710678844</v>
      </c>
      <c r="AF121" s="46">
        <f t="shared" si="100"/>
        <v>889.1483752156953</v>
      </c>
      <c r="AG121" s="46">
        <f t="shared" si="100"/>
        <v>883.15301972408054</v>
      </c>
      <c r="AH121" s="46">
        <f t="shared" si="100"/>
        <v>877.12939227730112</v>
      </c>
      <c r="AI121" s="46">
        <f t="shared" si="100"/>
        <v>871.07981762136649</v>
      </c>
      <c r="AJ121" s="46">
        <f t="shared" si="100"/>
        <v>865.00655510417425</v>
      </c>
      <c r="AK121" s="46">
        <f t="shared" si="100"/>
        <v>858.91180014624797</v>
      </c>
      <c r="AL121" s="46">
        <f t="shared" si="100"/>
        <v>852.79768568156578</v>
      </c>
      <c r="AM121" s="46">
        <f t="shared" si="100"/>
        <v>846.66628356905176</v>
      </c>
      <c r="AN121" s="46">
        <f t="shared" si="100"/>
        <v>840.51960597529478</v>
      </c>
      <c r="AO121" s="46">
        <f t="shared" si="100"/>
        <v>834.35960672904741</v>
      </c>
      <c r="AP121" s="46">
        <f t="shared" si="100"/>
        <v>828.18818264804986</v>
      </c>
      <c r="AQ121" s="46">
        <f t="shared" si="100"/>
        <v>822.00717483870847</v>
      </c>
      <c r="AR121" s="46">
        <f t="shared" si="100"/>
        <v>828.69015999999874</v>
      </c>
      <c r="AS121" s="46">
        <f t="shared" si="100"/>
        <v>835.37314516128902</v>
      </c>
      <c r="AT121" s="46">
        <f t="shared" si="100"/>
        <v>842.05613032257918</v>
      </c>
      <c r="AU121" s="46">
        <f t="shared" si="100"/>
        <v>848.73911548386957</v>
      </c>
      <c r="AV121" s="46">
        <f t="shared" si="100"/>
        <v>855.42210064515984</v>
      </c>
      <c r="AW121" s="46">
        <f t="shared" si="100"/>
        <v>862.10508580645023</v>
      </c>
      <c r="AX121" s="46">
        <f t="shared" si="100"/>
        <v>868.7880709677404</v>
      </c>
      <c r="AY121" s="46">
        <f t="shared" si="100"/>
        <v>875.47105612903079</v>
      </c>
      <c r="AZ121" s="46">
        <f t="shared" si="100"/>
        <v>882.15404129032117</v>
      </c>
      <c r="BA121" s="46">
        <f t="shared" si="100"/>
        <v>888.83702645161145</v>
      </c>
      <c r="BB121" s="46">
        <f t="shared" si="100"/>
        <v>895.52001161290173</v>
      </c>
      <c r="BC121" s="46">
        <f t="shared" si="100"/>
        <v>902.202996774192</v>
      </c>
      <c r="BD121" s="46">
        <f t="shared" si="100"/>
        <v>908.88598193548239</v>
      </c>
      <c r="BE121" s="46">
        <f t="shared" ref="BE121" si="101">BE119*BE120</f>
        <v>915.56896709677255</v>
      </c>
    </row>
    <row r="122" spans="2:57" x14ac:dyDescent="0.25">
      <c r="B122" t="s">
        <v>74</v>
      </c>
      <c r="C122" s="5"/>
      <c r="D122" s="46">
        <f>D121*D2</f>
        <v>0</v>
      </c>
      <c r="E122" s="46">
        <f t="shared" ref="E122:BC122" si="102">E121*E2</f>
        <v>0</v>
      </c>
      <c r="F122" s="46">
        <f t="shared" si="102"/>
        <v>0</v>
      </c>
      <c r="G122" s="46">
        <f t="shared" si="102"/>
        <v>0</v>
      </c>
      <c r="H122" s="46">
        <f t="shared" si="102"/>
        <v>0</v>
      </c>
      <c r="I122" s="46">
        <f t="shared" si="102"/>
        <v>0</v>
      </c>
      <c r="J122" s="46">
        <f t="shared" si="102"/>
        <v>545.08800033815157</v>
      </c>
      <c r="K122" s="46">
        <f t="shared" si="102"/>
        <v>0</v>
      </c>
      <c r="L122" s="46">
        <f t="shared" si="102"/>
        <v>0</v>
      </c>
      <c r="M122" s="46">
        <f t="shared" si="102"/>
        <v>0</v>
      </c>
      <c r="N122" s="46">
        <f t="shared" si="102"/>
        <v>430.77509510049606</v>
      </c>
      <c r="O122" s="46">
        <f t="shared" si="102"/>
        <v>0</v>
      </c>
      <c r="P122" s="46">
        <f t="shared" si="102"/>
        <v>0</v>
      </c>
      <c r="Q122" s="46">
        <f t="shared" si="102"/>
        <v>0</v>
      </c>
      <c r="R122" s="46">
        <f t="shared" si="102"/>
        <v>321.82434288531056</v>
      </c>
      <c r="S122" s="46">
        <f t="shared" si="102"/>
        <v>0</v>
      </c>
      <c r="T122" s="46">
        <f t="shared" si="102"/>
        <v>0</v>
      </c>
      <c r="U122" s="46">
        <f t="shared" si="102"/>
        <v>0</v>
      </c>
      <c r="V122" s="46">
        <f t="shared" si="102"/>
        <v>240.02864270570134</v>
      </c>
      <c r="W122" s="46">
        <f t="shared" si="102"/>
        <v>243.27988602852673</v>
      </c>
      <c r="X122" s="46">
        <f t="shared" si="102"/>
        <v>226.00593227437952</v>
      </c>
      <c r="Y122" s="46">
        <f t="shared" si="102"/>
        <v>209.93909420853763</v>
      </c>
      <c r="Z122" s="46">
        <f t="shared" si="102"/>
        <v>194.99676470209764</v>
      </c>
      <c r="AA122" s="46">
        <f t="shared" si="102"/>
        <v>181.10182997813328</v>
      </c>
      <c r="AB122" s="46">
        <f t="shared" si="102"/>
        <v>168.18231922102854</v>
      </c>
      <c r="AC122" s="46">
        <f t="shared" si="102"/>
        <v>156.17107510204966</v>
      </c>
      <c r="AD122" s="46">
        <f t="shared" si="102"/>
        <v>145.00544411616451</v>
      </c>
      <c r="AE122" s="46">
        <f t="shared" si="102"/>
        <v>134.62698566812335</v>
      </c>
      <c r="AF122" s="46">
        <f t="shared" si="102"/>
        <v>124.98119888900742</v>
      </c>
      <c r="AG122" s="46">
        <f t="shared" si="102"/>
        <v>116.01726620752291</v>
      </c>
      <c r="AH122" s="46">
        <f t="shared" si="102"/>
        <v>107.68781274301517</v>
      </c>
      <c r="AI122" s="46">
        <f t="shared" si="102"/>
        <v>99.948680629281696</v>
      </c>
      <c r="AJ122" s="46">
        <f t="shared" si="102"/>
        <v>92.758717419599193</v>
      </c>
      <c r="AK122" s="46">
        <f t="shared" si="102"/>
        <v>86.079577763798369</v>
      </c>
      <c r="AL122" s="46">
        <f t="shared" si="102"/>
        <v>79.875537587608463</v>
      </c>
      <c r="AM122" s="46">
        <f t="shared" si="102"/>
        <v>74.113320042751909</v>
      </c>
      <c r="AN122" s="46">
        <f t="shared" si="102"/>
        <v>68.761932533333251</v>
      </c>
      <c r="AO122" s="46">
        <f t="shared" si="102"/>
        <v>63.792514159876617</v>
      </c>
      <c r="AP122" s="46">
        <f t="shared" si="102"/>
        <v>59.178192956890584</v>
      </c>
      <c r="AQ122" s="46">
        <f t="shared" si="102"/>
        <v>54.893952333050919</v>
      </c>
      <c r="AR122" s="46">
        <f t="shared" si="102"/>
        <v>51.719854792936047</v>
      </c>
      <c r="AS122" s="46">
        <f t="shared" si="102"/>
        <v>48.726121865518586</v>
      </c>
      <c r="AT122" s="46">
        <f t="shared" si="102"/>
        <v>45.902739103217492</v>
      </c>
      <c r="AU122" s="46">
        <f t="shared" si="102"/>
        <v>43.240230426558533</v>
      </c>
      <c r="AV122" s="46">
        <f t="shared" si="102"/>
        <v>40.729630543818473</v>
      </c>
      <c r="AW122" s="46">
        <f t="shared" si="102"/>
        <v>38.362458675179489</v>
      </c>
      <c r="AX122" s="46">
        <f t="shared" si="102"/>
        <v>36.130693528749781</v>
      </c>
      <c r="AY122" s="46">
        <f t="shared" si="102"/>
        <v>34.026749477111586</v>
      </c>
      <c r="AZ122" s="46">
        <f t="shared" si="102"/>
        <v>32.043453884416991</v>
      </c>
      <c r="BA122" s="46">
        <f t="shared" si="102"/>
        <v>30.174025535453548</v>
      </c>
      <c r="BB122" s="46">
        <f t="shared" si="102"/>
        <v>28.412054119533238</v>
      </c>
      <c r="BC122" s="46">
        <f t="shared" si="102"/>
        <v>26.751480723510856</v>
      </c>
      <c r="BD122" s="46">
        <f>BD121*BD2</f>
        <v>25.186579289702159</v>
      </c>
      <c r="BE122" s="46">
        <f t="shared" ref="BE122" si="103">BE121*BE2</f>
        <v>23.711938995940042</v>
      </c>
    </row>
    <row r="123" spans="2:57" s="42" customFormat="1" x14ac:dyDescent="0.25">
      <c r="B123" s="42" t="s">
        <v>75</v>
      </c>
      <c r="C123" s="43"/>
    </row>
    <row r="124" spans="2:57" x14ac:dyDescent="0.25">
      <c r="B124" t="s">
        <v>76</v>
      </c>
      <c r="C124" s="5"/>
      <c r="D124" s="46">
        <f>SUM(D103,D109,D115,D121)</f>
        <v>0</v>
      </c>
      <c r="E124" s="46">
        <f t="shared" ref="E124:BD124" si="104">SUM(E103,E109,E115,E121)</f>
        <v>0</v>
      </c>
      <c r="F124" s="46">
        <f t="shared" si="104"/>
        <v>0</v>
      </c>
      <c r="G124" s="46">
        <f t="shared" si="104"/>
        <v>0</v>
      </c>
      <c r="H124" s="46">
        <f t="shared" si="104"/>
        <v>0</v>
      </c>
      <c r="I124" s="46">
        <f t="shared" si="104"/>
        <v>0</v>
      </c>
      <c r="J124" s="46">
        <f t="shared" si="104"/>
        <v>245711.35292034104</v>
      </c>
      <c r="K124" s="46">
        <f t="shared" si="104"/>
        <v>0</v>
      </c>
      <c r="L124" s="46">
        <f t="shared" si="104"/>
        <v>0</v>
      </c>
      <c r="M124" s="46">
        <f t="shared" si="104"/>
        <v>0</v>
      </c>
      <c r="N124" s="46">
        <f t="shared" si="104"/>
        <v>242275.43152384454</v>
      </c>
      <c r="O124" s="46">
        <f t="shared" si="104"/>
        <v>0</v>
      </c>
      <c r="P124" s="46">
        <f t="shared" si="104"/>
        <v>0</v>
      </c>
      <c r="Q124" s="46">
        <f t="shared" si="104"/>
        <v>0</v>
      </c>
      <c r="R124" s="46">
        <f t="shared" si="104"/>
        <v>236726.24066446946</v>
      </c>
      <c r="S124" s="46">
        <f t="shared" si="104"/>
        <v>0</v>
      </c>
      <c r="T124" s="46">
        <f t="shared" si="104"/>
        <v>0</v>
      </c>
      <c r="U124" s="46">
        <f t="shared" si="104"/>
        <v>0</v>
      </c>
      <c r="V124" s="46">
        <f t="shared" si="104"/>
        <v>239660.86460344953</v>
      </c>
      <c r="W124" s="46">
        <f t="shared" si="104"/>
        <v>262338.14886418072</v>
      </c>
      <c r="X124" s="46">
        <f t="shared" si="104"/>
        <v>263499.72134507942</v>
      </c>
      <c r="Y124" s="46">
        <f t="shared" si="104"/>
        <v>264996.87773395248</v>
      </c>
      <c r="Z124" s="46">
        <f t="shared" si="104"/>
        <v>269809.12156062631</v>
      </c>
      <c r="AA124" s="46">
        <f t="shared" si="104"/>
        <v>271844.13229852612</v>
      </c>
      <c r="AB124" s="46">
        <f t="shared" si="104"/>
        <v>274078.538918823</v>
      </c>
      <c r="AC124" s="46">
        <f t="shared" si="104"/>
        <v>276466.27702400094</v>
      </c>
      <c r="AD124" s="46">
        <f t="shared" si="104"/>
        <v>278985.50809236336</v>
      </c>
      <c r="AE124" s="46">
        <f t="shared" si="104"/>
        <v>281613.90225832048</v>
      </c>
      <c r="AF124" s="46">
        <f t="shared" si="104"/>
        <v>284351.14667739021</v>
      </c>
      <c r="AG124" s="46">
        <f t="shared" si="104"/>
        <v>290347.44067165186</v>
      </c>
      <c r="AH124" s="46">
        <f t="shared" si="104"/>
        <v>104859.96606206731</v>
      </c>
      <c r="AI124" s="46">
        <f t="shared" si="104"/>
        <v>103500.30125434436</v>
      </c>
      <c r="AJ124" s="46">
        <f t="shared" si="104"/>
        <v>102206.79509812451</v>
      </c>
      <c r="AK124" s="46">
        <f t="shared" si="104"/>
        <v>100975.51832473265</v>
      </c>
      <c r="AL124" s="46">
        <f t="shared" si="104"/>
        <v>99802.759406132158</v>
      </c>
      <c r="AM124" s="46">
        <f t="shared" si="104"/>
        <v>98685.013368148022</v>
      </c>
      <c r="AN124" s="46">
        <f t="shared" si="104"/>
        <v>97618.971119317895</v>
      </c>
      <c r="AO124" s="46">
        <f t="shared" si="104"/>
        <v>96601.509276586119</v>
      </c>
      <c r="AP124" s="46">
        <f t="shared" si="104"/>
        <v>95629.680469255749</v>
      </c>
      <c r="AQ124" s="46">
        <f t="shared" si="104"/>
        <v>94700.704102873686</v>
      </c>
      <c r="AR124" s="46">
        <f t="shared" si="104"/>
        <v>94656.442696082435</v>
      </c>
      <c r="AS124" s="46">
        <f t="shared" si="104"/>
        <v>94607.175515661336</v>
      </c>
      <c r="AT124" s="46">
        <f t="shared" si="104"/>
        <v>94553.016490108901</v>
      </c>
      <c r="AU124" s="46">
        <f t="shared" si="104"/>
        <v>13558.130455049699</v>
      </c>
      <c r="AV124" s="46">
        <f t="shared" si="104"/>
        <v>13664.887387766626</v>
      </c>
      <c r="AW124" s="46">
        <f t="shared" si="104"/>
        <v>13771.644320483552</v>
      </c>
      <c r="AX124" s="46">
        <f t="shared" si="104"/>
        <v>13878.401253200478</v>
      </c>
      <c r="AY124" s="46">
        <f t="shared" si="104"/>
        <v>13985.158185917404</v>
      </c>
      <c r="AZ124" s="46">
        <f t="shared" si="104"/>
        <v>14091.915118634332</v>
      </c>
      <c r="BA124" s="46">
        <f t="shared" si="104"/>
        <v>14198.672051351257</v>
      </c>
      <c r="BB124" s="46">
        <f t="shared" si="104"/>
        <v>14305.428984068187</v>
      </c>
      <c r="BC124" s="46">
        <f t="shared" si="104"/>
        <v>14412.185916785114</v>
      </c>
      <c r="BD124" s="46">
        <f t="shared" si="104"/>
        <v>14518.94284950204</v>
      </c>
      <c r="BE124" s="46">
        <f t="shared" ref="BE124" si="105">SUM(BE103,BE109,BE115,BE121)</f>
        <v>14625.699782218968</v>
      </c>
    </row>
    <row r="125" spans="2:57" x14ac:dyDescent="0.25">
      <c r="B125" t="s">
        <v>77</v>
      </c>
      <c r="C125" s="5"/>
      <c r="D125" s="46">
        <f>SUM(D104,D110,D116,D122,)</f>
        <v>0</v>
      </c>
      <c r="E125" s="46">
        <f t="shared" ref="E125:BD125" si="106">SUM(E104,E110,E116,E122,)</f>
        <v>0</v>
      </c>
      <c r="F125" s="46">
        <f t="shared" si="106"/>
        <v>0</v>
      </c>
      <c r="G125" s="46">
        <f t="shared" si="106"/>
        <v>0</v>
      </c>
      <c r="H125" s="46">
        <f t="shared" si="106"/>
        <v>0</v>
      </c>
      <c r="I125" s="46">
        <f t="shared" si="106"/>
        <v>0</v>
      </c>
      <c r="J125" s="46">
        <f t="shared" si="106"/>
        <v>184860.95137749912</v>
      </c>
      <c r="K125" s="46">
        <f t="shared" si="106"/>
        <v>0</v>
      </c>
      <c r="L125" s="46">
        <f t="shared" si="106"/>
        <v>0</v>
      </c>
      <c r="M125" s="46">
        <f t="shared" si="106"/>
        <v>0</v>
      </c>
      <c r="N125" s="46">
        <f t="shared" si="106"/>
        <v>158856.60404444518</v>
      </c>
      <c r="O125" s="46">
        <f t="shared" si="106"/>
        <v>0</v>
      </c>
      <c r="P125" s="46">
        <f t="shared" si="106"/>
        <v>0</v>
      </c>
      <c r="Q125" s="46">
        <f t="shared" si="106"/>
        <v>0</v>
      </c>
      <c r="R125" s="46">
        <f t="shared" si="106"/>
        <v>137468.70668073444</v>
      </c>
      <c r="S125" s="46">
        <f t="shared" si="106"/>
        <v>0</v>
      </c>
      <c r="T125" s="46">
        <f t="shared" si="106"/>
        <v>0</v>
      </c>
      <c r="U125" s="46">
        <f t="shared" si="106"/>
        <v>0</v>
      </c>
      <c r="V125" s="46">
        <f t="shared" si="106"/>
        <v>124622.3940526974</v>
      </c>
      <c r="W125" s="46">
        <f t="shared" si="106"/>
        <v>132785.72485793257</v>
      </c>
      <c r="X125" s="46">
        <f t="shared" si="106"/>
        <v>129856.49061414046</v>
      </c>
      <c r="Y125" s="46">
        <f t="shared" si="106"/>
        <v>127176.74259529098</v>
      </c>
      <c r="Z125" s="46">
        <f t="shared" si="106"/>
        <v>126234.5951937324</v>
      </c>
      <c r="AA125" s="46">
        <f t="shared" si="106"/>
        <v>123881.46229457694</v>
      </c>
      <c r="AB125" s="46">
        <f t="shared" si="106"/>
        <v>121658.71210429068</v>
      </c>
      <c r="AC125" s="46">
        <f t="shared" si="106"/>
        <v>119534.07800511373</v>
      </c>
      <c r="AD125" s="46">
        <f t="shared" si="106"/>
        <v>117489.75379678395</v>
      </c>
      <c r="AE125" s="46">
        <f t="shared" si="106"/>
        <v>115509.69852629839</v>
      </c>
      <c r="AF125" s="46">
        <f t="shared" si="106"/>
        <v>113589.03378053852</v>
      </c>
      <c r="AG125" s="46">
        <f t="shared" si="106"/>
        <v>113021.41241423353</v>
      </c>
      <c r="AH125" s="46">
        <f t="shared" si="106"/>
        <v>35795.092546586267</v>
      </c>
      <c r="AI125" s="46">
        <f t="shared" si="106"/>
        <v>34470.18505163808</v>
      </c>
      <c r="AJ125" s="46">
        <f t="shared" si="106"/>
        <v>33211.608818543806</v>
      </c>
      <c r="AK125" s="46">
        <f t="shared" si="106"/>
        <v>32014.151404522279</v>
      </c>
      <c r="AL125" s="46">
        <f t="shared" si="106"/>
        <v>30873.147756576156</v>
      </c>
      <c r="AM125" s="46">
        <f t="shared" si="106"/>
        <v>29784.417143401406</v>
      </c>
      <c r="AN125" s="46">
        <f t="shared" si="106"/>
        <v>28744.207462078768</v>
      </c>
      <c r="AO125" s="46">
        <f t="shared" si="106"/>
        <v>27749.146061995219</v>
      </c>
      <c r="AP125" s="46">
        <f t="shared" si="106"/>
        <v>26796.196327081969</v>
      </c>
      <c r="AQ125" s="46">
        <f t="shared" si="106"/>
        <v>25882.619344902545</v>
      </c>
      <c r="AR125" s="46">
        <f t="shared" si="106"/>
        <v>25058.645712378508</v>
      </c>
      <c r="AS125" s="46">
        <f t="shared" si="106"/>
        <v>24259.938387108818</v>
      </c>
      <c r="AT125" s="46">
        <f t="shared" si="106"/>
        <v>23485.763492670962</v>
      </c>
      <c r="AU125" s="46">
        <f t="shared" si="106"/>
        <v>690.7383839561378</v>
      </c>
      <c r="AV125" s="46">
        <f t="shared" si="106"/>
        <v>650.63296155997978</v>
      </c>
      <c r="AW125" s="46">
        <f t="shared" si="106"/>
        <v>612.81872109548317</v>
      </c>
      <c r="AX125" s="46">
        <f t="shared" si="106"/>
        <v>577.16752693191916</v>
      </c>
      <c r="AY125" s="46">
        <f t="shared" si="106"/>
        <v>543.55820293372688</v>
      </c>
      <c r="AZ125" s="46">
        <f t="shared" si="106"/>
        <v>511.87617027361017</v>
      </c>
      <c r="BA125" s="46">
        <f t="shared" si="106"/>
        <v>482.01310284898153</v>
      </c>
      <c r="BB125" s="46">
        <f t="shared" si="106"/>
        <v>453.86659954861585</v>
      </c>
      <c r="BC125" s="46">
        <f t="shared" si="106"/>
        <v>427.33987263958107</v>
      </c>
      <c r="BD125" s="46">
        <f t="shared" si="106"/>
        <v>402.34145156789913</v>
      </c>
      <c r="BE125" s="46">
        <f t="shared" ref="BE125" si="107">SUM(BE104,BE110,BE116,BE122,)</f>
        <v>378.78490148984463</v>
      </c>
    </row>
    <row r="126" spans="2:57" ht="15.75" thickBot="1" x14ac:dyDescent="0.3">
      <c r="C126" s="5"/>
    </row>
    <row r="127" spans="2:57" ht="15.75" thickBot="1" x14ac:dyDescent="0.3">
      <c r="B127" t="s">
        <v>83</v>
      </c>
      <c r="C127" s="25">
        <f>SUM(D125:BE125)</f>
        <v>2330402.617742639</v>
      </c>
    </row>
    <row r="128" spans="2:57" s="8" customFormat="1" ht="15.75" thickBot="1" x14ac:dyDescent="0.3">
      <c r="C128" s="9"/>
    </row>
    <row r="129" spans="2:3" ht="15.75" thickBot="1" x14ac:dyDescent="0.3">
      <c r="B129" t="s">
        <v>19</v>
      </c>
      <c r="C129" s="25">
        <f>C16+C42+C55+C93+C127</f>
        <v>67906470.613135189</v>
      </c>
    </row>
    <row r="130" spans="2:3" x14ac:dyDescent="0.25">
      <c r="C130" s="21"/>
    </row>
    <row r="136" spans="2:3" x14ac:dyDescent="0.25">
      <c r="C136" s="37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7EAF-8D7A-4C1C-BF9B-3BB1E23B2EE1}">
  <dimension ref="A2:J11"/>
  <sheetViews>
    <sheetView topLeftCell="H1" workbookViewId="0">
      <selection activeCell="I15" sqref="I15"/>
    </sheetView>
  </sheetViews>
  <sheetFormatPr defaultRowHeight="15" x14ac:dyDescent="0.25"/>
  <cols>
    <col min="1" max="1" width="26.42578125" customWidth="1"/>
    <col min="2" max="2" width="18.42578125" customWidth="1"/>
    <col min="4" max="4" width="14.5703125" bestFit="1" customWidth="1"/>
    <col min="8" max="8" width="30.42578125" bestFit="1" customWidth="1"/>
    <col min="9" max="9" width="14.5703125" bestFit="1" customWidth="1"/>
    <col min="10" max="10" width="16.42578125" customWidth="1"/>
  </cols>
  <sheetData>
    <row r="2" spans="1:10" x14ac:dyDescent="0.25">
      <c r="B2" s="6" t="s">
        <v>0</v>
      </c>
      <c r="D2" t="s">
        <v>89</v>
      </c>
      <c r="I2" t="s">
        <v>92</v>
      </c>
      <c r="J2" t="s">
        <v>93</v>
      </c>
    </row>
    <row r="3" spans="1:10" x14ac:dyDescent="0.25">
      <c r="A3" s="6" t="s">
        <v>88</v>
      </c>
      <c r="B3" s="7">
        <f>'Build Alternative'!C129</f>
        <v>42351731.894632049</v>
      </c>
      <c r="D3" s="5">
        <f>'Build Alternative'!C129+'Build Alternative'!C138</f>
        <v>42351731.894632049</v>
      </c>
      <c r="H3" t="s">
        <v>23</v>
      </c>
      <c r="I3" s="36">
        <f>'Build Alternative'!C9</f>
        <v>18615721.20906299</v>
      </c>
      <c r="J3" s="36"/>
    </row>
    <row r="4" spans="1:10" x14ac:dyDescent="0.25">
      <c r="H4" t="s">
        <v>94</v>
      </c>
      <c r="I4" s="36"/>
      <c r="J4" s="36">
        <f>'No Build Alternative'!C9</f>
        <v>10813993.541733604</v>
      </c>
    </row>
    <row r="5" spans="1:10" x14ac:dyDescent="0.25">
      <c r="H5" t="s">
        <v>95</v>
      </c>
      <c r="I5" s="36">
        <f>'Build Alternative'!C14</f>
        <v>1699751.9244184443</v>
      </c>
      <c r="J5" s="36">
        <f>'No Build Alternative'!C14</f>
        <v>1190207.0150450056</v>
      </c>
    </row>
    <row r="6" spans="1:10" x14ac:dyDescent="0.25">
      <c r="A6" s="6" t="s">
        <v>26</v>
      </c>
      <c r="B6" s="7">
        <f>'No Build Alternative'!C129</f>
        <v>67906470.613135189</v>
      </c>
      <c r="D6" s="46">
        <f>'No Build Alternative'!C129+'No Build Alternative'!C136</f>
        <v>67906470.613135189</v>
      </c>
      <c r="H6" t="s">
        <v>96</v>
      </c>
      <c r="I6" s="36">
        <f>'Build Alternative'!C42</f>
        <v>12165565.256247519</v>
      </c>
      <c r="J6" s="36">
        <f>'No Build Alternative'!C42</f>
        <v>29618864.32217456</v>
      </c>
    </row>
    <row r="7" spans="1:10" x14ac:dyDescent="0.25">
      <c r="A7" s="6"/>
      <c r="B7" s="7"/>
      <c r="H7" t="s">
        <v>97</v>
      </c>
      <c r="I7" s="36">
        <f>'Build Alternative'!C55</f>
        <v>9164910.5251430273</v>
      </c>
      <c r="J7" s="36">
        <f>'No Build Alternative'!C55</f>
        <v>22313327.465789389</v>
      </c>
    </row>
    <row r="8" spans="1:10" x14ac:dyDescent="0.25">
      <c r="H8" t="s">
        <v>98</v>
      </c>
      <c r="I8" s="36">
        <f>'Build Alternative'!C93+'Build Alternative'!C127</f>
        <v>705782.97976006893</v>
      </c>
      <c r="J8" s="36">
        <f>'No Build Alternative'!C93+'No Build Alternative'!C127</f>
        <v>3970078.2683926206</v>
      </c>
    </row>
    <row r="9" spans="1:10" x14ac:dyDescent="0.25">
      <c r="A9" s="6"/>
      <c r="B9" s="7"/>
      <c r="H9" t="s">
        <v>99</v>
      </c>
      <c r="I9" s="36">
        <f>SUM(I3:I8)</f>
        <v>42351731.894632049</v>
      </c>
      <c r="J9" s="36">
        <f>SUM(J3:J8)</f>
        <v>67906470.613135189</v>
      </c>
    </row>
    <row r="10" spans="1:10" x14ac:dyDescent="0.25">
      <c r="H10" t="s">
        <v>3</v>
      </c>
      <c r="I10" s="44">
        <f>J9/I9</f>
        <v>1.6033930036693995</v>
      </c>
      <c r="J10" s="35"/>
    </row>
    <row r="11" spans="1:10" x14ac:dyDescent="0.25">
      <c r="A11" s="6" t="s">
        <v>3</v>
      </c>
      <c r="B11" s="10">
        <f>B6/B3</f>
        <v>1.6033930036693995</v>
      </c>
      <c r="D11" s="58">
        <f>D6/D3</f>
        <v>1.6033930036693995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4FBD-CC87-4589-BD94-35D3F5C9BABD}">
  <dimension ref="B1:AL138"/>
  <sheetViews>
    <sheetView topLeftCell="A129" workbookViewId="0">
      <selection activeCell="A131" sqref="A131:AM146"/>
    </sheetView>
  </sheetViews>
  <sheetFormatPr defaultRowHeight="15" x14ac:dyDescent="0.25"/>
  <cols>
    <col min="1" max="1" width="3.140625" customWidth="1"/>
    <col min="2" max="2" width="46.5703125" customWidth="1"/>
    <col min="3" max="3" width="13.140625" customWidth="1"/>
    <col min="4" max="5" width="9.85546875" customWidth="1"/>
    <col min="6" max="6" width="16.28515625" customWidth="1"/>
    <col min="7" max="7" width="12.85546875" customWidth="1"/>
    <col min="8" max="8" width="13.42578125" customWidth="1"/>
    <col min="9" max="16" width="9.5703125" customWidth="1"/>
    <col min="17" max="17" width="10" customWidth="1"/>
    <col min="18" max="28" width="9.5703125" customWidth="1"/>
    <col min="29" max="33" width="9.7109375" customWidth="1"/>
    <col min="34" max="34" width="10.5703125" customWidth="1"/>
    <col min="35" max="36" width="9.85546875" customWidth="1"/>
    <col min="37" max="37" width="10.28515625" customWidth="1"/>
  </cols>
  <sheetData>
    <row r="1" spans="2:38" ht="15.75" thickBot="1" x14ac:dyDescent="0.3">
      <c r="B1" s="3" t="s">
        <v>2</v>
      </c>
      <c r="D1">
        <v>2021</v>
      </c>
      <c r="E1">
        <f t="shared" ref="E1:AL1" si="0">D1+1</f>
        <v>2022</v>
      </c>
      <c r="F1">
        <f t="shared" si="0"/>
        <v>2023</v>
      </c>
      <c r="G1">
        <f t="shared" si="0"/>
        <v>2024</v>
      </c>
      <c r="H1">
        <f t="shared" si="0"/>
        <v>2025</v>
      </c>
      <c r="I1">
        <f t="shared" si="0"/>
        <v>2026</v>
      </c>
      <c r="J1">
        <f t="shared" si="0"/>
        <v>2027</v>
      </c>
      <c r="K1">
        <f t="shared" si="0"/>
        <v>2028</v>
      </c>
      <c r="L1">
        <f t="shared" si="0"/>
        <v>2029</v>
      </c>
      <c r="M1">
        <f t="shared" si="0"/>
        <v>2030</v>
      </c>
      <c r="N1">
        <f t="shared" si="0"/>
        <v>2031</v>
      </c>
      <c r="O1">
        <f t="shared" si="0"/>
        <v>2032</v>
      </c>
      <c r="P1">
        <f t="shared" si="0"/>
        <v>2033</v>
      </c>
      <c r="Q1">
        <f t="shared" si="0"/>
        <v>2034</v>
      </c>
      <c r="R1">
        <f t="shared" si="0"/>
        <v>2035</v>
      </c>
      <c r="S1">
        <f t="shared" si="0"/>
        <v>2036</v>
      </c>
      <c r="T1">
        <f t="shared" si="0"/>
        <v>2037</v>
      </c>
      <c r="U1">
        <f t="shared" si="0"/>
        <v>2038</v>
      </c>
      <c r="V1">
        <f t="shared" si="0"/>
        <v>2039</v>
      </c>
      <c r="W1">
        <f t="shared" si="0"/>
        <v>2040</v>
      </c>
      <c r="X1">
        <f t="shared" si="0"/>
        <v>2041</v>
      </c>
      <c r="Y1">
        <f t="shared" si="0"/>
        <v>2042</v>
      </c>
      <c r="Z1">
        <f t="shared" si="0"/>
        <v>2043</v>
      </c>
      <c r="AA1">
        <f t="shared" si="0"/>
        <v>2044</v>
      </c>
      <c r="AB1">
        <f t="shared" si="0"/>
        <v>2045</v>
      </c>
      <c r="AC1">
        <f t="shared" si="0"/>
        <v>2046</v>
      </c>
      <c r="AD1">
        <f t="shared" si="0"/>
        <v>2047</v>
      </c>
      <c r="AE1">
        <f t="shared" si="0"/>
        <v>2048</v>
      </c>
      <c r="AF1">
        <f t="shared" si="0"/>
        <v>2049</v>
      </c>
      <c r="AG1">
        <f t="shared" si="0"/>
        <v>2050</v>
      </c>
      <c r="AH1">
        <f t="shared" si="0"/>
        <v>2051</v>
      </c>
      <c r="AI1">
        <f t="shared" si="0"/>
        <v>2052</v>
      </c>
      <c r="AJ1">
        <f t="shared" si="0"/>
        <v>2053</v>
      </c>
      <c r="AK1">
        <f t="shared" si="0"/>
        <v>2054</v>
      </c>
      <c r="AL1">
        <f t="shared" si="0"/>
        <v>2055</v>
      </c>
    </row>
    <row r="2" spans="2:38" ht="15.75" thickBot="1" x14ac:dyDescent="0.3">
      <c r="B2" s="4" t="s">
        <v>1</v>
      </c>
      <c r="C2" s="1">
        <v>1.07</v>
      </c>
      <c r="D2" s="2">
        <f>1/1.07</f>
        <v>0.93457943925233644</v>
      </c>
      <c r="E2" s="2">
        <f t="shared" ref="E2:G3" si="1">D2/$C2</f>
        <v>0.87343872827321156</v>
      </c>
      <c r="F2" s="2">
        <f t="shared" si="1"/>
        <v>0.81629787689085187</v>
      </c>
      <c r="G2" s="2">
        <f>F2/$C2</f>
        <v>0.76289521204752508</v>
      </c>
      <c r="H2" s="2">
        <f t="shared" ref="H2:W3" si="2">G2/$C2</f>
        <v>0.71298617948366827</v>
      </c>
      <c r="I2" s="2">
        <f t="shared" si="2"/>
        <v>0.66634222381651231</v>
      </c>
      <c r="J2" s="2">
        <f t="shared" si="2"/>
        <v>0.62274974188459087</v>
      </c>
      <c r="K2" s="2">
        <f t="shared" si="2"/>
        <v>0.58200910456503818</v>
      </c>
      <c r="L2" s="2">
        <f t="shared" si="2"/>
        <v>0.54393374258414784</v>
      </c>
      <c r="M2" s="2">
        <f t="shared" si="2"/>
        <v>0.50834929213471758</v>
      </c>
      <c r="N2" s="2">
        <f t="shared" si="2"/>
        <v>0.4750927963875865</v>
      </c>
      <c r="O2" s="2">
        <f t="shared" si="2"/>
        <v>0.444011959240735</v>
      </c>
      <c r="P2" s="2">
        <f t="shared" si="2"/>
        <v>0.41496444788853737</v>
      </c>
      <c r="Q2" s="2">
        <f t="shared" si="2"/>
        <v>0.38781724101732462</v>
      </c>
      <c r="R2" s="2">
        <f t="shared" si="2"/>
        <v>0.36244601964235945</v>
      </c>
      <c r="S2" s="2">
        <f t="shared" si="2"/>
        <v>0.33873459779659759</v>
      </c>
      <c r="T2" s="2">
        <f t="shared" si="2"/>
        <v>0.3165743904641099</v>
      </c>
      <c r="U2" s="2">
        <f t="shared" si="2"/>
        <v>0.29586391632159803</v>
      </c>
      <c r="V2" s="2">
        <f t="shared" si="2"/>
        <v>0.27650833301083927</v>
      </c>
      <c r="W2" s="2">
        <f t="shared" si="2"/>
        <v>0.25841900281386848</v>
      </c>
      <c r="X2" s="2">
        <f t="shared" ref="X2:AL3" si="3">W2/$C2</f>
        <v>0.24151308674193314</v>
      </c>
      <c r="Y2" s="2">
        <f t="shared" si="3"/>
        <v>0.22571316517937676</v>
      </c>
      <c r="Z2" s="2">
        <f t="shared" si="3"/>
        <v>0.21094688334521192</v>
      </c>
      <c r="AA2" s="2">
        <f t="shared" si="3"/>
        <v>0.19714661994879618</v>
      </c>
      <c r="AB2" s="2">
        <f t="shared" si="3"/>
        <v>0.1842491775222394</v>
      </c>
      <c r="AC2" s="2">
        <f t="shared" si="3"/>
        <v>0.17219549301143869</v>
      </c>
      <c r="AD2" s="2">
        <f t="shared" si="3"/>
        <v>0.16093036730040999</v>
      </c>
      <c r="AE2" s="2">
        <f t="shared" si="3"/>
        <v>0.1504022124302897</v>
      </c>
      <c r="AF2" s="2">
        <f t="shared" si="3"/>
        <v>0.14056281535541093</v>
      </c>
      <c r="AG2" s="2">
        <f t="shared" si="3"/>
        <v>0.13136711715458965</v>
      </c>
      <c r="AH2" s="2">
        <f t="shared" si="3"/>
        <v>0.12277300668653238</v>
      </c>
      <c r="AI2" s="2">
        <f t="shared" si="3"/>
        <v>0.11474112774442277</v>
      </c>
      <c r="AJ2" s="2">
        <f t="shared" si="3"/>
        <v>0.10723469882656333</v>
      </c>
      <c r="AK2" s="2">
        <f t="shared" si="3"/>
        <v>0.10021934469772274</v>
      </c>
      <c r="AL2" s="2">
        <f t="shared" si="3"/>
        <v>9.3662938969834339E-2</v>
      </c>
    </row>
    <row r="3" spans="2:38" ht="15.75" thickBot="1" x14ac:dyDescent="0.3">
      <c r="B3" s="4" t="s">
        <v>29</v>
      </c>
      <c r="C3" s="1">
        <v>1.03</v>
      </c>
      <c r="D3" s="2">
        <f>1/1.03</f>
        <v>0.970873786407767</v>
      </c>
      <c r="E3" s="2">
        <f>D3/$C3</f>
        <v>0.94259590913375435</v>
      </c>
      <c r="F3" s="2">
        <f t="shared" si="1"/>
        <v>0.9151416593531595</v>
      </c>
      <c r="G3" s="2">
        <f t="shared" si="1"/>
        <v>0.88848704791568878</v>
      </c>
      <c r="H3" s="2">
        <f t="shared" ref="H3:AL3" si="4">G3/$C3</f>
        <v>0.86260878438416388</v>
      </c>
      <c r="I3" s="2">
        <f t="shared" si="4"/>
        <v>0.83748425668365423</v>
      </c>
      <c r="J3" s="2">
        <f t="shared" si="4"/>
        <v>0.81309151134335356</v>
      </c>
      <c r="K3" s="2">
        <f t="shared" si="4"/>
        <v>0.7894092343139355</v>
      </c>
      <c r="L3" s="2">
        <f t="shared" si="4"/>
        <v>0.76641673234362673</v>
      </c>
      <c r="M3" s="2">
        <f t="shared" si="2"/>
        <v>0.74409391489672494</v>
      </c>
      <c r="N3" s="2">
        <f t="shared" si="2"/>
        <v>0.7224212765987621</v>
      </c>
      <c r="O3" s="2">
        <f t="shared" si="4"/>
        <v>0.70137988019297293</v>
      </c>
      <c r="P3" s="2">
        <f t="shared" si="4"/>
        <v>0.68095133999317758</v>
      </c>
      <c r="Q3" s="2">
        <f t="shared" si="4"/>
        <v>0.66111780581861901</v>
      </c>
      <c r="R3" s="2">
        <f t="shared" si="2"/>
        <v>0.64186194739671742</v>
      </c>
      <c r="S3" s="2">
        <f t="shared" si="2"/>
        <v>0.62316693922011401</v>
      </c>
      <c r="T3" s="2">
        <f t="shared" si="4"/>
        <v>0.60501644584477088</v>
      </c>
      <c r="U3" s="2">
        <f t="shared" si="4"/>
        <v>0.58739460761628237</v>
      </c>
      <c r="V3" s="2">
        <f t="shared" si="4"/>
        <v>0.57028602681192464</v>
      </c>
      <c r="W3" s="2">
        <f t="shared" si="2"/>
        <v>0.55367575418633463</v>
      </c>
      <c r="X3" s="2">
        <f t="shared" si="3"/>
        <v>0.53754927590906276</v>
      </c>
      <c r="Y3" s="2">
        <f t="shared" si="4"/>
        <v>0.52189250088258521</v>
      </c>
      <c r="Z3" s="2">
        <f t="shared" si="4"/>
        <v>0.50669174842969433</v>
      </c>
      <c r="AA3" s="2">
        <f t="shared" si="4"/>
        <v>0.49193373633950904</v>
      </c>
      <c r="AB3" s="2">
        <f t="shared" si="3"/>
        <v>0.47760556926165926</v>
      </c>
      <c r="AC3" s="2">
        <f t="shared" si="3"/>
        <v>0.4636947274385041</v>
      </c>
      <c r="AD3" s="2">
        <f t="shared" si="4"/>
        <v>0.45018905576553797</v>
      </c>
      <c r="AE3" s="2">
        <f t="shared" si="4"/>
        <v>0.43707675317042521</v>
      </c>
      <c r="AF3" s="2">
        <f t="shared" si="4"/>
        <v>0.42434636230138367</v>
      </c>
      <c r="AG3" s="2">
        <f t="shared" si="3"/>
        <v>0.41198675951590646</v>
      </c>
      <c r="AH3" s="2">
        <f t="shared" si="3"/>
        <v>0.39998714516107425</v>
      </c>
      <c r="AI3" s="2">
        <f t="shared" si="4"/>
        <v>0.3883370341369653</v>
      </c>
      <c r="AJ3" s="2">
        <f t="shared" si="4"/>
        <v>0.37702624673491775</v>
      </c>
      <c r="AK3" s="2">
        <f t="shared" si="4"/>
        <v>0.3660448997426386</v>
      </c>
      <c r="AL3" s="2">
        <f t="shared" si="4"/>
        <v>0.35538339780838696</v>
      </c>
    </row>
    <row r="4" spans="2:38" x14ac:dyDescent="0.25">
      <c r="B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38" s="18" customFormat="1" x14ac:dyDescent="0.25">
      <c r="B5" s="17" t="s">
        <v>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2:38" s="15" customFormat="1" x14ac:dyDescent="0.25">
      <c r="B6" s="12" t="s">
        <v>23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2:38" s="8" customFormat="1" x14ac:dyDescent="0.25">
      <c r="B7" s="8" t="s">
        <v>4</v>
      </c>
      <c r="C7" s="23">
        <f>SUM(G7:H7)</f>
        <v>25520000</v>
      </c>
      <c r="G7" s="59">
        <f>25520000*0.33</f>
        <v>8421600</v>
      </c>
      <c r="H7" s="59">
        <f>25520000*0.67</f>
        <v>17098400</v>
      </c>
      <c r="I7" s="9" t="s">
        <v>2</v>
      </c>
      <c r="J7" s="9" t="s">
        <v>2</v>
      </c>
      <c r="K7" s="9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9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  <c r="Y7" s="9" t="s">
        <v>2</v>
      </c>
      <c r="Z7" s="9" t="s">
        <v>2</v>
      </c>
      <c r="AA7" s="9" t="s">
        <v>2</v>
      </c>
      <c r="AB7" s="9" t="s">
        <v>2</v>
      </c>
    </row>
    <row r="8" spans="2:38" s="8" customFormat="1" ht="15.75" thickBot="1" x14ac:dyDescent="0.3">
      <c r="B8" s="8" t="s">
        <v>5</v>
      </c>
      <c r="F8" s="9">
        <f>F7*F2</f>
        <v>0</v>
      </c>
      <c r="G8" s="9">
        <f t="shared" ref="G8:H8" si="5">G7*G2</f>
        <v>6424798.3177794376</v>
      </c>
      <c r="H8" s="9">
        <f t="shared" si="5"/>
        <v>12190922.891283553</v>
      </c>
      <c r="I8" s="9"/>
    </row>
    <row r="9" spans="2:38" s="8" customFormat="1" ht="15.75" thickBot="1" x14ac:dyDescent="0.3">
      <c r="B9" s="8" t="s">
        <v>7</v>
      </c>
      <c r="C9" s="25">
        <f>SUM(F8:H8)</f>
        <v>18615721.20906299</v>
      </c>
      <c r="F9" s="9"/>
      <c r="G9" s="9"/>
      <c r="H9" s="9"/>
      <c r="I9" s="9"/>
    </row>
    <row r="10" spans="2:38" s="8" customFormat="1" x14ac:dyDescent="0.25">
      <c r="F10" s="9"/>
      <c r="G10" s="9"/>
      <c r="H10" s="9"/>
      <c r="I10" s="9"/>
    </row>
    <row r="11" spans="2:38" s="15" customFormat="1" x14ac:dyDescent="0.25">
      <c r="B11" s="15" t="s">
        <v>24</v>
      </c>
      <c r="D11" s="20" t="s">
        <v>2</v>
      </c>
      <c r="E11" s="20" t="s">
        <v>2</v>
      </c>
      <c r="F11" s="20"/>
      <c r="G11" s="20"/>
      <c r="H11" s="20"/>
      <c r="I11" s="20"/>
    </row>
    <row r="12" spans="2:38" s="8" customFormat="1" x14ac:dyDescent="0.25">
      <c r="B12" s="8" t="s">
        <v>28</v>
      </c>
      <c r="C12" s="23">
        <f>SUM(I12:AK12)</f>
        <v>12070000</v>
      </c>
      <c r="D12" s="9" t="s">
        <v>2</v>
      </c>
      <c r="E12" s="9" t="s">
        <v>2</v>
      </c>
      <c r="F12" s="9"/>
      <c r="G12" s="9"/>
      <c r="I12" s="14">
        <v>70000</v>
      </c>
      <c r="J12" s="14">
        <v>0</v>
      </c>
      <c r="K12" s="14">
        <v>5000</v>
      </c>
      <c r="L12" s="14">
        <v>15000</v>
      </c>
      <c r="M12" s="14">
        <v>5000</v>
      </c>
      <c r="N12" s="14">
        <v>0</v>
      </c>
      <c r="O12" s="14">
        <v>5000</v>
      </c>
      <c r="P12" s="14">
        <v>0</v>
      </c>
      <c r="Q12" s="14">
        <v>230000</v>
      </c>
      <c r="R12" s="14">
        <v>0</v>
      </c>
      <c r="S12" s="14">
        <v>5000</v>
      </c>
      <c r="T12" s="14">
        <v>0</v>
      </c>
      <c r="U12" s="14">
        <v>5000</v>
      </c>
      <c r="V12" s="14">
        <v>80000</v>
      </c>
      <c r="W12" s="14">
        <v>5000</v>
      </c>
      <c r="X12" s="14">
        <v>0</v>
      </c>
      <c r="Y12" s="14">
        <v>5000</v>
      </c>
      <c r="Z12" s="14">
        <v>0</v>
      </c>
      <c r="AA12" s="14">
        <v>1520000</v>
      </c>
      <c r="AB12" s="14">
        <v>0</v>
      </c>
      <c r="AC12" s="14">
        <v>5000</v>
      </c>
      <c r="AD12" s="14">
        <v>0</v>
      </c>
      <c r="AE12" s="14">
        <v>5000</v>
      </c>
      <c r="AF12" s="14">
        <v>15000</v>
      </c>
      <c r="AG12" s="14">
        <v>5000</v>
      </c>
      <c r="AH12" s="14">
        <v>0</v>
      </c>
      <c r="AI12" s="27">
        <v>10005000</v>
      </c>
      <c r="AJ12" s="14">
        <v>0</v>
      </c>
      <c r="AK12" s="14">
        <v>85000</v>
      </c>
      <c r="AL12" s="14">
        <v>5000</v>
      </c>
    </row>
    <row r="13" spans="2:38" s="8" customFormat="1" x14ac:dyDescent="0.25">
      <c r="B13" s="8" t="s">
        <v>5</v>
      </c>
      <c r="D13" s="9"/>
      <c r="E13" s="9"/>
      <c r="F13" s="9"/>
      <c r="G13" s="9"/>
      <c r="H13" s="14">
        <f>H12*H2</f>
        <v>0</v>
      </c>
      <c r="I13" s="14">
        <f t="shared" ref="I13:AB13" si="6">I12*I2</f>
        <v>46643.95566715586</v>
      </c>
      <c r="J13" s="14">
        <f t="shared" si="6"/>
        <v>0</v>
      </c>
      <c r="K13" s="14">
        <f t="shared" si="6"/>
        <v>2910.0455228251908</v>
      </c>
      <c r="L13" s="14">
        <f t="shared" si="6"/>
        <v>8159.0061387622172</v>
      </c>
      <c r="M13" s="14">
        <f t="shared" si="6"/>
        <v>2541.746460673588</v>
      </c>
      <c r="N13" s="14">
        <f t="shared" si="6"/>
        <v>0</v>
      </c>
      <c r="O13" s="14">
        <f t="shared" si="6"/>
        <v>2220.059796203675</v>
      </c>
      <c r="P13" s="14">
        <f t="shared" si="6"/>
        <v>0</v>
      </c>
      <c r="Q13" s="14">
        <f t="shared" si="6"/>
        <v>89197.96543398466</v>
      </c>
      <c r="R13" s="14">
        <f t="shared" si="6"/>
        <v>0</v>
      </c>
      <c r="S13" s="14">
        <f t="shared" si="6"/>
        <v>1693.672988982988</v>
      </c>
      <c r="T13" s="14">
        <f t="shared" si="6"/>
        <v>0</v>
      </c>
      <c r="U13" s="14">
        <f t="shared" si="6"/>
        <v>1479.3195816079901</v>
      </c>
      <c r="V13" s="14">
        <f t="shared" si="6"/>
        <v>22120.666640867141</v>
      </c>
      <c r="W13" s="14">
        <f t="shared" si="6"/>
        <v>1292.0950140693424</v>
      </c>
      <c r="X13" s="14">
        <f t="shared" si="6"/>
        <v>0</v>
      </c>
      <c r="Y13" s="14">
        <f t="shared" si="6"/>
        <v>1128.5658258968838</v>
      </c>
      <c r="Z13" s="14">
        <f t="shared" si="6"/>
        <v>0</v>
      </c>
      <c r="AA13" s="14">
        <f t="shared" si="6"/>
        <v>299662.86232217017</v>
      </c>
      <c r="AB13" s="14">
        <f t="shared" si="6"/>
        <v>0</v>
      </c>
      <c r="AC13" s="14">
        <f>AC12*AC2</f>
        <v>860.9774650571934</v>
      </c>
      <c r="AD13" s="14">
        <f t="shared" ref="AD13" si="7">AD12*AD2</f>
        <v>0</v>
      </c>
      <c r="AE13" s="14">
        <f t="shared" ref="AE13" si="8">AE12*AE2</f>
        <v>752.01106215144853</v>
      </c>
      <c r="AF13" s="14">
        <f t="shared" ref="AF13" si="9">AF12*AF2</f>
        <v>2108.442230331164</v>
      </c>
      <c r="AG13" s="14">
        <f t="shared" ref="AG13" si="10">AG12*AG2</f>
        <v>656.83558577294821</v>
      </c>
      <c r="AH13" s="14">
        <f t="shared" ref="AH13" si="11">AH12*AH2</f>
        <v>0</v>
      </c>
      <c r="AI13" s="14">
        <f t="shared" ref="AI13" si="12">AI12*AI2</f>
        <v>1147984.9830829499</v>
      </c>
      <c r="AJ13" s="14">
        <f t="shared" ref="AJ13" si="13">AJ12*AJ2</f>
        <v>0</v>
      </c>
      <c r="AK13" s="14">
        <f t="shared" ref="AK13" si="14">AK12*AK2</f>
        <v>8518.6442993064338</v>
      </c>
      <c r="AL13" s="14">
        <f t="shared" ref="AL13" si="15">AL12*AL2</f>
        <v>468.3146948491717</v>
      </c>
    </row>
    <row r="14" spans="2:38" s="8" customFormat="1" x14ac:dyDescent="0.25">
      <c r="B14" s="8" t="s">
        <v>8</v>
      </c>
      <c r="C14" s="26">
        <f>SUM(D13:AL13)</f>
        <v>1640400.1698136178</v>
      </c>
      <c r="F14" s="9"/>
      <c r="G14" s="9"/>
      <c r="H14" s="9"/>
      <c r="I14" s="9"/>
    </row>
    <row r="15" spans="2:38" s="8" customFormat="1" ht="15.75" thickBot="1" x14ac:dyDescent="0.3"/>
    <row r="16" spans="2:38" ht="15.75" thickBot="1" x14ac:dyDescent="0.3">
      <c r="B16" s="8" t="s">
        <v>16</v>
      </c>
      <c r="C16" s="25">
        <f>C9+C14</f>
        <v>20256121.378876608</v>
      </c>
      <c r="D16" s="8"/>
      <c r="E16" s="8"/>
    </row>
    <row r="17" spans="2:38" x14ac:dyDescent="0.25">
      <c r="D17" s="8"/>
      <c r="E17" s="8"/>
    </row>
    <row r="18" spans="2:38" s="15" customFormat="1" x14ac:dyDescent="0.25">
      <c r="B18" s="15" t="s">
        <v>9</v>
      </c>
    </row>
    <row r="19" spans="2:38" ht="15.75" thickBot="1" x14ac:dyDescent="0.3"/>
    <row r="20" spans="2:38" ht="15.75" thickBot="1" x14ac:dyDescent="0.3">
      <c r="B20" s="8" t="s">
        <v>10</v>
      </c>
      <c r="D20" s="9" t="s">
        <v>2</v>
      </c>
      <c r="F20" s="13">
        <v>4300</v>
      </c>
      <c r="G20" s="9">
        <f>F20+50</f>
        <v>4350</v>
      </c>
      <c r="H20" s="9">
        <f t="shared" ref="H20:AL20" si="16">G20+50</f>
        <v>4400</v>
      </c>
      <c r="I20" s="9">
        <f t="shared" si="16"/>
        <v>4450</v>
      </c>
      <c r="J20" s="9">
        <f t="shared" si="16"/>
        <v>4500</v>
      </c>
      <c r="K20" s="9">
        <f t="shared" si="16"/>
        <v>4550</v>
      </c>
      <c r="L20" s="9">
        <f t="shared" si="16"/>
        <v>4600</v>
      </c>
      <c r="M20" s="9">
        <f t="shared" si="16"/>
        <v>4650</v>
      </c>
      <c r="N20" s="9">
        <f t="shared" si="16"/>
        <v>4700</v>
      </c>
      <c r="O20" s="9">
        <f t="shared" si="16"/>
        <v>4750</v>
      </c>
      <c r="P20" s="9">
        <f t="shared" si="16"/>
        <v>4800</v>
      </c>
      <c r="Q20" s="9">
        <f t="shared" si="16"/>
        <v>4850</v>
      </c>
      <c r="R20" s="9">
        <f t="shared" si="16"/>
        <v>4900</v>
      </c>
      <c r="S20" s="9">
        <f t="shared" si="16"/>
        <v>4950</v>
      </c>
      <c r="T20" s="9">
        <f t="shared" si="16"/>
        <v>5000</v>
      </c>
      <c r="U20" s="9">
        <f t="shared" si="16"/>
        <v>5050</v>
      </c>
      <c r="V20" s="9">
        <f t="shared" si="16"/>
        <v>5100</v>
      </c>
      <c r="W20" s="9">
        <f t="shared" si="16"/>
        <v>5150</v>
      </c>
      <c r="X20" s="9">
        <f t="shared" si="16"/>
        <v>5200</v>
      </c>
      <c r="Y20" s="9">
        <f t="shared" si="16"/>
        <v>5250</v>
      </c>
      <c r="Z20" s="9">
        <f t="shared" si="16"/>
        <v>5300</v>
      </c>
      <c r="AA20" s="9">
        <f t="shared" si="16"/>
        <v>5350</v>
      </c>
      <c r="AB20" s="9">
        <f t="shared" si="16"/>
        <v>5400</v>
      </c>
      <c r="AC20" s="9">
        <f t="shared" si="16"/>
        <v>5450</v>
      </c>
      <c r="AD20" s="9">
        <f t="shared" si="16"/>
        <v>5500</v>
      </c>
      <c r="AE20" s="9">
        <f t="shared" si="16"/>
        <v>5550</v>
      </c>
      <c r="AF20" s="9">
        <f t="shared" si="16"/>
        <v>5600</v>
      </c>
      <c r="AG20" s="9">
        <f t="shared" si="16"/>
        <v>5650</v>
      </c>
      <c r="AH20" s="9">
        <f t="shared" si="16"/>
        <v>5700</v>
      </c>
      <c r="AI20" s="9">
        <f t="shared" si="16"/>
        <v>5750</v>
      </c>
      <c r="AJ20" s="9">
        <f t="shared" si="16"/>
        <v>5800</v>
      </c>
      <c r="AK20" s="9">
        <f t="shared" si="16"/>
        <v>5850</v>
      </c>
      <c r="AL20" s="9">
        <f t="shared" si="16"/>
        <v>5900</v>
      </c>
    </row>
    <row r="21" spans="2:38" x14ac:dyDescent="0.25">
      <c r="B21" s="11" t="s">
        <v>11</v>
      </c>
      <c r="D21" s="5" t="s">
        <v>2</v>
      </c>
      <c r="F21" s="5">
        <f t="shared" ref="F21:AJ21" si="17">F20*365</f>
        <v>1569500</v>
      </c>
      <c r="G21" s="5">
        <f t="shared" si="17"/>
        <v>1587750</v>
      </c>
      <c r="H21" s="5">
        <f t="shared" si="17"/>
        <v>1606000</v>
      </c>
      <c r="I21" s="5">
        <f t="shared" si="17"/>
        <v>1624250</v>
      </c>
      <c r="J21" s="5">
        <f t="shared" si="17"/>
        <v>1642500</v>
      </c>
      <c r="K21" s="5">
        <f t="shared" si="17"/>
        <v>1660750</v>
      </c>
      <c r="L21" s="5">
        <f t="shared" si="17"/>
        <v>1679000</v>
      </c>
      <c r="M21" s="5">
        <f t="shared" si="17"/>
        <v>1697250</v>
      </c>
      <c r="N21" s="5">
        <f t="shared" si="17"/>
        <v>1715500</v>
      </c>
      <c r="O21" s="5">
        <f t="shared" si="17"/>
        <v>1733750</v>
      </c>
      <c r="P21" s="5">
        <f t="shared" si="17"/>
        <v>1752000</v>
      </c>
      <c r="Q21" s="5">
        <f t="shared" si="17"/>
        <v>1770250</v>
      </c>
      <c r="R21" s="5">
        <f t="shared" si="17"/>
        <v>1788500</v>
      </c>
      <c r="S21" s="5">
        <f t="shared" si="17"/>
        <v>1806750</v>
      </c>
      <c r="T21" s="5">
        <f t="shared" si="17"/>
        <v>1825000</v>
      </c>
      <c r="U21" s="5">
        <f t="shared" si="17"/>
        <v>1843250</v>
      </c>
      <c r="V21" s="5">
        <f t="shared" si="17"/>
        <v>1861500</v>
      </c>
      <c r="W21" s="5">
        <f t="shared" si="17"/>
        <v>1879750</v>
      </c>
      <c r="X21" s="5">
        <f t="shared" si="17"/>
        <v>1898000</v>
      </c>
      <c r="Y21" s="5">
        <f t="shared" si="17"/>
        <v>1916250</v>
      </c>
      <c r="Z21" s="5">
        <f t="shared" si="17"/>
        <v>1934500</v>
      </c>
      <c r="AA21" s="5">
        <f t="shared" si="17"/>
        <v>1952750</v>
      </c>
      <c r="AB21" s="5">
        <f t="shared" si="17"/>
        <v>1971000</v>
      </c>
      <c r="AC21" s="5">
        <f t="shared" si="17"/>
        <v>1989250</v>
      </c>
      <c r="AD21" s="5">
        <f t="shared" si="17"/>
        <v>2007500</v>
      </c>
      <c r="AE21" s="5">
        <f t="shared" si="17"/>
        <v>2025750</v>
      </c>
      <c r="AF21" s="5">
        <f t="shared" si="17"/>
        <v>2044000</v>
      </c>
      <c r="AG21" s="5">
        <f t="shared" si="17"/>
        <v>2062250</v>
      </c>
      <c r="AH21" s="5">
        <f t="shared" si="17"/>
        <v>2080500</v>
      </c>
      <c r="AI21" s="5">
        <f t="shared" si="17"/>
        <v>2098750</v>
      </c>
      <c r="AJ21" s="5">
        <f t="shared" si="17"/>
        <v>2117000</v>
      </c>
      <c r="AK21" s="5">
        <f t="shared" ref="AK21:AL21" si="18">AK20*365</f>
        <v>2135250</v>
      </c>
      <c r="AL21" s="5">
        <f t="shared" si="18"/>
        <v>2153500</v>
      </c>
    </row>
    <row r="22" spans="2:38" x14ac:dyDescent="0.25">
      <c r="B22" s="11" t="s">
        <v>12</v>
      </c>
      <c r="D22" s="9" t="s">
        <v>2</v>
      </c>
      <c r="F22" s="9">
        <f t="shared" ref="F22:AJ22" si="19">F21*10</f>
        <v>15695000</v>
      </c>
      <c r="G22" s="9">
        <f t="shared" si="19"/>
        <v>15877500</v>
      </c>
      <c r="H22" s="9">
        <f t="shared" si="19"/>
        <v>16060000</v>
      </c>
      <c r="I22" s="9">
        <f t="shared" si="19"/>
        <v>16242500</v>
      </c>
      <c r="J22" s="9">
        <f t="shared" si="19"/>
        <v>16425000</v>
      </c>
      <c r="K22" s="9">
        <f t="shared" si="19"/>
        <v>16607500</v>
      </c>
      <c r="L22" s="9">
        <f t="shared" si="19"/>
        <v>16790000</v>
      </c>
      <c r="M22" s="9">
        <f t="shared" si="19"/>
        <v>16972500</v>
      </c>
      <c r="N22" s="9">
        <f t="shared" si="19"/>
        <v>17155000</v>
      </c>
      <c r="O22" s="9">
        <f t="shared" si="19"/>
        <v>17337500</v>
      </c>
      <c r="P22" s="9">
        <f t="shared" si="19"/>
        <v>17520000</v>
      </c>
      <c r="Q22" s="9">
        <f t="shared" si="19"/>
        <v>17702500</v>
      </c>
      <c r="R22" s="9">
        <f t="shared" si="19"/>
        <v>17885000</v>
      </c>
      <c r="S22" s="9">
        <f t="shared" si="19"/>
        <v>18067500</v>
      </c>
      <c r="T22" s="9">
        <f t="shared" si="19"/>
        <v>18250000</v>
      </c>
      <c r="U22" s="9">
        <f t="shared" si="19"/>
        <v>18432500</v>
      </c>
      <c r="V22" s="9">
        <f t="shared" si="19"/>
        <v>18615000</v>
      </c>
      <c r="W22" s="9">
        <f t="shared" si="19"/>
        <v>18797500</v>
      </c>
      <c r="X22" s="9">
        <f t="shared" si="19"/>
        <v>18980000</v>
      </c>
      <c r="Y22" s="9">
        <f t="shared" si="19"/>
        <v>19162500</v>
      </c>
      <c r="Z22" s="9">
        <f t="shared" si="19"/>
        <v>19345000</v>
      </c>
      <c r="AA22" s="9">
        <f t="shared" si="19"/>
        <v>19527500</v>
      </c>
      <c r="AB22" s="9">
        <f t="shared" si="19"/>
        <v>19710000</v>
      </c>
      <c r="AC22" s="9">
        <f t="shared" si="19"/>
        <v>19892500</v>
      </c>
      <c r="AD22" s="9">
        <f t="shared" si="19"/>
        <v>20075000</v>
      </c>
      <c r="AE22" s="9">
        <f t="shared" si="19"/>
        <v>20257500</v>
      </c>
      <c r="AF22" s="9">
        <f t="shared" si="19"/>
        <v>20440000</v>
      </c>
      <c r="AG22" s="9">
        <f t="shared" si="19"/>
        <v>20622500</v>
      </c>
      <c r="AH22" s="9">
        <f t="shared" si="19"/>
        <v>20805000</v>
      </c>
      <c r="AI22" s="9">
        <f t="shared" si="19"/>
        <v>20987500</v>
      </c>
      <c r="AJ22" s="9">
        <f t="shared" si="19"/>
        <v>21170000</v>
      </c>
      <c r="AK22" s="9">
        <f t="shared" ref="AK22:AL22" si="20">AK21*10</f>
        <v>21352500</v>
      </c>
      <c r="AL22" s="9">
        <f t="shared" si="20"/>
        <v>21535000</v>
      </c>
    </row>
    <row r="23" spans="2:38" x14ac:dyDescent="0.25">
      <c r="B23" s="11" t="s">
        <v>13</v>
      </c>
      <c r="D23" s="5" t="s">
        <v>2</v>
      </c>
      <c r="F23" s="5">
        <f t="shared" ref="F23:AJ23" si="21">F21*0.25</f>
        <v>392375</v>
      </c>
      <c r="G23" s="5">
        <f t="shared" si="21"/>
        <v>396937.5</v>
      </c>
      <c r="H23" s="5">
        <f t="shared" si="21"/>
        <v>401500</v>
      </c>
      <c r="I23" s="5">
        <f t="shared" si="21"/>
        <v>406062.5</v>
      </c>
      <c r="J23" s="5">
        <f t="shared" si="21"/>
        <v>410625</v>
      </c>
      <c r="K23" s="5">
        <f t="shared" si="21"/>
        <v>415187.5</v>
      </c>
      <c r="L23" s="5">
        <f t="shared" si="21"/>
        <v>419750</v>
      </c>
      <c r="M23" s="5">
        <f t="shared" si="21"/>
        <v>424312.5</v>
      </c>
      <c r="N23" s="5">
        <f t="shared" si="21"/>
        <v>428875</v>
      </c>
      <c r="O23" s="5">
        <f t="shared" si="21"/>
        <v>433437.5</v>
      </c>
      <c r="P23" s="5">
        <f t="shared" si="21"/>
        <v>438000</v>
      </c>
      <c r="Q23" s="5">
        <f t="shared" si="21"/>
        <v>442562.5</v>
      </c>
      <c r="R23" s="5">
        <f t="shared" si="21"/>
        <v>447125</v>
      </c>
      <c r="S23" s="5">
        <f t="shared" si="21"/>
        <v>451687.5</v>
      </c>
      <c r="T23" s="5">
        <f t="shared" si="21"/>
        <v>456250</v>
      </c>
      <c r="U23" s="5">
        <f t="shared" si="21"/>
        <v>460812.5</v>
      </c>
      <c r="V23" s="5">
        <f t="shared" si="21"/>
        <v>465375</v>
      </c>
      <c r="W23" s="5">
        <f t="shared" si="21"/>
        <v>469937.5</v>
      </c>
      <c r="X23" s="5">
        <f t="shared" si="21"/>
        <v>474500</v>
      </c>
      <c r="Y23" s="5">
        <f t="shared" si="21"/>
        <v>479062.5</v>
      </c>
      <c r="Z23" s="5">
        <f t="shared" si="21"/>
        <v>483625</v>
      </c>
      <c r="AA23" s="5">
        <f t="shared" si="21"/>
        <v>488187.5</v>
      </c>
      <c r="AB23" s="5">
        <f t="shared" si="21"/>
        <v>492750</v>
      </c>
      <c r="AC23" s="5">
        <f t="shared" si="21"/>
        <v>497312.5</v>
      </c>
      <c r="AD23" s="5">
        <f t="shared" si="21"/>
        <v>501875</v>
      </c>
      <c r="AE23" s="5">
        <f t="shared" si="21"/>
        <v>506437.5</v>
      </c>
      <c r="AF23" s="5">
        <f t="shared" si="21"/>
        <v>511000</v>
      </c>
      <c r="AG23" s="5">
        <f t="shared" si="21"/>
        <v>515562.5</v>
      </c>
      <c r="AH23" s="5">
        <f t="shared" si="21"/>
        <v>520125</v>
      </c>
      <c r="AI23" s="5">
        <f t="shared" si="21"/>
        <v>524687.5</v>
      </c>
      <c r="AJ23" s="5">
        <f t="shared" si="21"/>
        <v>529250</v>
      </c>
      <c r="AK23" s="5">
        <f t="shared" ref="AK23:AL23" si="22">AK21*0.25</f>
        <v>533812.5</v>
      </c>
      <c r="AL23" s="5">
        <f t="shared" si="22"/>
        <v>538375</v>
      </c>
    </row>
    <row r="24" spans="2:38" x14ac:dyDescent="0.25">
      <c r="B24" s="29" t="s">
        <v>30</v>
      </c>
      <c r="C24" s="29">
        <v>0.15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2:38" x14ac:dyDescent="0.25">
      <c r="B25" t="s">
        <v>31</v>
      </c>
      <c r="D25" s="5"/>
      <c r="E25" s="5"/>
      <c r="F25" s="5">
        <f t="shared" ref="F25:AJ25" si="23">F22*(1-$C$24)</f>
        <v>13340750</v>
      </c>
      <c r="G25" s="5">
        <f t="shared" si="23"/>
        <v>13495875</v>
      </c>
      <c r="H25" s="5">
        <f t="shared" si="23"/>
        <v>13651000</v>
      </c>
      <c r="I25" s="5">
        <f t="shared" si="23"/>
        <v>13806125</v>
      </c>
      <c r="J25" s="5">
        <f t="shared" si="23"/>
        <v>13961250</v>
      </c>
      <c r="K25" s="5">
        <f t="shared" si="23"/>
        <v>14116375</v>
      </c>
      <c r="L25" s="5">
        <f t="shared" si="23"/>
        <v>14271500</v>
      </c>
      <c r="M25" s="5">
        <f t="shared" si="23"/>
        <v>14426625</v>
      </c>
      <c r="N25" s="5">
        <f t="shared" si="23"/>
        <v>14581750</v>
      </c>
      <c r="O25" s="5">
        <f t="shared" si="23"/>
        <v>14736875</v>
      </c>
      <c r="P25" s="5">
        <f t="shared" si="23"/>
        <v>14892000</v>
      </c>
      <c r="Q25" s="5">
        <f t="shared" si="23"/>
        <v>15047125</v>
      </c>
      <c r="R25" s="5">
        <f t="shared" si="23"/>
        <v>15202250</v>
      </c>
      <c r="S25" s="5">
        <f t="shared" si="23"/>
        <v>15357375</v>
      </c>
      <c r="T25" s="5">
        <f t="shared" si="23"/>
        <v>15512500</v>
      </c>
      <c r="U25" s="5">
        <f t="shared" si="23"/>
        <v>15667625</v>
      </c>
      <c r="V25" s="5">
        <f t="shared" si="23"/>
        <v>15822750</v>
      </c>
      <c r="W25" s="5">
        <f t="shared" si="23"/>
        <v>15977875</v>
      </c>
      <c r="X25" s="5">
        <f t="shared" si="23"/>
        <v>16133000</v>
      </c>
      <c r="Y25" s="5">
        <f t="shared" si="23"/>
        <v>16288125</v>
      </c>
      <c r="Z25" s="5">
        <f t="shared" si="23"/>
        <v>16443250</v>
      </c>
      <c r="AA25" s="5">
        <f t="shared" si="23"/>
        <v>16598375</v>
      </c>
      <c r="AB25" s="5">
        <f t="shared" si="23"/>
        <v>16753500</v>
      </c>
      <c r="AC25" s="5">
        <f t="shared" si="23"/>
        <v>16908625</v>
      </c>
      <c r="AD25" s="5">
        <f t="shared" si="23"/>
        <v>17063750</v>
      </c>
      <c r="AE25" s="5">
        <f t="shared" si="23"/>
        <v>17218875</v>
      </c>
      <c r="AF25" s="5">
        <f t="shared" si="23"/>
        <v>17374000</v>
      </c>
      <c r="AG25" s="5">
        <f t="shared" si="23"/>
        <v>17529125</v>
      </c>
      <c r="AH25" s="5">
        <f t="shared" si="23"/>
        <v>17684250</v>
      </c>
      <c r="AI25" s="5">
        <f t="shared" si="23"/>
        <v>17839375</v>
      </c>
      <c r="AJ25" s="5">
        <f t="shared" si="23"/>
        <v>17994500</v>
      </c>
      <c r="AK25" s="5">
        <f t="shared" ref="AK25:AL25" si="24">AK22*(1-$C$24)</f>
        <v>18149625</v>
      </c>
      <c r="AL25" s="5">
        <f t="shared" si="24"/>
        <v>18304750</v>
      </c>
    </row>
    <row r="26" spans="2:38" x14ac:dyDescent="0.25">
      <c r="B26" t="s">
        <v>32</v>
      </c>
      <c r="D26" s="5"/>
      <c r="E26" s="5"/>
      <c r="F26" s="5">
        <f t="shared" ref="F26:AJ26" si="25">F22*$C$24</f>
        <v>2354250</v>
      </c>
      <c r="G26" s="5">
        <f t="shared" si="25"/>
        <v>2381625</v>
      </c>
      <c r="H26" s="5">
        <f t="shared" si="25"/>
        <v>2409000</v>
      </c>
      <c r="I26" s="5">
        <f t="shared" si="25"/>
        <v>2436375</v>
      </c>
      <c r="J26" s="5">
        <f t="shared" si="25"/>
        <v>2463750</v>
      </c>
      <c r="K26" s="5">
        <f t="shared" si="25"/>
        <v>2491125</v>
      </c>
      <c r="L26" s="5">
        <f t="shared" si="25"/>
        <v>2518500</v>
      </c>
      <c r="M26" s="5">
        <f t="shared" si="25"/>
        <v>2545875</v>
      </c>
      <c r="N26" s="5">
        <f t="shared" si="25"/>
        <v>2573250</v>
      </c>
      <c r="O26" s="5">
        <f t="shared" si="25"/>
        <v>2600625</v>
      </c>
      <c r="P26" s="5">
        <f t="shared" si="25"/>
        <v>2628000</v>
      </c>
      <c r="Q26" s="5">
        <f t="shared" si="25"/>
        <v>2655375</v>
      </c>
      <c r="R26" s="5">
        <f t="shared" si="25"/>
        <v>2682750</v>
      </c>
      <c r="S26" s="5">
        <f t="shared" si="25"/>
        <v>2710125</v>
      </c>
      <c r="T26" s="5">
        <f t="shared" si="25"/>
        <v>2737500</v>
      </c>
      <c r="U26" s="5">
        <f t="shared" si="25"/>
        <v>2764875</v>
      </c>
      <c r="V26" s="5">
        <f t="shared" si="25"/>
        <v>2792250</v>
      </c>
      <c r="W26" s="5">
        <f t="shared" si="25"/>
        <v>2819625</v>
      </c>
      <c r="X26" s="5">
        <f t="shared" si="25"/>
        <v>2847000</v>
      </c>
      <c r="Y26" s="5">
        <f t="shared" si="25"/>
        <v>2874375</v>
      </c>
      <c r="Z26" s="5">
        <f t="shared" si="25"/>
        <v>2901750</v>
      </c>
      <c r="AA26" s="5">
        <f t="shared" si="25"/>
        <v>2929125</v>
      </c>
      <c r="AB26" s="5">
        <f t="shared" si="25"/>
        <v>2956500</v>
      </c>
      <c r="AC26" s="5">
        <f t="shared" si="25"/>
        <v>2983875</v>
      </c>
      <c r="AD26" s="5">
        <f t="shared" si="25"/>
        <v>3011250</v>
      </c>
      <c r="AE26" s="5">
        <f t="shared" si="25"/>
        <v>3038625</v>
      </c>
      <c r="AF26" s="5">
        <f t="shared" si="25"/>
        <v>3066000</v>
      </c>
      <c r="AG26" s="5">
        <f t="shared" si="25"/>
        <v>3093375</v>
      </c>
      <c r="AH26" s="5">
        <f t="shared" si="25"/>
        <v>3120750</v>
      </c>
      <c r="AI26" s="5">
        <f t="shared" si="25"/>
        <v>3148125</v>
      </c>
      <c r="AJ26" s="5">
        <f t="shared" si="25"/>
        <v>3175500</v>
      </c>
      <c r="AK26" s="5">
        <f t="shared" ref="AK26:AL26" si="26">AK22*$C$24</f>
        <v>3202875</v>
      </c>
      <c r="AL26" s="5">
        <f t="shared" si="26"/>
        <v>3230250</v>
      </c>
    </row>
    <row r="27" spans="2:38" x14ac:dyDescent="0.25">
      <c r="B27" t="s">
        <v>33</v>
      </c>
      <c r="D27" s="5"/>
      <c r="E27" s="5"/>
      <c r="F27" s="5">
        <f t="shared" ref="F27:AJ27" si="27">F23*(1-$C$24)</f>
        <v>333518.75</v>
      </c>
      <c r="G27" s="5">
        <f t="shared" si="27"/>
        <v>337396.875</v>
      </c>
      <c r="H27" s="5">
        <f t="shared" si="27"/>
        <v>341275</v>
      </c>
      <c r="I27" s="5">
        <f t="shared" si="27"/>
        <v>345153.125</v>
      </c>
      <c r="J27" s="5">
        <f t="shared" si="27"/>
        <v>349031.25</v>
      </c>
      <c r="K27" s="5">
        <f t="shared" si="27"/>
        <v>352909.375</v>
      </c>
      <c r="L27" s="5">
        <f t="shared" si="27"/>
        <v>356787.5</v>
      </c>
      <c r="M27" s="5">
        <f t="shared" si="27"/>
        <v>360665.625</v>
      </c>
      <c r="N27" s="5">
        <f t="shared" si="27"/>
        <v>364543.75</v>
      </c>
      <c r="O27" s="5">
        <f t="shared" si="27"/>
        <v>368421.875</v>
      </c>
      <c r="P27" s="5">
        <f t="shared" si="27"/>
        <v>372300</v>
      </c>
      <c r="Q27" s="5">
        <f t="shared" si="27"/>
        <v>376178.125</v>
      </c>
      <c r="R27" s="5">
        <f t="shared" si="27"/>
        <v>380056.25</v>
      </c>
      <c r="S27" s="5">
        <f t="shared" si="27"/>
        <v>383934.375</v>
      </c>
      <c r="T27" s="5">
        <f t="shared" si="27"/>
        <v>387812.5</v>
      </c>
      <c r="U27" s="5">
        <f t="shared" si="27"/>
        <v>391690.625</v>
      </c>
      <c r="V27" s="5">
        <f t="shared" si="27"/>
        <v>395568.75</v>
      </c>
      <c r="W27" s="5">
        <f t="shared" si="27"/>
        <v>399446.875</v>
      </c>
      <c r="X27" s="5">
        <f t="shared" si="27"/>
        <v>403325</v>
      </c>
      <c r="Y27" s="5">
        <f t="shared" si="27"/>
        <v>407203.125</v>
      </c>
      <c r="Z27" s="5">
        <f t="shared" si="27"/>
        <v>411081.25</v>
      </c>
      <c r="AA27" s="5">
        <f t="shared" si="27"/>
        <v>414959.375</v>
      </c>
      <c r="AB27" s="5">
        <f t="shared" si="27"/>
        <v>418837.5</v>
      </c>
      <c r="AC27" s="5">
        <f t="shared" si="27"/>
        <v>422715.625</v>
      </c>
      <c r="AD27" s="5">
        <f t="shared" si="27"/>
        <v>426593.75</v>
      </c>
      <c r="AE27" s="5">
        <f t="shared" si="27"/>
        <v>430471.875</v>
      </c>
      <c r="AF27" s="5">
        <f t="shared" si="27"/>
        <v>434350</v>
      </c>
      <c r="AG27" s="5">
        <f t="shared" si="27"/>
        <v>438228.125</v>
      </c>
      <c r="AH27" s="5">
        <f t="shared" si="27"/>
        <v>442106.25</v>
      </c>
      <c r="AI27" s="5">
        <f t="shared" si="27"/>
        <v>445984.375</v>
      </c>
      <c r="AJ27" s="5">
        <f t="shared" si="27"/>
        <v>449862.5</v>
      </c>
      <c r="AK27" s="5">
        <f t="shared" ref="AK27:AL27" si="28">AK23*(1-$C$24)</f>
        <v>453740.625</v>
      </c>
      <c r="AL27" s="5">
        <f t="shared" si="28"/>
        <v>457618.75</v>
      </c>
    </row>
    <row r="28" spans="2:38" x14ac:dyDescent="0.25">
      <c r="B28" t="s">
        <v>34</v>
      </c>
      <c r="D28" s="5"/>
      <c r="E28" s="5"/>
      <c r="F28" s="5">
        <f t="shared" ref="F28:AJ28" si="29">F23*$C$24</f>
        <v>58856.25</v>
      </c>
      <c r="G28" s="5">
        <f t="shared" si="29"/>
        <v>59540.625</v>
      </c>
      <c r="H28" s="5">
        <f t="shared" si="29"/>
        <v>60225</v>
      </c>
      <c r="I28" s="5">
        <f t="shared" si="29"/>
        <v>60909.375</v>
      </c>
      <c r="J28" s="5">
        <f t="shared" si="29"/>
        <v>61593.75</v>
      </c>
      <c r="K28" s="5">
        <f t="shared" si="29"/>
        <v>62278.125</v>
      </c>
      <c r="L28" s="5">
        <f t="shared" si="29"/>
        <v>62962.5</v>
      </c>
      <c r="M28" s="5">
        <f t="shared" si="29"/>
        <v>63646.875</v>
      </c>
      <c r="N28" s="5">
        <f t="shared" si="29"/>
        <v>64331.25</v>
      </c>
      <c r="O28" s="5">
        <f t="shared" si="29"/>
        <v>65015.625</v>
      </c>
      <c r="P28" s="5">
        <f t="shared" si="29"/>
        <v>65700</v>
      </c>
      <c r="Q28" s="5">
        <f t="shared" si="29"/>
        <v>66384.375</v>
      </c>
      <c r="R28" s="5">
        <f t="shared" si="29"/>
        <v>67068.75</v>
      </c>
      <c r="S28" s="5">
        <f t="shared" si="29"/>
        <v>67753.125</v>
      </c>
      <c r="T28" s="5">
        <f t="shared" si="29"/>
        <v>68437.5</v>
      </c>
      <c r="U28" s="5">
        <f t="shared" si="29"/>
        <v>69121.875</v>
      </c>
      <c r="V28" s="5">
        <f t="shared" si="29"/>
        <v>69806.25</v>
      </c>
      <c r="W28" s="5">
        <f t="shared" si="29"/>
        <v>70490.625</v>
      </c>
      <c r="X28" s="5">
        <f t="shared" si="29"/>
        <v>71175</v>
      </c>
      <c r="Y28" s="5">
        <f t="shared" si="29"/>
        <v>71859.375</v>
      </c>
      <c r="Z28" s="5">
        <f t="shared" si="29"/>
        <v>72543.75</v>
      </c>
      <c r="AA28" s="5">
        <f t="shared" si="29"/>
        <v>73228.125</v>
      </c>
      <c r="AB28" s="5">
        <f t="shared" si="29"/>
        <v>73912.5</v>
      </c>
      <c r="AC28" s="5">
        <f t="shared" si="29"/>
        <v>74596.875</v>
      </c>
      <c r="AD28" s="5">
        <f t="shared" si="29"/>
        <v>75281.25</v>
      </c>
      <c r="AE28" s="5">
        <f t="shared" si="29"/>
        <v>75965.625</v>
      </c>
      <c r="AF28" s="5">
        <f t="shared" si="29"/>
        <v>76650</v>
      </c>
      <c r="AG28" s="5">
        <f t="shared" si="29"/>
        <v>77334.375</v>
      </c>
      <c r="AH28" s="5">
        <f t="shared" si="29"/>
        <v>78018.75</v>
      </c>
      <c r="AI28" s="5">
        <f t="shared" si="29"/>
        <v>78703.125</v>
      </c>
      <c r="AJ28" s="5">
        <f t="shared" si="29"/>
        <v>79387.5</v>
      </c>
      <c r="AK28" s="5">
        <f t="shared" ref="AK28:AL28" si="30">AK23*$C$24</f>
        <v>80071.875</v>
      </c>
      <c r="AL28" s="5">
        <f t="shared" si="30"/>
        <v>80756.25</v>
      </c>
    </row>
    <row r="30" spans="2:38" s="31" customFormat="1" x14ac:dyDescent="0.25">
      <c r="B30" s="31" t="s">
        <v>84</v>
      </c>
      <c r="C30" s="32"/>
      <c r="D30" s="31">
        <v>0</v>
      </c>
      <c r="E30" s="31">
        <v>0</v>
      </c>
      <c r="F30" s="31">
        <v>0</v>
      </c>
      <c r="G30" s="31">
        <v>0.5</v>
      </c>
      <c r="H30" s="31">
        <v>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</row>
    <row r="31" spans="2:38" s="31" customFormat="1" x14ac:dyDescent="0.25">
      <c r="B31" s="31" t="s">
        <v>85</v>
      </c>
      <c r="C31" s="32"/>
      <c r="D31" s="31">
        <v>0</v>
      </c>
      <c r="E31" s="31">
        <v>0</v>
      </c>
      <c r="F31" s="31">
        <v>0</v>
      </c>
      <c r="G31" s="31">
        <v>0.5</v>
      </c>
      <c r="H31" s="31">
        <v>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2:38" s="15" customFormat="1" x14ac:dyDescent="0.25"/>
    <row r="33" spans="2:38" x14ac:dyDescent="0.25">
      <c r="B33" s="29" t="s">
        <v>35</v>
      </c>
      <c r="C33">
        <v>1.67</v>
      </c>
    </row>
    <row r="34" spans="2:38" x14ac:dyDescent="0.25">
      <c r="B34" t="s">
        <v>36</v>
      </c>
      <c r="D34" s="5"/>
      <c r="E34" s="5"/>
      <c r="F34" s="5">
        <f>F27*$C33</f>
        <v>556976.3125</v>
      </c>
      <c r="G34" s="5">
        <f t="shared" ref="G34:AJ34" si="31">G27*$C33</f>
        <v>563452.78125</v>
      </c>
      <c r="H34" s="5">
        <f t="shared" si="31"/>
        <v>569929.25</v>
      </c>
      <c r="I34" s="5">
        <f t="shared" si="31"/>
        <v>576405.71875</v>
      </c>
      <c r="J34" s="5">
        <f t="shared" si="31"/>
        <v>582882.1875</v>
      </c>
      <c r="K34" s="5">
        <f t="shared" si="31"/>
        <v>589358.65625</v>
      </c>
      <c r="L34" s="5">
        <f t="shared" si="31"/>
        <v>595835.125</v>
      </c>
      <c r="M34" s="5">
        <f t="shared" si="31"/>
        <v>602311.59375</v>
      </c>
      <c r="N34" s="5">
        <f t="shared" si="31"/>
        <v>608788.0625</v>
      </c>
      <c r="O34" s="5">
        <f t="shared" si="31"/>
        <v>615264.53125</v>
      </c>
      <c r="P34" s="5">
        <f t="shared" si="31"/>
        <v>621741</v>
      </c>
      <c r="Q34" s="5">
        <f t="shared" si="31"/>
        <v>628217.46875</v>
      </c>
      <c r="R34" s="5">
        <f t="shared" si="31"/>
        <v>634693.9375</v>
      </c>
      <c r="S34" s="5">
        <f t="shared" si="31"/>
        <v>641170.40625</v>
      </c>
      <c r="T34" s="5">
        <f t="shared" si="31"/>
        <v>647646.875</v>
      </c>
      <c r="U34" s="5">
        <f t="shared" si="31"/>
        <v>654123.34375</v>
      </c>
      <c r="V34" s="5">
        <f t="shared" si="31"/>
        <v>660599.8125</v>
      </c>
      <c r="W34" s="5">
        <f t="shared" si="31"/>
        <v>667076.28125</v>
      </c>
      <c r="X34" s="5">
        <f t="shared" si="31"/>
        <v>673552.75</v>
      </c>
      <c r="Y34" s="5">
        <f t="shared" si="31"/>
        <v>680029.21875</v>
      </c>
      <c r="Z34" s="5">
        <f t="shared" si="31"/>
        <v>686505.6875</v>
      </c>
      <c r="AA34" s="5">
        <f t="shared" si="31"/>
        <v>692982.15625</v>
      </c>
      <c r="AB34" s="5">
        <f t="shared" si="31"/>
        <v>699458.625</v>
      </c>
      <c r="AC34" s="5">
        <f t="shared" si="31"/>
        <v>705935.09375</v>
      </c>
      <c r="AD34" s="5">
        <f t="shared" si="31"/>
        <v>712411.5625</v>
      </c>
      <c r="AE34" s="5">
        <f t="shared" si="31"/>
        <v>718888.03125</v>
      </c>
      <c r="AF34" s="5">
        <f t="shared" si="31"/>
        <v>725364.5</v>
      </c>
      <c r="AG34" s="5">
        <f t="shared" si="31"/>
        <v>731840.96875</v>
      </c>
      <c r="AH34" s="5">
        <f t="shared" si="31"/>
        <v>738317.4375</v>
      </c>
      <c r="AI34" s="5">
        <f t="shared" si="31"/>
        <v>744793.90625</v>
      </c>
      <c r="AJ34" s="5">
        <f t="shared" si="31"/>
        <v>751270.375</v>
      </c>
      <c r="AK34" s="5">
        <f t="shared" ref="AK34:AL34" si="32">AK27*$C33</f>
        <v>757746.84375</v>
      </c>
      <c r="AL34" s="5">
        <f t="shared" si="32"/>
        <v>764223.3125</v>
      </c>
    </row>
    <row r="35" spans="2:38" x14ac:dyDescent="0.25">
      <c r="B35" t="s">
        <v>37</v>
      </c>
      <c r="D35" s="5"/>
      <c r="E35" s="5"/>
      <c r="F35" s="5">
        <f>F28</f>
        <v>58856.25</v>
      </c>
      <c r="G35" s="5">
        <f t="shared" ref="G35:AJ35" si="33">G28</f>
        <v>59540.625</v>
      </c>
      <c r="H35" s="5">
        <f t="shared" si="33"/>
        <v>60225</v>
      </c>
      <c r="I35" s="5">
        <f t="shared" si="33"/>
        <v>60909.375</v>
      </c>
      <c r="J35" s="5">
        <f t="shared" si="33"/>
        <v>61593.75</v>
      </c>
      <c r="K35" s="5">
        <f t="shared" si="33"/>
        <v>62278.125</v>
      </c>
      <c r="L35" s="5">
        <f t="shared" si="33"/>
        <v>62962.5</v>
      </c>
      <c r="M35" s="5">
        <f t="shared" si="33"/>
        <v>63646.875</v>
      </c>
      <c r="N35" s="5">
        <f t="shared" si="33"/>
        <v>64331.25</v>
      </c>
      <c r="O35" s="5">
        <f t="shared" si="33"/>
        <v>65015.625</v>
      </c>
      <c r="P35" s="5">
        <f t="shared" si="33"/>
        <v>65700</v>
      </c>
      <c r="Q35" s="5">
        <f t="shared" si="33"/>
        <v>66384.375</v>
      </c>
      <c r="R35" s="5">
        <f t="shared" si="33"/>
        <v>67068.75</v>
      </c>
      <c r="S35" s="5">
        <f t="shared" si="33"/>
        <v>67753.125</v>
      </c>
      <c r="T35" s="5">
        <f t="shared" si="33"/>
        <v>68437.5</v>
      </c>
      <c r="U35" s="5">
        <f t="shared" si="33"/>
        <v>69121.875</v>
      </c>
      <c r="V35" s="5">
        <f t="shared" si="33"/>
        <v>69806.25</v>
      </c>
      <c r="W35" s="5">
        <f t="shared" si="33"/>
        <v>70490.625</v>
      </c>
      <c r="X35" s="5">
        <f t="shared" si="33"/>
        <v>71175</v>
      </c>
      <c r="Y35" s="5">
        <f t="shared" si="33"/>
        <v>71859.375</v>
      </c>
      <c r="Z35" s="5">
        <f t="shared" si="33"/>
        <v>72543.75</v>
      </c>
      <c r="AA35" s="5">
        <f t="shared" si="33"/>
        <v>73228.125</v>
      </c>
      <c r="AB35" s="5">
        <f t="shared" si="33"/>
        <v>73912.5</v>
      </c>
      <c r="AC35" s="5">
        <f t="shared" si="33"/>
        <v>74596.875</v>
      </c>
      <c r="AD35" s="5">
        <f t="shared" si="33"/>
        <v>75281.25</v>
      </c>
      <c r="AE35" s="5">
        <f t="shared" si="33"/>
        <v>75965.625</v>
      </c>
      <c r="AF35" s="5">
        <f t="shared" si="33"/>
        <v>76650</v>
      </c>
      <c r="AG35" s="5">
        <f t="shared" si="33"/>
        <v>77334.375</v>
      </c>
      <c r="AH35" s="5">
        <f t="shared" si="33"/>
        <v>78018.75</v>
      </c>
      <c r="AI35" s="5">
        <f t="shared" si="33"/>
        <v>78703.125</v>
      </c>
      <c r="AJ35" s="5">
        <f t="shared" si="33"/>
        <v>79387.5</v>
      </c>
      <c r="AK35" s="5">
        <f t="shared" ref="AK35:AL35" si="34">AK28</f>
        <v>80071.875</v>
      </c>
      <c r="AL35" s="5">
        <f t="shared" si="34"/>
        <v>80756.25</v>
      </c>
    </row>
    <row r="36" spans="2:38" x14ac:dyDescent="0.25">
      <c r="B36" s="31" t="s">
        <v>91</v>
      </c>
      <c r="C36" s="33">
        <v>16.2</v>
      </c>
    </row>
    <row r="37" spans="2:38" x14ac:dyDescent="0.25">
      <c r="B37" s="29" t="s">
        <v>38</v>
      </c>
      <c r="C37" s="33">
        <v>32</v>
      </c>
    </row>
    <row r="38" spans="2:38" x14ac:dyDescent="0.25">
      <c r="B38" s="34" t="s">
        <v>39</v>
      </c>
      <c r="C38" s="33"/>
      <c r="D38" s="35">
        <f>D34*$C$36*D30</f>
        <v>0</v>
      </c>
      <c r="E38" s="35">
        <f t="shared" ref="E38:AJ38" si="35">E34*$C$36*E30</f>
        <v>0</v>
      </c>
      <c r="F38" s="35">
        <f t="shared" si="35"/>
        <v>0</v>
      </c>
      <c r="G38" s="35">
        <f t="shared" si="35"/>
        <v>4563967.5281250002</v>
      </c>
      <c r="H38" s="35">
        <f t="shared" si="35"/>
        <v>9232853.8499999996</v>
      </c>
      <c r="I38" s="35">
        <f t="shared" si="35"/>
        <v>0</v>
      </c>
      <c r="J38" s="35">
        <f t="shared" si="35"/>
        <v>0</v>
      </c>
      <c r="K38" s="35">
        <f t="shared" si="35"/>
        <v>0</v>
      </c>
      <c r="L38" s="35">
        <f t="shared" si="35"/>
        <v>0</v>
      </c>
      <c r="M38" s="35">
        <f t="shared" si="35"/>
        <v>0</v>
      </c>
      <c r="N38" s="35">
        <f t="shared" si="35"/>
        <v>0</v>
      </c>
      <c r="O38" s="35">
        <f t="shared" si="35"/>
        <v>0</v>
      </c>
      <c r="P38" s="35">
        <f t="shared" si="35"/>
        <v>0</v>
      </c>
      <c r="Q38" s="35">
        <f t="shared" si="35"/>
        <v>0</v>
      </c>
      <c r="R38" s="35">
        <f t="shared" si="35"/>
        <v>0</v>
      </c>
      <c r="S38" s="35">
        <f t="shared" si="35"/>
        <v>0</v>
      </c>
      <c r="T38" s="35">
        <f t="shared" si="35"/>
        <v>0</v>
      </c>
      <c r="U38" s="35">
        <f t="shared" si="35"/>
        <v>0</v>
      </c>
      <c r="V38" s="35">
        <f t="shared" si="35"/>
        <v>0</v>
      </c>
      <c r="W38" s="35">
        <f t="shared" si="35"/>
        <v>0</v>
      </c>
      <c r="X38" s="35">
        <f t="shared" si="35"/>
        <v>0</v>
      </c>
      <c r="Y38" s="35">
        <f t="shared" si="35"/>
        <v>0</v>
      </c>
      <c r="Z38" s="35">
        <f t="shared" si="35"/>
        <v>0</v>
      </c>
      <c r="AA38" s="35">
        <f t="shared" si="35"/>
        <v>0</v>
      </c>
      <c r="AB38" s="35">
        <f t="shared" si="35"/>
        <v>0</v>
      </c>
      <c r="AC38" s="35">
        <f t="shared" si="35"/>
        <v>0</v>
      </c>
      <c r="AD38" s="35">
        <f t="shared" si="35"/>
        <v>0</v>
      </c>
      <c r="AE38" s="35">
        <f t="shared" si="35"/>
        <v>0</v>
      </c>
      <c r="AF38" s="35">
        <f t="shared" si="35"/>
        <v>0</v>
      </c>
      <c r="AG38" s="35">
        <f t="shared" si="35"/>
        <v>0</v>
      </c>
      <c r="AH38" s="35">
        <f t="shared" si="35"/>
        <v>0</v>
      </c>
      <c r="AI38" s="35">
        <f t="shared" si="35"/>
        <v>0</v>
      </c>
      <c r="AJ38" s="35">
        <f t="shared" si="35"/>
        <v>0</v>
      </c>
      <c r="AK38" s="35">
        <f t="shared" ref="AK38:AL38" si="36">AK34*$C$36*AK30</f>
        <v>0</v>
      </c>
      <c r="AL38" s="35">
        <f t="shared" si="36"/>
        <v>0</v>
      </c>
    </row>
    <row r="39" spans="2:38" x14ac:dyDescent="0.25">
      <c r="B39" s="34" t="s">
        <v>40</v>
      </c>
      <c r="C39" s="33"/>
      <c r="D39" s="35">
        <f>D35*$C$37*D30</f>
        <v>0</v>
      </c>
      <c r="E39" s="35">
        <f t="shared" ref="E39:AJ39" si="37">E35*$C$37*E30</f>
        <v>0</v>
      </c>
      <c r="F39" s="35">
        <f t="shared" si="37"/>
        <v>0</v>
      </c>
      <c r="G39" s="35">
        <f t="shared" si="37"/>
        <v>952650</v>
      </c>
      <c r="H39" s="35">
        <f t="shared" si="37"/>
        <v>1927200</v>
      </c>
      <c r="I39" s="35">
        <f t="shared" si="37"/>
        <v>0</v>
      </c>
      <c r="J39" s="35">
        <f t="shared" si="37"/>
        <v>0</v>
      </c>
      <c r="K39" s="35">
        <f t="shared" si="37"/>
        <v>0</v>
      </c>
      <c r="L39" s="35">
        <f t="shared" si="37"/>
        <v>0</v>
      </c>
      <c r="M39" s="35">
        <f t="shared" si="37"/>
        <v>0</v>
      </c>
      <c r="N39" s="35">
        <f t="shared" si="37"/>
        <v>0</v>
      </c>
      <c r="O39" s="35">
        <f t="shared" si="37"/>
        <v>0</v>
      </c>
      <c r="P39" s="35">
        <f t="shared" si="37"/>
        <v>0</v>
      </c>
      <c r="Q39" s="35">
        <f t="shared" si="37"/>
        <v>0</v>
      </c>
      <c r="R39" s="35">
        <f t="shared" si="37"/>
        <v>0</v>
      </c>
      <c r="S39" s="35">
        <f t="shared" si="37"/>
        <v>0</v>
      </c>
      <c r="T39" s="35">
        <f t="shared" si="37"/>
        <v>0</v>
      </c>
      <c r="U39" s="35">
        <f t="shared" si="37"/>
        <v>0</v>
      </c>
      <c r="V39" s="35">
        <f t="shared" si="37"/>
        <v>0</v>
      </c>
      <c r="W39" s="35">
        <f t="shared" si="37"/>
        <v>0</v>
      </c>
      <c r="X39" s="35">
        <f t="shared" si="37"/>
        <v>0</v>
      </c>
      <c r="Y39" s="35">
        <f t="shared" si="37"/>
        <v>0</v>
      </c>
      <c r="Z39" s="35">
        <f t="shared" si="37"/>
        <v>0</v>
      </c>
      <c r="AA39" s="35">
        <f t="shared" si="37"/>
        <v>0</v>
      </c>
      <c r="AB39" s="35">
        <f t="shared" si="37"/>
        <v>0</v>
      </c>
      <c r="AC39" s="35">
        <f t="shared" si="37"/>
        <v>0</v>
      </c>
      <c r="AD39" s="35">
        <f t="shared" si="37"/>
        <v>0</v>
      </c>
      <c r="AE39" s="35">
        <f t="shared" si="37"/>
        <v>0</v>
      </c>
      <c r="AF39" s="35">
        <f t="shared" si="37"/>
        <v>0</v>
      </c>
      <c r="AG39" s="35">
        <f t="shared" si="37"/>
        <v>0</v>
      </c>
      <c r="AH39" s="35">
        <f t="shared" si="37"/>
        <v>0</v>
      </c>
      <c r="AI39" s="35">
        <f t="shared" si="37"/>
        <v>0</v>
      </c>
      <c r="AJ39" s="35">
        <f t="shared" si="37"/>
        <v>0</v>
      </c>
      <c r="AK39" s="35">
        <f t="shared" ref="AK39:AL39" si="38">AK35*$C$37*AK30</f>
        <v>0</v>
      </c>
      <c r="AL39" s="35">
        <f t="shared" si="38"/>
        <v>0</v>
      </c>
    </row>
    <row r="40" spans="2:38" x14ac:dyDescent="0.25">
      <c r="B40" t="s">
        <v>25</v>
      </c>
      <c r="D40" s="36">
        <f>SUM(D38:D39)</f>
        <v>0</v>
      </c>
      <c r="E40" s="36">
        <f t="shared" ref="E40:AJ40" si="39">SUM(E38:E39)</f>
        <v>0</v>
      </c>
      <c r="F40" s="36">
        <f t="shared" si="39"/>
        <v>0</v>
      </c>
      <c r="G40" s="36">
        <f t="shared" si="39"/>
        <v>5516617.5281250002</v>
      </c>
      <c r="H40" s="36">
        <f t="shared" si="39"/>
        <v>11160053.85</v>
      </c>
      <c r="I40" s="36">
        <f t="shared" si="39"/>
        <v>0</v>
      </c>
      <c r="J40" s="36">
        <f t="shared" si="39"/>
        <v>0</v>
      </c>
      <c r="K40" s="36">
        <f t="shared" si="39"/>
        <v>0</v>
      </c>
      <c r="L40" s="36">
        <f t="shared" si="39"/>
        <v>0</v>
      </c>
      <c r="M40" s="36">
        <f t="shared" si="39"/>
        <v>0</v>
      </c>
      <c r="N40" s="36">
        <f t="shared" si="39"/>
        <v>0</v>
      </c>
      <c r="O40" s="36">
        <f t="shared" si="39"/>
        <v>0</v>
      </c>
      <c r="P40" s="36">
        <f t="shared" si="39"/>
        <v>0</v>
      </c>
      <c r="Q40" s="36">
        <f t="shared" si="39"/>
        <v>0</v>
      </c>
      <c r="R40" s="36">
        <f t="shared" si="39"/>
        <v>0</v>
      </c>
      <c r="S40" s="36">
        <f t="shared" si="39"/>
        <v>0</v>
      </c>
      <c r="T40" s="36">
        <f t="shared" si="39"/>
        <v>0</v>
      </c>
      <c r="U40" s="36">
        <f t="shared" si="39"/>
        <v>0</v>
      </c>
      <c r="V40" s="36">
        <f t="shared" si="39"/>
        <v>0</v>
      </c>
      <c r="W40" s="36">
        <f t="shared" si="39"/>
        <v>0</v>
      </c>
      <c r="X40" s="36">
        <f t="shared" si="39"/>
        <v>0</v>
      </c>
      <c r="Y40" s="36">
        <f t="shared" si="39"/>
        <v>0</v>
      </c>
      <c r="Z40" s="36">
        <f t="shared" si="39"/>
        <v>0</v>
      </c>
      <c r="AA40" s="36">
        <f t="shared" si="39"/>
        <v>0</v>
      </c>
      <c r="AB40" s="36">
        <f t="shared" si="39"/>
        <v>0</v>
      </c>
      <c r="AC40" s="36">
        <f t="shared" si="39"/>
        <v>0</v>
      </c>
      <c r="AD40" s="36">
        <f t="shared" si="39"/>
        <v>0</v>
      </c>
      <c r="AE40" s="36">
        <f t="shared" si="39"/>
        <v>0</v>
      </c>
      <c r="AF40" s="36">
        <f t="shared" si="39"/>
        <v>0</v>
      </c>
      <c r="AG40" s="36">
        <f t="shared" si="39"/>
        <v>0</v>
      </c>
      <c r="AH40" s="36">
        <f t="shared" si="39"/>
        <v>0</v>
      </c>
      <c r="AI40" s="36">
        <f t="shared" si="39"/>
        <v>0</v>
      </c>
      <c r="AJ40" s="36">
        <f t="shared" si="39"/>
        <v>0</v>
      </c>
      <c r="AK40" s="36">
        <f t="shared" ref="AK40:AL40" si="40">SUM(AK38:AK39)</f>
        <v>0</v>
      </c>
      <c r="AL40" s="36">
        <f t="shared" si="40"/>
        <v>0</v>
      </c>
    </row>
    <row r="41" spans="2:38" ht="15.75" thickBot="1" x14ac:dyDescent="0.3">
      <c r="B41" t="s">
        <v>5</v>
      </c>
      <c r="D41" s="36">
        <f>D40*D2</f>
        <v>0</v>
      </c>
      <c r="E41" s="36">
        <f t="shared" ref="E41:AJ41" si="41">E40*E2</f>
        <v>0</v>
      </c>
      <c r="F41" s="36">
        <f t="shared" si="41"/>
        <v>0</v>
      </c>
      <c r="G41" s="36">
        <f t="shared" si="41"/>
        <v>4208601.0989040155</v>
      </c>
      <c r="H41" s="36">
        <f t="shared" si="41"/>
        <v>7956964.1573435031</v>
      </c>
      <c r="I41" s="36">
        <f t="shared" si="41"/>
        <v>0</v>
      </c>
      <c r="J41" s="36">
        <f t="shared" si="41"/>
        <v>0</v>
      </c>
      <c r="K41" s="36">
        <f t="shared" si="41"/>
        <v>0</v>
      </c>
      <c r="L41" s="36">
        <f t="shared" si="41"/>
        <v>0</v>
      </c>
      <c r="M41" s="36">
        <f t="shared" si="41"/>
        <v>0</v>
      </c>
      <c r="N41" s="36">
        <f t="shared" si="41"/>
        <v>0</v>
      </c>
      <c r="O41" s="36">
        <f t="shared" si="41"/>
        <v>0</v>
      </c>
      <c r="P41" s="36">
        <f t="shared" si="41"/>
        <v>0</v>
      </c>
      <c r="Q41" s="36">
        <f t="shared" si="41"/>
        <v>0</v>
      </c>
      <c r="R41" s="36">
        <f t="shared" si="41"/>
        <v>0</v>
      </c>
      <c r="S41" s="36">
        <f t="shared" si="41"/>
        <v>0</v>
      </c>
      <c r="T41" s="36">
        <f t="shared" si="41"/>
        <v>0</v>
      </c>
      <c r="U41" s="36">
        <f t="shared" si="41"/>
        <v>0</v>
      </c>
      <c r="V41" s="36">
        <f t="shared" si="41"/>
        <v>0</v>
      </c>
      <c r="W41" s="36">
        <f t="shared" si="41"/>
        <v>0</v>
      </c>
      <c r="X41" s="36">
        <f t="shared" si="41"/>
        <v>0</v>
      </c>
      <c r="Y41" s="36">
        <f t="shared" si="41"/>
        <v>0</v>
      </c>
      <c r="Z41" s="36">
        <f t="shared" si="41"/>
        <v>0</v>
      </c>
      <c r="AA41" s="36">
        <f t="shared" si="41"/>
        <v>0</v>
      </c>
      <c r="AB41" s="36">
        <f t="shared" si="41"/>
        <v>0</v>
      </c>
      <c r="AC41" s="36">
        <f t="shared" si="41"/>
        <v>0</v>
      </c>
      <c r="AD41" s="36">
        <f t="shared" si="41"/>
        <v>0</v>
      </c>
      <c r="AE41" s="36">
        <f t="shared" si="41"/>
        <v>0</v>
      </c>
      <c r="AF41" s="36">
        <f t="shared" si="41"/>
        <v>0</v>
      </c>
      <c r="AG41" s="36">
        <f t="shared" si="41"/>
        <v>0</v>
      </c>
      <c r="AH41" s="36">
        <f t="shared" si="41"/>
        <v>0</v>
      </c>
      <c r="AI41" s="36">
        <f t="shared" si="41"/>
        <v>0</v>
      </c>
      <c r="AJ41" s="36">
        <f t="shared" si="41"/>
        <v>0</v>
      </c>
      <c r="AK41" s="36">
        <f t="shared" ref="AK41:AL41" si="42">AK40*AK2</f>
        <v>0</v>
      </c>
      <c r="AL41" s="36">
        <f t="shared" si="42"/>
        <v>0</v>
      </c>
    </row>
    <row r="42" spans="2:38" ht="15.75" thickBot="1" x14ac:dyDescent="0.3">
      <c r="B42" t="s">
        <v>17</v>
      </c>
      <c r="C42" s="25">
        <f>SUM(D41:AJ41)</f>
        <v>12165565.256247519</v>
      </c>
    </row>
    <row r="43" spans="2:38" hidden="1" x14ac:dyDescent="0.25">
      <c r="B43" t="s">
        <v>14</v>
      </c>
      <c r="D43" s="5" t="s">
        <v>2</v>
      </c>
      <c r="F43" s="5">
        <f>H23*$C33</f>
        <v>670505</v>
      </c>
      <c r="G43" s="5">
        <f>G23*$C33</f>
        <v>662885.625</v>
      </c>
      <c r="Q43" s="5">
        <f>Q23*$C33</f>
        <v>739079.375</v>
      </c>
      <c r="R43" s="5">
        <f t="shared" ref="R43:AJ43" si="43">R23*$C33</f>
        <v>746698.75</v>
      </c>
      <c r="S43" s="5">
        <f t="shared" si="43"/>
        <v>754318.125</v>
      </c>
      <c r="T43" s="5">
        <f t="shared" si="43"/>
        <v>761937.5</v>
      </c>
      <c r="U43" s="5">
        <f t="shared" si="43"/>
        <v>769556.875</v>
      </c>
      <c r="V43" s="5">
        <f t="shared" si="43"/>
        <v>777176.25</v>
      </c>
      <c r="W43" s="5">
        <f t="shared" si="43"/>
        <v>784795.625</v>
      </c>
      <c r="X43" s="5">
        <f t="shared" si="43"/>
        <v>792415</v>
      </c>
      <c r="Y43" s="5">
        <f t="shared" si="43"/>
        <v>800034.375</v>
      </c>
      <c r="Z43" s="5">
        <f t="shared" si="43"/>
        <v>807653.75</v>
      </c>
      <c r="AA43" s="5">
        <f t="shared" si="43"/>
        <v>815273.125</v>
      </c>
      <c r="AB43" s="5">
        <f t="shared" si="43"/>
        <v>822892.5</v>
      </c>
      <c r="AC43" s="5">
        <f t="shared" si="43"/>
        <v>830511.875</v>
      </c>
      <c r="AD43" s="5">
        <f t="shared" si="43"/>
        <v>838131.25</v>
      </c>
      <c r="AE43" s="5">
        <f t="shared" si="43"/>
        <v>845750.625</v>
      </c>
      <c r="AF43" s="5">
        <f t="shared" si="43"/>
        <v>853370</v>
      </c>
      <c r="AG43" s="5">
        <f t="shared" si="43"/>
        <v>860989.375</v>
      </c>
      <c r="AH43" s="5">
        <f t="shared" si="43"/>
        <v>868608.75</v>
      </c>
      <c r="AI43" s="5">
        <f t="shared" si="43"/>
        <v>876228.125</v>
      </c>
      <c r="AJ43" s="5">
        <f t="shared" si="43"/>
        <v>883847.5</v>
      </c>
      <c r="AK43" s="5">
        <f t="shared" ref="AK43:AL43" si="44">AK23*$C33</f>
        <v>891466.875</v>
      </c>
      <c r="AL43" s="5">
        <f t="shared" si="44"/>
        <v>899086.25</v>
      </c>
    </row>
    <row r="44" spans="2:38" hidden="1" x14ac:dyDescent="0.25">
      <c r="B44" t="s">
        <v>15</v>
      </c>
      <c r="C44">
        <v>16.2</v>
      </c>
    </row>
    <row r="45" spans="2:38" hidden="1" x14ac:dyDescent="0.25">
      <c r="B45" t="s">
        <v>25</v>
      </c>
      <c r="D45" s="5" t="s">
        <v>2</v>
      </c>
      <c r="F45" s="5">
        <f>F43*$C$44</f>
        <v>10862181</v>
      </c>
      <c r="G45" s="5">
        <f>G43*$C$44</f>
        <v>10738747.125</v>
      </c>
      <c r="Q45" s="5" t="e">
        <f>Q43*#REF!</f>
        <v>#REF!</v>
      </c>
      <c r="R45" s="5" t="e">
        <f>R43*#REF!</f>
        <v>#REF!</v>
      </c>
      <c r="S45" s="5" t="e">
        <f>S43*#REF!</f>
        <v>#REF!</v>
      </c>
      <c r="T45" s="5" t="e">
        <f>T43*#REF!</f>
        <v>#REF!</v>
      </c>
      <c r="U45" s="5" t="e">
        <f>U43*#REF!</f>
        <v>#REF!</v>
      </c>
      <c r="V45" s="5" t="e">
        <f>V43*#REF!</f>
        <v>#REF!</v>
      </c>
      <c r="W45" s="5" t="e">
        <f>W43*#REF!</f>
        <v>#REF!</v>
      </c>
      <c r="X45" s="5" t="e">
        <f>X43*#REF!</f>
        <v>#REF!</v>
      </c>
      <c r="Y45" s="5" t="e">
        <f>Y43*#REF!</f>
        <v>#REF!</v>
      </c>
      <c r="Z45" s="5" t="e">
        <f>Z43*#REF!</f>
        <v>#REF!</v>
      </c>
      <c r="AA45" s="5" t="e">
        <f>AA43*#REF!</f>
        <v>#REF!</v>
      </c>
      <c r="AB45" s="5" t="e">
        <f>AB43*#REF!</f>
        <v>#REF!</v>
      </c>
      <c r="AC45" s="5" t="e">
        <f>AC43*#REF!</f>
        <v>#REF!</v>
      </c>
      <c r="AD45" s="5" t="e">
        <f>AD43*#REF!</f>
        <v>#REF!</v>
      </c>
      <c r="AE45" s="5" t="e">
        <f>AE43*#REF!</f>
        <v>#REF!</v>
      </c>
      <c r="AF45" s="5" t="e">
        <f>AF43*#REF!</f>
        <v>#REF!</v>
      </c>
      <c r="AG45" s="5" t="e">
        <f>AG43*#REF!</f>
        <v>#REF!</v>
      </c>
      <c r="AH45" s="5" t="e">
        <f>AH43*#REF!</f>
        <v>#REF!</v>
      </c>
      <c r="AI45" s="5" t="e">
        <f>AI43*#REF!</f>
        <v>#REF!</v>
      </c>
      <c r="AJ45" s="5" t="e">
        <f>AJ43*#REF!</f>
        <v>#REF!</v>
      </c>
      <c r="AK45" s="5" t="e">
        <f>AK43*#REF!</f>
        <v>#REF!</v>
      </c>
      <c r="AL45" s="5" t="e">
        <f>AL43*#REF!</f>
        <v>#REF!</v>
      </c>
    </row>
    <row r="46" spans="2:38" hidden="1" x14ac:dyDescent="0.25">
      <c r="B46" t="s">
        <v>5</v>
      </c>
      <c r="F46" s="5">
        <f>F45*F2</f>
        <v>8866775.2887041494</v>
      </c>
      <c r="G46" s="5">
        <f>G45*G2</f>
        <v>8192538.7650516257</v>
      </c>
      <c r="Q46" s="5" t="e">
        <f t="shared" ref="Q46:AJ46" si="45">Q45*$Q2</f>
        <v>#REF!</v>
      </c>
      <c r="R46" s="5" t="e">
        <f t="shared" si="45"/>
        <v>#REF!</v>
      </c>
      <c r="S46" s="5" t="e">
        <f t="shared" si="45"/>
        <v>#REF!</v>
      </c>
      <c r="T46" s="5" t="e">
        <f t="shared" si="45"/>
        <v>#REF!</v>
      </c>
      <c r="U46" s="5" t="e">
        <f t="shared" si="45"/>
        <v>#REF!</v>
      </c>
      <c r="V46" s="5" t="e">
        <f t="shared" si="45"/>
        <v>#REF!</v>
      </c>
      <c r="W46" s="5" t="e">
        <f t="shared" si="45"/>
        <v>#REF!</v>
      </c>
      <c r="X46" s="5" t="e">
        <f t="shared" si="45"/>
        <v>#REF!</v>
      </c>
      <c r="Y46" s="5" t="e">
        <f t="shared" si="45"/>
        <v>#REF!</v>
      </c>
      <c r="Z46" s="5" t="e">
        <f t="shared" si="45"/>
        <v>#REF!</v>
      </c>
      <c r="AA46" s="5" t="e">
        <f t="shared" si="45"/>
        <v>#REF!</v>
      </c>
      <c r="AB46" s="5" t="e">
        <f t="shared" si="45"/>
        <v>#REF!</v>
      </c>
      <c r="AC46" s="5" t="e">
        <f t="shared" si="45"/>
        <v>#REF!</v>
      </c>
      <c r="AD46" s="5" t="e">
        <f t="shared" si="45"/>
        <v>#REF!</v>
      </c>
      <c r="AE46" s="5" t="e">
        <f t="shared" si="45"/>
        <v>#REF!</v>
      </c>
      <c r="AF46" s="5" t="e">
        <f t="shared" si="45"/>
        <v>#REF!</v>
      </c>
      <c r="AG46" s="5" t="e">
        <f t="shared" si="45"/>
        <v>#REF!</v>
      </c>
      <c r="AH46" s="5" t="e">
        <f t="shared" si="45"/>
        <v>#REF!</v>
      </c>
      <c r="AI46" s="5" t="e">
        <f t="shared" si="45"/>
        <v>#REF!</v>
      </c>
      <c r="AJ46" s="5" t="e">
        <f t="shared" si="45"/>
        <v>#REF!</v>
      </c>
      <c r="AK46" s="5" t="e">
        <f t="shared" ref="AK46:AL46" si="46">AK45*$Q2</f>
        <v>#REF!</v>
      </c>
      <c r="AL46" s="5" t="e">
        <f t="shared" si="46"/>
        <v>#REF!</v>
      </c>
    </row>
    <row r="47" spans="2:38" ht="15.75" hidden="1" thickBot="1" x14ac:dyDescent="0.3">
      <c r="B47" t="s">
        <v>17</v>
      </c>
      <c r="C47" s="25">
        <f>SUM(F46:G46)</f>
        <v>17059314.053755775</v>
      </c>
    </row>
    <row r="48" spans="2:38" s="15" customFormat="1" x14ac:dyDescent="0.25">
      <c r="C48" s="20"/>
    </row>
    <row r="49" spans="2:38" x14ac:dyDescent="0.25">
      <c r="B49" s="29" t="s">
        <v>41</v>
      </c>
      <c r="C49" s="38">
        <v>0.45</v>
      </c>
    </row>
    <row r="50" spans="2:38" x14ac:dyDescent="0.25">
      <c r="B50" s="29" t="s">
        <v>42</v>
      </c>
      <c r="C50" s="38">
        <v>0.94</v>
      </c>
    </row>
    <row r="51" spans="2:38" x14ac:dyDescent="0.25">
      <c r="B51" t="s">
        <v>43</v>
      </c>
      <c r="C51" s="39"/>
      <c r="D51" s="35">
        <f>D30*$C49*D25</f>
        <v>0</v>
      </c>
      <c r="E51" s="35">
        <f t="shared" ref="E51:AJ51" si="47">E30*$C49*E25</f>
        <v>0</v>
      </c>
      <c r="F51" s="35">
        <f t="shared" si="47"/>
        <v>0</v>
      </c>
      <c r="G51" s="35">
        <f t="shared" si="47"/>
        <v>3036571.875</v>
      </c>
      <c r="H51" s="35">
        <f t="shared" si="47"/>
        <v>6142950</v>
      </c>
      <c r="I51" s="35">
        <f t="shared" si="47"/>
        <v>0</v>
      </c>
      <c r="J51" s="35">
        <f t="shared" si="47"/>
        <v>0</v>
      </c>
      <c r="K51" s="35">
        <f t="shared" si="47"/>
        <v>0</v>
      </c>
      <c r="L51" s="35">
        <f t="shared" si="47"/>
        <v>0</v>
      </c>
      <c r="M51" s="35">
        <f t="shared" si="47"/>
        <v>0</v>
      </c>
      <c r="N51" s="35">
        <f t="shared" si="47"/>
        <v>0</v>
      </c>
      <c r="O51" s="35">
        <f t="shared" si="47"/>
        <v>0</v>
      </c>
      <c r="P51" s="35">
        <f t="shared" si="47"/>
        <v>0</v>
      </c>
      <c r="Q51" s="35">
        <f t="shared" si="47"/>
        <v>0</v>
      </c>
      <c r="R51" s="35">
        <f t="shared" si="47"/>
        <v>0</v>
      </c>
      <c r="S51" s="35">
        <f t="shared" si="47"/>
        <v>0</v>
      </c>
      <c r="T51" s="35">
        <f t="shared" si="47"/>
        <v>0</v>
      </c>
      <c r="U51" s="35">
        <f t="shared" si="47"/>
        <v>0</v>
      </c>
      <c r="V51" s="35">
        <f t="shared" si="47"/>
        <v>0</v>
      </c>
      <c r="W51" s="35">
        <f t="shared" si="47"/>
        <v>0</v>
      </c>
      <c r="X51" s="35">
        <f t="shared" si="47"/>
        <v>0</v>
      </c>
      <c r="Y51" s="35">
        <f t="shared" si="47"/>
        <v>0</v>
      </c>
      <c r="Z51" s="35">
        <f t="shared" si="47"/>
        <v>0</v>
      </c>
      <c r="AA51" s="35">
        <f t="shared" si="47"/>
        <v>0</v>
      </c>
      <c r="AB51" s="35">
        <f t="shared" si="47"/>
        <v>0</v>
      </c>
      <c r="AC51" s="35">
        <f t="shared" si="47"/>
        <v>0</v>
      </c>
      <c r="AD51" s="35">
        <f t="shared" si="47"/>
        <v>0</v>
      </c>
      <c r="AE51" s="35">
        <f t="shared" si="47"/>
        <v>0</v>
      </c>
      <c r="AF51" s="35">
        <f t="shared" si="47"/>
        <v>0</v>
      </c>
      <c r="AG51" s="35">
        <f t="shared" si="47"/>
        <v>0</v>
      </c>
      <c r="AH51" s="35">
        <f t="shared" si="47"/>
        <v>0</v>
      </c>
      <c r="AI51" s="35">
        <f t="shared" si="47"/>
        <v>0</v>
      </c>
      <c r="AJ51" s="35">
        <f t="shared" si="47"/>
        <v>0</v>
      </c>
      <c r="AK51" s="35">
        <f t="shared" ref="AK51:AL51" si="48">AK30*$C49*AK25</f>
        <v>0</v>
      </c>
      <c r="AL51" s="35">
        <f t="shared" si="48"/>
        <v>0</v>
      </c>
    </row>
    <row r="52" spans="2:38" x14ac:dyDescent="0.25">
      <c r="B52" t="s">
        <v>44</v>
      </c>
      <c r="C52" s="39"/>
      <c r="D52" s="35">
        <f>D30*$C50*D26</f>
        <v>0</v>
      </c>
      <c r="E52" s="35">
        <f t="shared" ref="E52:AJ52" si="49">E30*$C50*E26</f>
        <v>0</v>
      </c>
      <c r="F52" s="35">
        <f t="shared" si="49"/>
        <v>0</v>
      </c>
      <c r="G52" s="35">
        <f t="shared" si="49"/>
        <v>1119363.75</v>
      </c>
      <c r="H52" s="35">
        <f t="shared" si="49"/>
        <v>2264460</v>
      </c>
      <c r="I52" s="35">
        <f t="shared" si="49"/>
        <v>0</v>
      </c>
      <c r="J52" s="35">
        <f t="shared" si="49"/>
        <v>0</v>
      </c>
      <c r="K52" s="35">
        <f t="shared" si="49"/>
        <v>0</v>
      </c>
      <c r="L52" s="35">
        <f t="shared" si="49"/>
        <v>0</v>
      </c>
      <c r="M52" s="35">
        <f t="shared" si="49"/>
        <v>0</v>
      </c>
      <c r="N52" s="35">
        <f t="shared" si="49"/>
        <v>0</v>
      </c>
      <c r="O52" s="35">
        <f t="shared" si="49"/>
        <v>0</v>
      </c>
      <c r="P52" s="35">
        <f t="shared" si="49"/>
        <v>0</v>
      </c>
      <c r="Q52" s="35">
        <f t="shared" si="49"/>
        <v>0</v>
      </c>
      <c r="R52" s="35">
        <f t="shared" si="49"/>
        <v>0</v>
      </c>
      <c r="S52" s="35">
        <f t="shared" si="49"/>
        <v>0</v>
      </c>
      <c r="T52" s="35">
        <f t="shared" si="49"/>
        <v>0</v>
      </c>
      <c r="U52" s="35">
        <f t="shared" si="49"/>
        <v>0</v>
      </c>
      <c r="V52" s="35">
        <f t="shared" si="49"/>
        <v>0</v>
      </c>
      <c r="W52" s="35">
        <f t="shared" si="49"/>
        <v>0</v>
      </c>
      <c r="X52" s="35">
        <f t="shared" si="49"/>
        <v>0</v>
      </c>
      <c r="Y52" s="35">
        <f t="shared" si="49"/>
        <v>0</v>
      </c>
      <c r="Z52" s="35">
        <f t="shared" si="49"/>
        <v>0</v>
      </c>
      <c r="AA52" s="35">
        <f t="shared" si="49"/>
        <v>0</v>
      </c>
      <c r="AB52" s="35">
        <f t="shared" si="49"/>
        <v>0</v>
      </c>
      <c r="AC52" s="35">
        <f t="shared" si="49"/>
        <v>0</v>
      </c>
      <c r="AD52" s="35">
        <f t="shared" si="49"/>
        <v>0</v>
      </c>
      <c r="AE52" s="35">
        <f t="shared" si="49"/>
        <v>0</v>
      </c>
      <c r="AF52" s="35">
        <f t="shared" si="49"/>
        <v>0</v>
      </c>
      <c r="AG52" s="35">
        <f t="shared" si="49"/>
        <v>0</v>
      </c>
      <c r="AH52" s="35">
        <f t="shared" si="49"/>
        <v>0</v>
      </c>
      <c r="AI52" s="35">
        <f t="shared" si="49"/>
        <v>0</v>
      </c>
      <c r="AJ52" s="35">
        <f t="shared" si="49"/>
        <v>0</v>
      </c>
      <c r="AK52" s="35">
        <f t="shared" ref="AK52:AL52" si="50">AK30*$C50*AK26</f>
        <v>0</v>
      </c>
      <c r="AL52" s="35">
        <f t="shared" si="50"/>
        <v>0</v>
      </c>
    </row>
    <row r="53" spans="2:38" x14ac:dyDescent="0.25">
      <c r="B53" t="s">
        <v>45</v>
      </c>
      <c r="C53" s="5"/>
      <c r="D53" s="35">
        <f>SUM(D51:D52)</f>
        <v>0</v>
      </c>
      <c r="E53" s="35">
        <f t="shared" ref="E53:AJ53" si="51">SUM(E51:E52)</f>
        <v>0</v>
      </c>
      <c r="F53" s="35">
        <f t="shared" si="51"/>
        <v>0</v>
      </c>
      <c r="G53" s="35">
        <f t="shared" si="51"/>
        <v>4155935.625</v>
      </c>
      <c r="H53" s="35">
        <f t="shared" si="51"/>
        <v>8407410</v>
      </c>
      <c r="I53" s="35">
        <f t="shared" si="51"/>
        <v>0</v>
      </c>
      <c r="J53" s="35">
        <f t="shared" si="51"/>
        <v>0</v>
      </c>
      <c r="K53" s="35">
        <f t="shared" si="51"/>
        <v>0</v>
      </c>
      <c r="L53" s="35">
        <f t="shared" si="51"/>
        <v>0</v>
      </c>
      <c r="M53" s="35">
        <f t="shared" si="51"/>
        <v>0</v>
      </c>
      <c r="N53" s="35">
        <f t="shared" si="51"/>
        <v>0</v>
      </c>
      <c r="O53" s="35">
        <f t="shared" si="51"/>
        <v>0</v>
      </c>
      <c r="P53" s="35">
        <f t="shared" si="51"/>
        <v>0</v>
      </c>
      <c r="Q53" s="35">
        <f t="shared" si="51"/>
        <v>0</v>
      </c>
      <c r="R53" s="35">
        <f t="shared" si="51"/>
        <v>0</v>
      </c>
      <c r="S53" s="35">
        <f t="shared" si="51"/>
        <v>0</v>
      </c>
      <c r="T53" s="35">
        <f t="shared" si="51"/>
        <v>0</v>
      </c>
      <c r="U53" s="35">
        <f t="shared" si="51"/>
        <v>0</v>
      </c>
      <c r="V53" s="35">
        <f t="shared" si="51"/>
        <v>0</v>
      </c>
      <c r="W53" s="35">
        <f t="shared" si="51"/>
        <v>0</v>
      </c>
      <c r="X53" s="35">
        <f t="shared" si="51"/>
        <v>0</v>
      </c>
      <c r="Y53" s="35">
        <f t="shared" si="51"/>
        <v>0</v>
      </c>
      <c r="Z53" s="35">
        <f t="shared" si="51"/>
        <v>0</v>
      </c>
      <c r="AA53" s="35">
        <f t="shared" si="51"/>
        <v>0</v>
      </c>
      <c r="AB53" s="35">
        <f t="shared" si="51"/>
        <v>0</v>
      </c>
      <c r="AC53" s="35">
        <f t="shared" si="51"/>
        <v>0</v>
      </c>
      <c r="AD53" s="35">
        <f t="shared" si="51"/>
        <v>0</v>
      </c>
      <c r="AE53" s="35">
        <f t="shared" si="51"/>
        <v>0</v>
      </c>
      <c r="AF53" s="35">
        <f t="shared" si="51"/>
        <v>0</v>
      </c>
      <c r="AG53" s="35">
        <f t="shared" si="51"/>
        <v>0</v>
      </c>
      <c r="AH53" s="35">
        <f t="shared" si="51"/>
        <v>0</v>
      </c>
      <c r="AI53" s="35">
        <f t="shared" si="51"/>
        <v>0</v>
      </c>
      <c r="AJ53" s="35">
        <f t="shared" si="51"/>
        <v>0</v>
      </c>
      <c r="AK53" s="35">
        <f t="shared" ref="AK53:AL53" si="52">SUM(AK51:AK52)</f>
        <v>0</v>
      </c>
      <c r="AL53" s="35">
        <f t="shared" si="52"/>
        <v>0</v>
      </c>
    </row>
    <row r="54" spans="2:38" ht="15.75" thickBot="1" x14ac:dyDescent="0.3">
      <c r="B54" t="s">
        <v>5</v>
      </c>
      <c r="C54" s="5"/>
      <c r="D54" s="40">
        <f>D53*D2</f>
        <v>0</v>
      </c>
      <c r="E54" s="40">
        <f t="shared" ref="E54:AJ54" si="53">E53*E2</f>
        <v>0</v>
      </c>
      <c r="F54" s="40">
        <f t="shared" si="53"/>
        <v>0</v>
      </c>
      <c r="G54" s="40">
        <f t="shared" si="53"/>
        <v>3170543.3898902386</v>
      </c>
      <c r="H54" s="40">
        <f t="shared" si="53"/>
        <v>5994367.1352527877</v>
      </c>
      <c r="I54" s="40">
        <f t="shared" si="53"/>
        <v>0</v>
      </c>
      <c r="J54" s="40">
        <f t="shared" si="53"/>
        <v>0</v>
      </c>
      <c r="K54" s="40">
        <f t="shared" si="53"/>
        <v>0</v>
      </c>
      <c r="L54" s="40">
        <f t="shared" si="53"/>
        <v>0</v>
      </c>
      <c r="M54" s="40">
        <f t="shared" si="53"/>
        <v>0</v>
      </c>
      <c r="N54" s="40">
        <f t="shared" si="53"/>
        <v>0</v>
      </c>
      <c r="O54" s="40">
        <f t="shared" si="53"/>
        <v>0</v>
      </c>
      <c r="P54" s="40">
        <f t="shared" si="53"/>
        <v>0</v>
      </c>
      <c r="Q54" s="40">
        <f t="shared" si="53"/>
        <v>0</v>
      </c>
      <c r="R54" s="40">
        <f t="shared" si="53"/>
        <v>0</v>
      </c>
      <c r="S54" s="40">
        <f t="shared" si="53"/>
        <v>0</v>
      </c>
      <c r="T54" s="40">
        <f t="shared" si="53"/>
        <v>0</v>
      </c>
      <c r="U54" s="40">
        <f t="shared" si="53"/>
        <v>0</v>
      </c>
      <c r="V54" s="40">
        <f t="shared" si="53"/>
        <v>0</v>
      </c>
      <c r="W54" s="40">
        <f t="shared" si="53"/>
        <v>0</v>
      </c>
      <c r="X54" s="40">
        <f t="shared" si="53"/>
        <v>0</v>
      </c>
      <c r="Y54" s="40">
        <f t="shared" si="53"/>
        <v>0</v>
      </c>
      <c r="Z54" s="40">
        <f t="shared" si="53"/>
        <v>0</v>
      </c>
      <c r="AA54" s="40">
        <f t="shared" si="53"/>
        <v>0</v>
      </c>
      <c r="AB54" s="40">
        <f t="shared" si="53"/>
        <v>0</v>
      </c>
      <c r="AC54" s="40">
        <f t="shared" si="53"/>
        <v>0</v>
      </c>
      <c r="AD54" s="40">
        <f t="shared" si="53"/>
        <v>0</v>
      </c>
      <c r="AE54" s="40">
        <f t="shared" si="53"/>
        <v>0</v>
      </c>
      <c r="AF54" s="40">
        <f t="shared" si="53"/>
        <v>0</v>
      </c>
      <c r="AG54" s="40">
        <f t="shared" si="53"/>
        <v>0</v>
      </c>
      <c r="AH54" s="40">
        <f t="shared" si="53"/>
        <v>0</v>
      </c>
      <c r="AI54" s="40">
        <f t="shared" si="53"/>
        <v>0</v>
      </c>
      <c r="AJ54" s="40">
        <f t="shared" si="53"/>
        <v>0</v>
      </c>
      <c r="AK54" s="40">
        <f t="shared" ref="AK54:AL54" si="54">AK53*AK2</f>
        <v>0</v>
      </c>
      <c r="AL54" s="40">
        <f t="shared" si="54"/>
        <v>0</v>
      </c>
    </row>
    <row r="55" spans="2:38" ht="15.75" thickBot="1" x14ac:dyDescent="0.3">
      <c r="B55" t="s">
        <v>22</v>
      </c>
      <c r="C55" s="25">
        <f>SUM(D54:AJ54)</f>
        <v>9164910.5251430273</v>
      </c>
    </row>
    <row r="56" spans="2:38" s="8" customFormat="1" hidden="1" x14ac:dyDescent="0.25">
      <c r="B56" t="s">
        <v>20</v>
      </c>
      <c r="C56" s="22">
        <v>0.45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2:38" s="8" customFormat="1" hidden="1" x14ac:dyDescent="0.25">
      <c r="B57" t="s">
        <v>21</v>
      </c>
      <c r="C57" s="9"/>
      <c r="D57"/>
      <c r="E57"/>
      <c r="F57" s="5">
        <f>$C56*F22</f>
        <v>7062750</v>
      </c>
      <c r="G57" s="5">
        <f>$C56*G22</f>
        <v>7144875</v>
      </c>
      <c r="I57"/>
      <c r="J57"/>
      <c r="K57"/>
      <c r="L57"/>
      <c r="M57"/>
      <c r="N57"/>
      <c r="O57"/>
      <c r="P57"/>
      <c r="Q57" s="5">
        <f t="shared" ref="Q57:AJ57" si="55">$C56*Q22</f>
        <v>7966125</v>
      </c>
      <c r="R57" s="5">
        <f t="shared" si="55"/>
        <v>8048250</v>
      </c>
      <c r="S57" s="5">
        <f t="shared" si="55"/>
        <v>8130375</v>
      </c>
      <c r="T57" s="5">
        <f t="shared" si="55"/>
        <v>8212500</v>
      </c>
      <c r="U57" s="5">
        <f t="shared" si="55"/>
        <v>8294625</v>
      </c>
      <c r="V57" s="5">
        <f t="shared" si="55"/>
        <v>8376750</v>
      </c>
      <c r="W57" s="5">
        <f t="shared" si="55"/>
        <v>8458875</v>
      </c>
      <c r="X57" s="5">
        <f t="shared" si="55"/>
        <v>8541000</v>
      </c>
      <c r="Y57" s="5">
        <f t="shared" si="55"/>
        <v>8623125</v>
      </c>
      <c r="Z57" s="5">
        <f t="shared" si="55"/>
        <v>8705250</v>
      </c>
      <c r="AA57" s="5">
        <f t="shared" si="55"/>
        <v>8787375</v>
      </c>
      <c r="AB57" s="5">
        <f t="shared" si="55"/>
        <v>8869500</v>
      </c>
      <c r="AC57" s="5">
        <f t="shared" si="55"/>
        <v>8951625</v>
      </c>
      <c r="AD57" s="5">
        <f t="shared" si="55"/>
        <v>9033750</v>
      </c>
      <c r="AE57" s="5">
        <f t="shared" si="55"/>
        <v>9115875</v>
      </c>
      <c r="AF57" s="5">
        <f t="shared" si="55"/>
        <v>9198000</v>
      </c>
      <c r="AG57" s="5">
        <f t="shared" si="55"/>
        <v>9280125</v>
      </c>
      <c r="AH57" s="5">
        <f t="shared" si="55"/>
        <v>9362250</v>
      </c>
      <c r="AI57" s="5">
        <f t="shared" si="55"/>
        <v>9444375</v>
      </c>
      <c r="AJ57" s="5">
        <f t="shared" si="55"/>
        <v>9526500</v>
      </c>
      <c r="AK57" s="5">
        <f t="shared" ref="AK57:AL57" si="56">$C56*AK22</f>
        <v>9608625</v>
      </c>
      <c r="AL57" s="5">
        <f t="shared" si="56"/>
        <v>9690750</v>
      </c>
    </row>
    <row r="58" spans="2:38" s="8" customFormat="1" hidden="1" x14ac:dyDescent="0.25">
      <c r="B58" t="s">
        <v>5</v>
      </c>
      <c r="C58" s="9"/>
      <c r="D58"/>
      <c r="E58"/>
      <c r="F58" s="5">
        <f>F57*H2</f>
        <v>5035643.1391482782</v>
      </c>
      <c r="G58" s="5">
        <f>G57*I2</f>
        <v>4760931.8963910034</v>
      </c>
      <c r="I58"/>
      <c r="J58"/>
      <c r="K58"/>
      <c r="L58"/>
      <c r="M58"/>
      <c r="N58"/>
      <c r="O58"/>
      <c r="P58"/>
      <c r="Q58" s="5">
        <f t="shared" ref="Q58:AJ58" si="57">Q57*Q2</f>
        <v>3089400.619099135</v>
      </c>
      <c r="R58" s="5">
        <f t="shared" si="57"/>
        <v>2917056.1775866193</v>
      </c>
      <c r="S58" s="5">
        <f t="shared" si="57"/>
        <v>2754039.305560512</v>
      </c>
      <c r="T58" s="5">
        <f t="shared" si="57"/>
        <v>2599867.1816865024</v>
      </c>
      <c r="U58" s="5">
        <f t="shared" si="57"/>
        <v>2454080.2369190352</v>
      </c>
      <c r="V58" s="5">
        <f t="shared" si="57"/>
        <v>2316241.1785485479</v>
      </c>
      <c r="W58" s="5">
        <f t="shared" si="57"/>
        <v>2185934.0424271617</v>
      </c>
      <c r="X58" s="5">
        <f t="shared" si="57"/>
        <v>2062763.2738628509</v>
      </c>
      <c r="Y58" s="5">
        <f t="shared" si="57"/>
        <v>1946352.8374874131</v>
      </c>
      <c r="Z58" s="5">
        <f t="shared" si="57"/>
        <v>1836345.3562409061</v>
      </c>
      <c r="AA58" s="5">
        <f t="shared" si="57"/>
        <v>1732401.2794725527</v>
      </c>
      <c r="AB58" s="5">
        <f t="shared" si="57"/>
        <v>1634198.0800335023</v>
      </c>
      <c r="AC58" s="5">
        <f t="shared" si="57"/>
        <v>1541429.4801285199</v>
      </c>
      <c r="AD58" s="5">
        <f t="shared" si="57"/>
        <v>1453804.7056000787</v>
      </c>
      <c r="AE58" s="5">
        <f t="shared" si="57"/>
        <v>1371047.768237967</v>
      </c>
      <c r="AF58" s="5">
        <f t="shared" si="57"/>
        <v>1292896.7756390697</v>
      </c>
      <c r="AG58" s="5">
        <f t="shared" si="57"/>
        <v>1219103.2680842362</v>
      </c>
      <c r="AH58" s="5">
        <f t="shared" si="57"/>
        <v>1149431.5818509879</v>
      </c>
      <c r="AI58" s="5">
        <f t="shared" si="57"/>
        <v>1083658.2383412328</v>
      </c>
      <c r="AJ58" s="5">
        <f t="shared" si="57"/>
        <v>1021571.3583712556</v>
      </c>
      <c r="AK58" s="5">
        <f t="shared" ref="AK58:AL58" si="58">AK57*AK2</f>
        <v>962970.10094615619</v>
      </c>
      <c r="AL58" s="5">
        <f t="shared" si="58"/>
        <v>907664.12582192209</v>
      </c>
    </row>
    <row r="59" spans="2:38" s="8" customFormat="1" ht="15.75" hidden="1" thickBot="1" x14ac:dyDescent="0.3">
      <c r="B59" t="s">
        <v>22</v>
      </c>
      <c r="C59" s="25">
        <f>SUM(F58:G58)</f>
        <v>9796575.0355392806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2:38" s="8" customFormat="1" x14ac:dyDescent="0.25">
      <c r="C60" s="9"/>
    </row>
    <row r="61" spans="2:38" s="15" customFormat="1" x14ac:dyDescent="0.25">
      <c r="B61" s="15" t="s">
        <v>46</v>
      </c>
      <c r="C61" s="20"/>
    </row>
    <row r="62" spans="2:38" x14ac:dyDescent="0.25">
      <c r="B62" s="29" t="s">
        <v>47</v>
      </c>
      <c r="C62" s="41">
        <v>9.9999999999999995E-7</v>
      </c>
    </row>
    <row r="63" spans="2:38" s="42" customFormat="1" x14ac:dyDescent="0.25">
      <c r="B63" s="42" t="s">
        <v>48</v>
      </c>
      <c r="C63" s="43"/>
    </row>
    <row r="64" spans="2:38" s="29" customFormat="1" x14ac:dyDescent="0.25">
      <c r="B64" s="29" t="s">
        <v>49</v>
      </c>
      <c r="C64" s="45"/>
      <c r="D64" s="49">
        <v>24.164490000000001</v>
      </c>
      <c r="E64" s="49">
        <v>24.595210999999999</v>
      </c>
      <c r="F64" s="49">
        <v>25.01634</v>
      </c>
      <c r="G64" s="49">
        <v>25.443415000000002</v>
      </c>
      <c r="H64" s="49">
        <v>25.867370999999999</v>
      </c>
      <c r="I64" s="49">
        <v>26.284424000000001</v>
      </c>
      <c r="J64" s="49">
        <v>26.679763999999999</v>
      </c>
      <c r="K64" s="49">
        <v>27.055800999999999</v>
      </c>
      <c r="L64" s="49">
        <v>27.408939</v>
      </c>
      <c r="M64" s="49">
        <v>27.732095999999999</v>
      </c>
      <c r="N64" s="49">
        <v>28.028441999999998</v>
      </c>
      <c r="O64" s="49">
        <v>28.301689</v>
      </c>
      <c r="P64" s="49">
        <v>28.537845999999998</v>
      </c>
      <c r="Q64" s="49">
        <v>28.746084</v>
      </c>
      <c r="R64" s="49">
        <v>28.950821000000001</v>
      </c>
      <c r="S64" s="49">
        <v>29.139206000000001</v>
      </c>
      <c r="T64" s="49">
        <v>29.308374000000001</v>
      </c>
      <c r="U64" s="49">
        <v>29.463369</v>
      </c>
      <c r="V64" s="49">
        <v>29.611654000000001</v>
      </c>
      <c r="W64" s="49">
        <v>29.742331</v>
      </c>
      <c r="X64" s="49">
        <v>29.860365000000002</v>
      </c>
      <c r="Y64" s="49">
        <v>29.975709999999999</v>
      </c>
      <c r="Z64" s="49">
        <v>30.077759</v>
      </c>
      <c r="AA64" s="49">
        <v>30.16226</v>
      </c>
      <c r="AB64" s="49">
        <v>30.233269</v>
      </c>
      <c r="AC64" s="49">
        <v>30.294257999999999</v>
      </c>
      <c r="AD64" s="49">
        <v>30.349163000000001</v>
      </c>
      <c r="AE64" s="49">
        <v>30.398422</v>
      </c>
      <c r="AF64" s="49">
        <v>30.442173</v>
      </c>
      <c r="AG64" s="49">
        <v>30.481501000000002</v>
      </c>
      <c r="AH64" s="49">
        <v>32.659177190000001</v>
      </c>
      <c r="AI64" s="49">
        <v>32.9857689619</v>
      </c>
      <c r="AJ64" s="49">
        <v>33.315626651518997</v>
      </c>
      <c r="AK64" s="49">
        <v>33.645484341138001</v>
      </c>
      <c r="AL64" s="49">
        <v>33.975342030756998</v>
      </c>
    </row>
    <row r="65" spans="2:38" x14ac:dyDescent="0.25">
      <c r="B65" s="29" t="s">
        <v>50</v>
      </c>
      <c r="C65" s="45">
        <v>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2:38" s="48" customFormat="1" x14ac:dyDescent="0.25">
      <c r="B66" s="48" t="s">
        <v>51</v>
      </c>
      <c r="D66" s="48">
        <f>IFERROR((D25/(D64/$C$65))*D30,"")</f>
        <v>0</v>
      </c>
      <c r="E66" s="48">
        <f t="shared" ref="E66:AJ66" si="59">IFERROR((E25/(E64/$C$65))*E30,"")</f>
        <v>0</v>
      </c>
      <c r="F66" s="48">
        <f t="shared" si="59"/>
        <v>0</v>
      </c>
      <c r="G66" s="48">
        <f t="shared" si="59"/>
        <v>265213.51398780389</v>
      </c>
      <c r="H66" s="48">
        <f t="shared" si="59"/>
        <v>527730.47558640572</v>
      </c>
      <c r="I66" s="48">
        <f t="shared" si="59"/>
        <v>0</v>
      </c>
      <c r="J66" s="48">
        <f t="shared" si="59"/>
        <v>0</v>
      </c>
      <c r="K66" s="48">
        <f t="shared" si="59"/>
        <v>0</v>
      </c>
      <c r="L66" s="48">
        <f t="shared" si="59"/>
        <v>0</v>
      </c>
      <c r="M66" s="48">
        <f t="shared" si="59"/>
        <v>0</v>
      </c>
      <c r="N66" s="48">
        <f t="shared" si="59"/>
        <v>0</v>
      </c>
      <c r="O66" s="48">
        <f t="shared" si="59"/>
        <v>0</v>
      </c>
      <c r="P66" s="48">
        <f t="shared" si="59"/>
        <v>0</v>
      </c>
      <c r="Q66" s="48">
        <f t="shared" si="59"/>
        <v>0</v>
      </c>
      <c r="R66" s="48">
        <f t="shared" si="59"/>
        <v>0</v>
      </c>
      <c r="S66" s="48">
        <f t="shared" si="59"/>
        <v>0</v>
      </c>
      <c r="T66" s="48">
        <f t="shared" si="59"/>
        <v>0</v>
      </c>
      <c r="U66" s="48">
        <f t="shared" si="59"/>
        <v>0</v>
      </c>
      <c r="V66" s="48">
        <f t="shared" si="59"/>
        <v>0</v>
      </c>
      <c r="W66" s="48">
        <f t="shared" si="59"/>
        <v>0</v>
      </c>
      <c r="X66" s="48">
        <f t="shared" si="59"/>
        <v>0</v>
      </c>
      <c r="Y66" s="48">
        <f t="shared" si="59"/>
        <v>0</v>
      </c>
      <c r="Z66" s="48">
        <f t="shared" si="59"/>
        <v>0</v>
      </c>
      <c r="AA66" s="48">
        <f t="shared" si="59"/>
        <v>0</v>
      </c>
      <c r="AB66" s="48">
        <f t="shared" si="59"/>
        <v>0</v>
      </c>
      <c r="AC66" s="48">
        <f t="shared" si="59"/>
        <v>0</v>
      </c>
      <c r="AD66" s="48">
        <f t="shared" si="59"/>
        <v>0</v>
      </c>
      <c r="AE66" s="48">
        <f t="shared" si="59"/>
        <v>0</v>
      </c>
      <c r="AF66" s="48">
        <f t="shared" si="59"/>
        <v>0</v>
      </c>
      <c r="AG66" s="48">
        <f t="shared" si="59"/>
        <v>0</v>
      </c>
      <c r="AH66" s="48">
        <f t="shared" si="59"/>
        <v>0</v>
      </c>
      <c r="AI66" s="48">
        <f t="shared" si="59"/>
        <v>0</v>
      </c>
      <c r="AJ66" s="48">
        <f t="shared" si="59"/>
        <v>0</v>
      </c>
      <c r="AK66" s="48">
        <f t="shared" ref="AK66:AL66" si="60">IFERROR((AK25/(AK64/$C$65))*AK30,"")</f>
        <v>0</v>
      </c>
      <c r="AL66" s="48">
        <f t="shared" si="60"/>
        <v>0</v>
      </c>
    </row>
    <row r="67" spans="2:38" x14ac:dyDescent="0.25">
      <c r="B67" s="29" t="s">
        <v>52</v>
      </c>
      <c r="C67" s="45">
        <v>8887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2:38" x14ac:dyDescent="0.25">
      <c r="B68" t="s">
        <v>53</v>
      </c>
      <c r="C68" s="5"/>
      <c r="D68" s="44">
        <f>IFERROR(D66*$C$67*$C$62,"")</f>
        <v>0</v>
      </c>
      <c r="E68" s="44">
        <f t="shared" ref="E68:AJ68" si="61">IFERROR(E66*$C$67*$C$62,"")</f>
        <v>0</v>
      </c>
      <c r="F68" s="44">
        <f t="shared" si="61"/>
        <v>0</v>
      </c>
      <c r="G68" s="44">
        <f t="shared" si="61"/>
        <v>2356.9524988096132</v>
      </c>
      <c r="H68" s="44">
        <f t="shared" si="61"/>
        <v>4689.9407365363868</v>
      </c>
      <c r="I68" s="44">
        <f t="shared" si="61"/>
        <v>0</v>
      </c>
      <c r="J68" s="44">
        <f t="shared" si="61"/>
        <v>0</v>
      </c>
      <c r="K68" s="44">
        <f t="shared" si="61"/>
        <v>0</v>
      </c>
      <c r="L68" s="44">
        <f t="shared" si="61"/>
        <v>0</v>
      </c>
      <c r="M68" s="44">
        <f t="shared" si="61"/>
        <v>0</v>
      </c>
      <c r="N68" s="44">
        <f t="shared" si="61"/>
        <v>0</v>
      </c>
      <c r="O68" s="44">
        <f t="shared" si="61"/>
        <v>0</v>
      </c>
      <c r="P68" s="44">
        <f t="shared" si="61"/>
        <v>0</v>
      </c>
      <c r="Q68" s="44">
        <f t="shared" si="61"/>
        <v>0</v>
      </c>
      <c r="R68" s="44">
        <f t="shared" si="61"/>
        <v>0</v>
      </c>
      <c r="S68" s="44">
        <f t="shared" si="61"/>
        <v>0</v>
      </c>
      <c r="T68" s="44">
        <f t="shared" si="61"/>
        <v>0</v>
      </c>
      <c r="U68" s="44">
        <f t="shared" si="61"/>
        <v>0</v>
      </c>
      <c r="V68" s="44">
        <f t="shared" si="61"/>
        <v>0</v>
      </c>
      <c r="W68" s="44">
        <f t="shared" si="61"/>
        <v>0</v>
      </c>
      <c r="X68" s="44">
        <f t="shared" si="61"/>
        <v>0</v>
      </c>
      <c r="Y68" s="44">
        <f t="shared" si="61"/>
        <v>0</v>
      </c>
      <c r="Z68" s="44">
        <f t="shared" si="61"/>
        <v>0</v>
      </c>
      <c r="AA68" s="44">
        <f t="shared" si="61"/>
        <v>0</v>
      </c>
      <c r="AB68" s="44">
        <f t="shared" si="61"/>
        <v>0</v>
      </c>
      <c r="AC68" s="44">
        <f t="shared" si="61"/>
        <v>0</v>
      </c>
      <c r="AD68" s="44">
        <f t="shared" si="61"/>
        <v>0</v>
      </c>
      <c r="AE68" s="44">
        <f t="shared" si="61"/>
        <v>0</v>
      </c>
      <c r="AF68" s="44">
        <f t="shared" si="61"/>
        <v>0</v>
      </c>
      <c r="AG68" s="44">
        <f t="shared" si="61"/>
        <v>0</v>
      </c>
      <c r="AH68" s="44">
        <f t="shared" si="61"/>
        <v>0</v>
      </c>
      <c r="AI68" s="44">
        <f t="shared" si="61"/>
        <v>0</v>
      </c>
      <c r="AJ68" s="44">
        <f t="shared" si="61"/>
        <v>0</v>
      </c>
      <c r="AK68" s="44">
        <f t="shared" ref="AK68:AL68" si="62">IFERROR(AK66*$C$67*$C$62,"")</f>
        <v>0</v>
      </c>
      <c r="AL68" s="44">
        <f t="shared" si="62"/>
        <v>0</v>
      </c>
    </row>
    <row r="69" spans="2:38" s="38" customFormat="1" x14ac:dyDescent="0.25">
      <c r="B69" s="38" t="s">
        <v>54</v>
      </c>
      <c r="D69" s="38">
        <v>52</v>
      </c>
      <c r="E69" s="38">
        <v>53</v>
      </c>
      <c r="F69" s="38">
        <v>54</v>
      </c>
      <c r="G69" s="38">
        <v>55</v>
      </c>
      <c r="H69" s="38">
        <v>56</v>
      </c>
      <c r="I69" s="38">
        <v>57</v>
      </c>
      <c r="J69" s="38">
        <v>58</v>
      </c>
      <c r="K69" s="38">
        <v>60</v>
      </c>
      <c r="L69" s="38">
        <v>61</v>
      </c>
      <c r="M69" s="38">
        <v>62</v>
      </c>
      <c r="N69" s="38">
        <v>63</v>
      </c>
      <c r="O69" s="38">
        <v>64</v>
      </c>
      <c r="P69" s="38">
        <v>65</v>
      </c>
      <c r="Q69" s="38">
        <v>66</v>
      </c>
      <c r="R69" s="38">
        <v>67</v>
      </c>
      <c r="S69" s="38">
        <v>69</v>
      </c>
      <c r="T69" s="38">
        <v>70</v>
      </c>
      <c r="U69" s="38">
        <v>71</v>
      </c>
      <c r="V69" s="38">
        <v>72</v>
      </c>
      <c r="W69" s="38">
        <v>73</v>
      </c>
      <c r="X69" s="38">
        <v>74</v>
      </c>
      <c r="Y69" s="38">
        <v>75</v>
      </c>
      <c r="Z69" s="38">
        <v>77</v>
      </c>
      <c r="AA69" s="38">
        <v>78</v>
      </c>
      <c r="AB69" s="38">
        <v>79</v>
      </c>
      <c r="AC69" s="38">
        <v>80</v>
      </c>
      <c r="AD69" s="38">
        <v>81</v>
      </c>
      <c r="AE69" s="38">
        <v>82</v>
      </c>
      <c r="AF69" s="38">
        <v>83</v>
      </c>
      <c r="AG69" s="38">
        <v>85</v>
      </c>
      <c r="AH69" s="52">
        <v>85</v>
      </c>
      <c r="AI69" s="52">
        <v>85</v>
      </c>
      <c r="AJ69" s="52">
        <v>85</v>
      </c>
      <c r="AK69" s="52">
        <v>85</v>
      </c>
      <c r="AL69" s="52">
        <v>85</v>
      </c>
    </row>
    <row r="70" spans="2:38" x14ac:dyDescent="0.25">
      <c r="B70" t="s">
        <v>55</v>
      </c>
      <c r="C70" s="5"/>
      <c r="D70" s="46">
        <f>D68*D69</f>
        <v>0</v>
      </c>
      <c r="E70" s="46">
        <f t="shared" ref="E70:AJ70" si="63">E68*E69</f>
        <v>0</v>
      </c>
      <c r="F70" s="46">
        <f t="shared" si="63"/>
        <v>0</v>
      </c>
      <c r="G70" s="46">
        <f t="shared" si="63"/>
        <v>129632.38743452872</v>
      </c>
      <c r="H70" s="46">
        <f t="shared" si="63"/>
        <v>262636.68124603765</v>
      </c>
      <c r="I70" s="46">
        <f t="shared" si="63"/>
        <v>0</v>
      </c>
      <c r="J70" s="46">
        <f t="shared" si="63"/>
        <v>0</v>
      </c>
      <c r="K70" s="46">
        <f t="shared" si="63"/>
        <v>0</v>
      </c>
      <c r="L70" s="46">
        <f t="shared" si="63"/>
        <v>0</v>
      </c>
      <c r="M70" s="46">
        <f t="shared" si="63"/>
        <v>0</v>
      </c>
      <c r="N70" s="46">
        <f t="shared" si="63"/>
        <v>0</v>
      </c>
      <c r="O70" s="46">
        <f t="shared" si="63"/>
        <v>0</v>
      </c>
      <c r="P70" s="46">
        <f t="shared" si="63"/>
        <v>0</v>
      </c>
      <c r="Q70" s="46">
        <f t="shared" si="63"/>
        <v>0</v>
      </c>
      <c r="R70" s="46">
        <f t="shared" si="63"/>
        <v>0</v>
      </c>
      <c r="S70" s="46">
        <f t="shared" si="63"/>
        <v>0</v>
      </c>
      <c r="T70" s="46">
        <f t="shared" si="63"/>
        <v>0</v>
      </c>
      <c r="U70" s="46">
        <f t="shared" si="63"/>
        <v>0</v>
      </c>
      <c r="V70" s="46">
        <f t="shared" si="63"/>
        <v>0</v>
      </c>
      <c r="W70" s="46">
        <f t="shared" si="63"/>
        <v>0</v>
      </c>
      <c r="X70" s="46">
        <f t="shared" si="63"/>
        <v>0</v>
      </c>
      <c r="Y70" s="46">
        <f t="shared" si="63"/>
        <v>0</v>
      </c>
      <c r="Z70" s="46">
        <f t="shared" si="63"/>
        <v>0</v>
      </c>
      <c r="AA70" s="46">
        <f t="shared" si="63"/>
        <v>0</v>
      </c>
      <c r="AB70" s="46">
        <f t="shared" si="63"/>
        <v>0</v>
      </c>
      <c r="AC70" s="46">
        <f t="shared" si="63"/>
        <v>0</v>
      </c>
      <c r="AD70" s="46">
        <f t="shared" si="63"/>
        <v>0</v>
      </c>
      <c r="AE70" s="46">
        <f t="shared" si="63"/>
        <v>0</v>
      </c>
      <c r="AF70" s="46">
        <f t="shared" si="63"/>
        <v>0</v>
      </c>
      <c r="AG70" s="46">
        <f t="shared" si="63"/>
        <v>0</v>
      </c>
      <c r="AH70" s="46">
        <f t="shared" si="63"/>
        <v>0</v>
      </c>
      <c r="AI70" s="46">
        <f t="shared" si="63"/>
        <v>0</v>
      </c>
      <c r="AJ70" s="46">
        <f t="shared" si="63"/>
        <v>0</v>
      </c>
      <c r="AK70" s="46">
        <f t="shared" ref="AK70:AL70" si="64">AK68*AK69</f>
        <v>0</v>
      </c>
      <c r="AL70" s="46">
        <f t="shared" si="64"/>
        <v>0</v>
      </c>
    </row>
    <row r="71" spans="2:38" x14ac:dyDescent="0.25">
      <c r="B71" t="s">
        <v>56</v>
      </c>
      <c r="C71" s="5"/>
      <c r="D71" s="46">
        <f>D70*D3</f>
        <v>0</v>
      </c>
      <c r="E71" s="46">
        <f t="shared" ref="E71:AJ71" si="65">E70*E3</f>
        <v>0</v>
      </c>
      <c r="F71" s="46">
        <f t="shared" si="65"/>
        <v>0</v>
      </c>
      <c r="G71" s="46">
        <f t="shared" si="65"/>
        <v>115176.69722596725</v>
      </c>
      <c r="H71" s="46">
        <f t="shared" si="65"/>
        <v>226552.70834433567</v>
      </c>
      <c r="I71" s="46">
        <f t="shared" si="65"/>
        <v>0</v>
      </c>
      <c r="J71" s="46">
        <f t="shared" si="65"/>
        <v>0</v>
      </c>
      <c r="K71" s="46">
        <f t="shared" si="65"/>
        <v>0</v>
      </c>
      <c r="L71" s="46">
        <f t="shared" si="65"/>
        <v>0</v>
      </c>
      <c r="M71" s="46">
        <f t="shared" si="65"/>
        <v>0</v>
      </c>
      <c r="N71" s="46">
        <f t="shared" si="65"/>
        <v>0</v>
      </c>
      <c r="O71" s="46">
        <f t="shared" si="65"/>
        <v>0</v>
      </c>
      <c r="P71" s="46">
        <f t="shared" si="65"/>
        <v>0</v>
      </c>
      <c r="Q71" s="46">
        <f t="shared" si="65"/>
        <v>0</v>
      </c>
      <c r="R71" s="46">
        <f t="shared" si="65"/>
        <v>0</v>
      </c>
      <c r="S71" s="46">
        <f t="shared" si="65"/>
        <v>0</v>
      </c>
      <c r="T71" s="46">
        <f t="shared" si="65"/>
        <v>0</v>
      </c>
      <c r="U71" s="46">
        <f t="shared" si="65"/>
        <v>0</v>
      </c>
      <c r="V71" s="46">
        <f t="shared" si="65"/>
        <v>0</v>
      </c>
      <c r="W71" s="46">
        <f t="shared" si="65"/>
        <v>0</v>
      </c>
      <c r="X71" s="46">
        <f t="shared" si="65"/>
        <v>0</v>
      </c>
      <c r="Y71" s="46">
        <f t="shared" si="65"/>
        <v>0</v>
      </c>
      <c r="Z71" s="46">
        <f t="shared" si="65"/>
        <v>0</v>
      </c>
      <c r="AA71" s="46">
        <f t="shared" si="65"/>
        <v>0</v>
      </c>
      <c r="AB71" s="46">
        <f t="shared" si="65"/>
        <v>0</v>
      </c>
      <c r="AC71" s="46">
        <f t="shared" si="65"/>
        <v>0</v>
      </c>
      <c r="AD71" s="46">
        <f t="shared" si="65"/>
        <v>0</v>
      </c>
      <c r="AE71" s="46">
        <f t="shared" si="65"/>
        <v>0</v>
      </c>
      <c r="AF71" s="46">
        <f t="shared" si="65"/>
        <v>0</v>
      </c>
      <c r="AG71" s="46">
        <f t="shared" si="65"/>
        <v>0</v>
      </c>
      <c r="AH71" s="46">
        <f t="shared" si="65"/>
        <v>0</v>
      </c>
      <c r="AI71" s="46">
        <f t="shared" si="65"/>
        <v>0</v>
      </c>
      <c r="AJ71" s="46">
        <f t="shared" si="65"/>
        <v>0</v>
      </c>
      <c r="AK71" s="46">
        <f t="shared" ref="AK71:AL71" si="66">AK70*AK3</f>
        <v>0</v>
      </c>
      <c r="AL71" s="46">
        <f t="shared" si="66"/>
        <v>0</v>
      </c>
    </row>
    <row r="72" spans="2:38" s="42" customFormat="1" x14ac:dyDescent="0.25">
      <c r="B72" s="42" t="s">
        <v>57</v>
      </c>
      <c r="C72" s="43"/>
    </row>
    <row r="73" spans="2:38" s="49" customFormat="1" x14ac:dyDescent="0.25">
      <c r="B73" s="49" t="s">
        <v>58</v>
      </c>
      <c r="D73" s="49">
        <v>8.58790344814956E-2</v>
      </c>
      <c r="E73" s="49">
        <v>8.0252541495907603E-2</v>
      </c>
      <c r="F73" s="49">
        <v>7.4994676587102335E-2</v>
      </c>
      <c r="G73" s="49">
        <v>7.0081288537022543E-2</v>
      </c>
      <c r="H73" s="49">
        <v>6.5489808430670302E-2</v>
      </c>
      <c r="I73" s="49">
        <v>6.1199145989162956E-2</v>
      </c>
      <c r="J73" s="49">
        <v>5.718959269468344E-2</v>
      </c>
      <c r="K73" s="49">
        <v>5.3442731262343932E-2</v>
      </c>
      <c r="L73" s="49">
        <v>4.9941351043135331E-2</v>
      </c>
      <c r="M73" s="49">
        <v>4.6669368969378615E-2</v>
      </c>
      <c r="N73" s="49">
        <v>4.3611755679552847E-2</v>
      </c>
      <c r="O73" s="49">
        <v>4.0754466483165185E-2</v>
      </c>
      <c r="P73" s="49">
        <v>3.8084376848560385E-2</v>
      </c>
      <c r="Q73" s="49">
        <v>3.5589222117342653E-2</v>
      </c>
      <c r="R73" s="49">
        <v>3.325754116849701E-2</v>
      </c>
      <c r="S73" s="49">
        <v>3.107862377343976E-2</v>
      </c>
      <c r="T73" s="49">
        <v>2.9042461400181303E-2</v>
      </c>
      <c r="U73" s="49">
        <v>2.7139701240627583E-2</v>
      </c>
      <c r="V73" s="49">
        <v>2.5361603249851414E-2</v>
      </c>
      <c r="W73" s="49">
        <v>2.3700000000000002E-2</v>
      </c>
      <c r="X73" s="49">
        <v>2.2147259164433577E-2</v>
      </c>
      <c r="Y73" s="49">
        <v>2.0696248459771603E-2</v>
      </c>
      <c r="Z73" s="49">
        <v>1.9340302884813119E-2</v>
      </c>
      <c r="AA73" s="49">
        <v>1.8073194105848036E-2</v>
      </c>
      <c r="AB73" s="49">
        <v>1.6889101847735434E-2</v>
      </c>
      <c r="AC73" s="49">
        <v>1.5782587159338002E-2</v>
      </c>
      <c r="AD73" s="49">
        <v>1.4748567430511401E-2</v>
      </c>
      <c r="AE73" s="49">
        <v>1.3782293045892834E-2</v>
      </c>
      <c r="AF73" s="49">
        <v>1.2879325568251443E-2</v>
      </c>
      <c r="AG73" s="49">
        <v>1.2035517351189047E-2</v>
      </c>
      <c r="AH73" s="49">
        <v>1.1246992487545187E-2</v>
      </c>
      <c r="AI73" s="49">
        <v>1.0510129005995811E-2</v>
      </c>
      <c r="AJ73" s="49">
        <v>9.8215422340683489E-3</v>
      </c>
      <c r="AK73" s="49">
        <v>9.1329554621408793E-3</v>
      </c>
      <c r="AL73" s="49">
        <v>8.4443686902134097E-3</v>
      </c>
    </row>
    <row r="74" spans="2:38" s="44" customFormat="1" x14ac:dyDescent="0.25">
      <c r="B74" s="44" t="s">
        <v>59</v>
      </c>
      <c r="D74" s="44">
        <f>D25*$C$62*D73*D30</f>
        <v>0</v>
      </c>
      <c r="E74" s="44">
        <f t="shared" ref="E74:AJ74" si="67">E25*$C$62*E73*E30</f>
        <v>0</v>
      </c>
      <c r="F74" s="44">
        <f t="shared" si="67"/>
        <v>0</v>
      </c>
      <c r="G74" s="44">
        <f t="shared" si="67"/>
        <v>0.47290415496729454</v>
      </c>
      <c r="H74" s="44">
        <f t="shared" si="67"/>
        <v>0.89400137488708031</v>
      </c>
      <c r="I74" s="44">
        <f t="shared" si="67"/>
        <v>0</v>
      </c>
      <c r="J74" s="44">
        <f t="shared" si="67"/>
        <v>0</v>
      </c>
      <c r="K74" s="44">
        <f t="shared" si="67"/>
        <v>0</v>
      </c>
      <c r="L74" s="44">
        <f t="shared" si="67"/>
        <v>0</v>
      </c>
      <c r="M74" s="44">
        <f t="shared" si="67"/>
        <v>0</v>
      </c>
      <c r="N74" s="44">
        <f t="shared" si="67"/>
        <v>0</v>
      </c>
      <c r="O74" s="44">
        <f t="shared" si="67"/>
        <v>0</v>
      </c>
      <c r="P74" s="44">
        <f t="shared" si="67"/>
        <v>0</v>
      </c>
      <c r="Q74" s="44">
        <f t="shared" si="67"/>
        <v>0</v>
      </c>
      <c r="R74" s="44">
        <f t="shared" si="67"/>
        <v>0</v>
      </c>
      <c r="S74" s="44">
        <f t="shared" si="67"/>
        <v>0</v>
      </c>
      <c r="T74" s="44">
        <f t="shared" si="67"/>
        <v>0</v>
      </c>
      <c r="U74" s="44">
        <f t="shared" si="67"/>
        <v>0</v>
      </c>
      <c r="V74" s="44">
        <f t="shared" si="67"/>
        <v>0</v>
      </c>
      <c r="W74" s="44">
        <f t="shared" si="67"/>
        <v>0</v>
      </c>
      <c r="X74" s="44">
        <f t="shared" si="67"/>
        <v>0</v>
      </c>
      <c r="Y74" s="44">
        <f t="shared" si="67"/>
        <v>0</v>
      </c>
      <c r="Z74" s="44">
        <f t="shared" si="67"/>
        <v>0</v>
      </c>
      <c r="AA74" s="44">
        <f t="shared" si="67"/>
        <v>0</v>
      </c>
      <c r="AB74" s="44">
        <f t="shared" si="67"/>
        <v>0</v>
      </c>
      <c r="AC74" s="44">
        <f t="shared" si="67"/>
        <v>0</v>
      </c>
      <c r="AD74" s="44">
        <f t="shared" si="67"/>
        <v>0</v>
      </c>
      <c r="AE74" s="44">
        <f t="shared" si="67"/>
        <v>0</v>
      </c>
      <c r="AF74" s="44">
        <f t="shared" si="67"/>
        <v>0</v>
      </c>
      <c r="AG74" s="44">
        <f t="shared" si="67"/>
        <v>0</v>
      </c>
      <c r="AH74" s="44">
        <f t="shared" si="67"/>
        <v>0</v>
      </c>
      <c r="AI74" s="44">
        <f t="shared" si="67"/>
        <v>0</v>
      </c>
      <c r="AJ74" s="44">
        <f t="shared" si="67"/>
        <v>0</v>
      </c>
      <c r="AK74" s="44">
        <f t="shared" ref="AK74:AL74" si="68">AK25*$C$62*AK73*AK30</f>
        <v>0</v>
      </c>
      <c r="AL74" s="44">
        <f t="shared" si="68"/>
        <v>0</v>
      </c>
    </row>
    <row r="75" spans="2:38" s="50" customFormat="1" x14ac:dyDescent="0.25">
      <c r="B75" s="50" t="s">
        <v>60</v>
      </c>
      <c r="D75" s="50">
        <v>15600</v>
      </c>
      <c r="E75" s="50">
        <v>15800</v>
      </c>
      <c r="F75" s="50">
        <v>16000</v>
      </c>
      <c r="G75" s="50">
        <v>16200</v>
      </c>
      <c r="H75" s="50">
        <v>16500</v>
      </c>
      <c r="I75" s="50">
        <v>16800</v>
      </c>
      <c r="J75" s="50">
        <v>17100</v>
      </c>
      <c r="K75" s="50">
        <v>17400</v>
      </c>
      <c r="L75" s="50">
        <v>17700</v>
      </c>
      <c r="M75" s="50">
        <v>18100</v>
      </c>
      <c r="N75" s="50">
        <v>18100</v>
      </c>
      <c r="O75" s="50">
        <v>18100</v>
      </c>
      <c r="P75" s="50">
        <v>18100</v>
      </c>
      <c r="Q75" s="50">
        <v>18100</v>
      </c>
      <c r="R75" s="50">
        <v>18100</v>
      </c>
      <c r="S75" s="50">
        <v>18100</v>
      </c>
      <c r="T75" s="50">
        <v>18100</v>
      </c>
      <c r="U75" s="50">
        <v>18100</v>
      </c>
      <c r="V75" s="50">
        <v>18100</v>
      </c>
      <c r="W75" s="50">
        <v>18100</v>
      </c>
      <c r="X75" s="50">
        <v>18100</v>
      </c>
      <c r="Y75" s="50">
        <v>18100</v>
      </c>
      <c r="Z75" s="50">
        <v>18100</v>
      </c>
      <c r="AA75" s="50">
        <v>18100</v>
      </c>
      <c r="AB75" s="50">
        <v>18100</v>
      </c>
      <c r="AC75" s="50">
        <v>18100</v>
      </c>
      <c r="AD75" s="50">
        <v>18100</v>
      </c>
      <c r="AE75" s="50">
        <v>18100</v>
      </c>
      <c r="AF75" s="50">
        <v>18100</v>
      </c>
      <c r="AG75" s="50">
        <v>18100</v>
      </c>
      <c r="AH75" s="51">
        <v>18100</v>
      </c>
      <c r="AI75" s="51">
        <v>18100</v>
      </c>
      <c r="AJ75" s="51">
        <v>18100</v>
      </c>
      <c r="AK75" s="51">
        <v>18100</v>
      </c>
      <c r="AL75" s="51">
        <v>18100</v>
      </c>
    </row>
    <row r="76" spans="2:38" x14ac:dyDescent="0.25">
      <c r="B76" t="s">
        <v>61</v>
      </c>
      <c r="C76" s="5"/>
      <c r="D76" s="46">
        <f>D74*D75</f>
        <v>0</v>
      </c>
      <c r="E76" s="46">
        <f t="shared" ref="E76:AJ76" si="69">E74*E75</f>
        <v>0</v>
      </c>
      <c r="F76" s="46">
        <f t="shared" si="69"/>
        <v>0</v>
      </c>
      <c r="G76" s="46">
        <f t="shared" si="69"/>
        <v>7661.0473104701714</v>
      </c>
      <c r="H76" s="46">
        <f t="shared" si="69"/>
        <v>14751.022685636824</v>
      </c>
      <c r="I76" s="46">
        <f t="shared" si="69"/>
        <v>0</v>
      </c>
      <c r="J76" s="46">
        <f t="shared" si="69"/>
        <v>0</v>
      </c>
      <c r="K76" s="46">
        <f t="shared" si="69"/>
        <v>0</v>
      </c>
      <c r="L76" s="46">
        <f t="shared" si="69"/>
        <v>0</v>
      </c>
      <c r="M76" s="46">
        <f t="shared" si="69"/>
        <v>0</v>
      </c>
      <c r="N76" s="46">
        <f t="shared" si="69"/>
        <v>0</v>
      </c>
      <c r="O76" s="46">
        <f t="shared" si="69"/>
        <v>0</v>
      </c>
      <c r="P76" s="46">
        <f t="shared" si="69"/>
        <v>0</v>
      </c>
      <c r="Q76" s="46">
        <f t="shared" si="69"/>
        <v>0</v>
      </c>
      <c r="R76" s="46">
        <f t="shared" si="69"/>
        <v>0</v>
      </c>
      <c r="S76" s="46">
        <f t="shared" si="69"/>
        <v>0</v>
      </c>
      <c r="T76" s="46">
        <f t="shared" si="69"/>
        <v>0</v>
      </c>
      <c r="U76" s="46">
        <f t="shared" si="69"/>
        <v>0</v>
      </c>
      <c r="V76" s="46">
        <f t="shared" si="69"/>
        <v>0</v>
      </c>
      <c r="W76" s="46">
        <f t="shared" si="69"/>
        <v>0</v>
      </c>
      <c r="X76" s="46">
        <f t="shared" si="69"/>
        <v>0</v>
      </c>
      <c r="Y76" s="46">
        <f t="shared" si="69"/>
        <v>0</v>
      </c>
      <c r="Z76" s="46">
        <f t="shared" si="69"/>
        <v>0</v>
      </c>
      <c r="AA76" s="46">
        <f t="shared" si="69"/>
        <v>0</v>
      </c>
      <c r="AB76" s="46">
        <f t="shared" si="69"/>
        <v>0</v>
      </c>
      <c r="AC76" s="46">
        <f t="shared" si="69"/>
        <v>0</v>
      </c>
      <c r="AD76" s="46">
        <f t="shared" si="69"/>
        <v>0</v>
      </c>
      <c r="AE76" s="46">
        <f t="shared" si="69"/>
        <v>0</v>
      </c>
      <c r="AF76" s="46">
        <f t="shared" si="69"/>
        <v>0</v>
      </c>
      <c r="AG76" s="46">
        <f t="shared" si="69"/>
        <v>0</v>
      </c>
      <c r="AH76" s="46">
        <f t="shared" si="69"/>
        <v>0</v>
      </c>
      <c r="AI76" s="46">
        <f t="shared" si="69"/>
        <v>0</v>
      </c>
      <c r="AJ76" s="46">
        <f t="shared" si="69"/>
        <v>0</v>
      </c>
      <c r="AK76" s="46">
        <f t="shared" ref="AK76:AL76" si="70">AK74*AK75</f>
        <v>0</v>
      </c>
      <c r="AL76" s="46">
        <f t="shared" si="70"/>
        <v>0</v>
      </c>
    </row>
    <row r="77" spans="2:38" x14ac:dyDescent="0.25">
      <c r="B77" t="s">
        <v>62</v>
      </c>
      <c r="C77" s="5"/>
      <c r="D77" s="46">
        <f>D76*D2</f>
        <v>0</v>
      </c>
      <c r="E77" s="46">
        <f t="shared" ref="E77:AJ77" si="71">E76*E2</f>
        <v>0</v>
      </c>
      <c r="F77" s="46">
        <f t="shared" si="71"/>
        <v>0</v>
      </c>
      <c r="G77" s="46">
        <f t="shared" si="71"/>
        <v>5844.5763124272635</v>
      </c>
      <c r="H77" s="46">
        <f t="shared" si="71"/>
        <v>10517.27530810912</v>
      </c>
      <c r="I77" s="46">
        <f t="shared" si="71"/>
        <v>0</v>
      </c>
      <c r="J77" s="46">
        <f t="shared" si="71"/>
        <v>0</v>
      </c>
      <c r="K77" s="46">
        <f t="shared" si="71"/>
        <v>0</v>
      </c>
      <c r="L77" s="46">
        <f t="shared" si="71"/>
        <v>0</v>
      </c>
      <c r="M77" s="46">
        <f t="shared" si="71"/>
        <v>0</v>
      </c>
      <c r="N77" s="46">
        <f t="shared" si="71"/>
        <v>0</v>
      </c>
      <c r="O77" s="46">
        <f t="shared" si="71"/>
        <v>0</v>
      </c>
      <c r="P77" s="46">
        <f t="shared" si="71"/>
        <v>0</v>
      </c>
      <c r="Q77" s="46">
        <f t="shared" si="71"/>
        <v>0</v>
      </c>
      <c r="R77" s="46">
        <f t="shared" si="71"/>
        <v>0</v>
      </c>
      <c r="S77" s="46">
        <f t="shared" si="71"/>
        <v>0</v>
      </c>
      <c r="T77" s="46">
        <f t="shared" si="71"/>
        <v>0</v>
      </c>
      <c r="U77" s="46">
        <f t="shared" si="71"/>
        <v>0</v>
      </c>
      <c r="V77" s="46">
        <f t="shared" si="71"/>
        <v>0</v>
      </c>
      <c r="W77" s="46">
        <f t="shared" si="71"/>
        <v>0</v>
      </c>
      <c r="X77" s="46">
        <f t="shared" si="71"/>
        <v>0</v>
      </c>
      <c r="Y77" s="46">
        <f t="shared" si="71"/>
        <v>0</v>
      </c>
      <c r="Z77" s="46">
        <f t="shared" si="71"/>
        <v>0</v>
      </c>
      <c r="AA77" s="46">
        <f t="shared" si="71"/>
        <v>0</v>
      </c>
      <c r="AB77" s="46">
        <f t="shared" si="71"/>
        <v>0</v>
      </c>
      <c r="AC77" s="46">
        <f t="shared" si="71"/>
        <v>0</v>
      </c>
      <c r="AD77" s="46">
        <f t="shared" si="71"/>
        <v>0</v>
      </c>
      <c r="AE77" s="46">
        <f t="shared" si="71"/>
        <v>0</v>
      </c>
      <c r="AF77" s="46">
        <f t="shared" si="71"/>
        <v>0</v>
      </c>
      <c r="AG77" s="46">
        <f t="shared" si="71"/>
        <v>0</v>
      </c>
      <c r="AH77" s="46">
        <f t="shared" si="71"/>
        <v>0</v>
      </c>
      <c r="AI77" s="46">
        <f t="shared" si="71"/>
        <v>0</v>
      </c>
      <c r="AJ77" s="46">
        <f t="shared" si="71"/>
        <v>0</v>
      </c>
      <c r="AK77" s="46">
        <f t="shared" ref="AK77:AL77" si="72">AK76*AK2</f>
        <v>0</v>
      </c>
      <c r="AL77" s="46">
        <f t="shared" si="72"/>
        <v>0</v>
      </c>
    </row>
    <row r="78" spans="2:38" s="42" customFormat="1" x14ac:dyDescent="0.25">
      <c r="B78" s="42" t="s">
        <v>63</v>
      </c>
      <c r="C78" s="43"/>
    </row>
    <row r="79" spans="2:38" s="54" customFormat="1" x14ac:dyDescent="0.25">
      <c r="B79" s="54" t="s">
        <v>64</v>
      </c>
      <c r="D79" s="54">
        <v>1.135860987168191E-3</v>
      </c>
      <c r="E79" s="54">
        <v>1.0751501518089146E-3</v>
      </c>
      <c r="F79" s="54">
        <v>1.0176842606564201E-3</v>
      </c>
      <c r="G79" s="54">
        <v>9.6328987411227669E-4</v>
      </c>
      <c r="H79" s="54">
        <v>9.1180282278191093E-4</v>
      </c>
      <c r="I79" s="54">
        <v>8.6306771198983712E-4</v>
      </c>
      <c r="J79" s="54">
        <v>8.1693745277814029E-4</v>
      </c>
      <c r="K79" s="54">
        <v>7.7327281797270496E-4</v>
      </c>
      <c r="L79" s="54">
        <v>7.3194202197733799E-4</v>
      </c>
      <c r="M79" s="54">
        <v>6.928203230275508E-4</v>
      </c>
      <c r="N79" s="54">
        <v>6.5578964670354905E-4</v>
      </c>
      <c r="O79" s="54">
        <v>6.2073822956614378E-4</v>
      </c>
      <c r="P79" s="54">
        <v>5.8756028184002939E-4</v>
      </c>
      <c r="Q79" s="54">
        <v>5.5615566812636361E-4</v>
      </c>
      <c r="R79" s="54">
        <v>5.2642960518099681E-4</v>
      </c>
      <c r="S79" s="54">
        <v>4.982923758462067E-4</v>
      </c>
      <c r="T79" s="54">
        <v>4.7165905827254638E-4</v>
      </c>
      <c r="U79" s="54">
        <v>4.4644926961356159E-4</v>
      </c>
      <c r="V79" s="54">
        <v>4.2258692341981497E-4</v>
      </c>
      <c r="W79" s="54">
        <v>3.999999999999998E-4</v>
      </c>
      <c r="X79" s="54">
        <v>3.7862032905606352E-4</v>
      </c>
      <c r="Y79" s="54">
        <v>3.5838338393630472E-4</v>
      </c>
      <c r="Z79" s="54">
        <v>3.3922808688547327E-4</v>
      </c>
      <c r="AA79" s="54">
        <v>3.2109662470409216E-4</v>
      </c>
      <c r="AB79" s="54">
        <v>3.0393427426063689E-4</v>
      </c>
      <c r="AC79" s="54">
        <v>2.8768923732994562E-4</v>
      </c>
      <c r="AD79" s="54">
        <v>2.7231248425938002E-4</v>
      </c>
      <c r="AE79" s="54">
        <v>2.5775760599090156E-4</v>
      </c>
      <c r="AF79" s="54">
        <v>2.439806739924459E-4</v>
      </c>
      <c r="AG79" s="54">
        <v>2.3094010767585015E-4</v>
      </c>
      <c r="AH79" s="54">
        <v>2.1859654890118291E-4</v>
      </c>
      <c r="AI79" s="54">
        <v>2.0691274318871447E-4</v>
      </c>
      <c r="AJ79" s="54">
        <v>1.9585342728000967E-4</v>
      </c>
      <c r="AK79" s="54">
        <v>1.8479411137130501E-4</v>
      </c>
      <c r="AL79" s="54">
        <v>1.7373479546259999E-4</v>
      </c>
    </row>
    <row r="80" spans="2:38" s="2" customFormat="1" x14ac:dyDescent="0.25">
      <c r="B80" s="2" t="s">
        <v>65</v>
      </c>
      <c r="D80" s="2">
        <f>D30*$C$62*D79*D25</f>
        <v>0</v>
      </c>
      <c r="E80" s="2">
        <f t="shared" ref="E80:AJ80" si="73">E30*$C$62*E79*E25</f>
        <v>0</v>
      </c>
      <c r="F80" s="2">
        <f t="shared" si="73"/>
        <v>0</v>
      </c>
      <c r="G80" s="2">
        <f t="shared" si="73"/>
        <v>6.5002198648925107E-3</v>
      </c>
      <c r="H80" s="2">
        <f t="shared" si="73"/>
        <v>1.2447020333795866E-2</v>
      </c>
      <c r="I80" s="2">
        <f t="shared" si="73"/>
        <v>0</v>
      </c>
      <c r="J80" s="2">
        <f t="shared" si="73"/>
        <v>0</v>
      </c>
      <c r="K80" s="2">
        <f t="shared" si="73"/>
        <v>0</v>
      </c>
      <c r="L80" s="2">
        <f t="shared" si="73"/>
        <v>0</v>
      </c>
      <c r="M80" s="2">
        <f t="shared" si="73"/>
        <v>0</v>
      </c>
      <c r="N80" s="2">
        <f t="shared" si="73"/>
        <v>0</v>
      </c>
      <c r="O80" s="2">
        <f t="shared" si="73"/>
        <v>0</v>
      </c>
      <c r="P80" s="2">
        <f t="shared" si="73"/>
        <v>0</v>
      </c>
      <c r="Q80" s="2">
        <f t="shared" si="73"/>
        <v>0</v>
      </c>
      <c r="R80" s="2">
        <f t="shared" si="73"/>
        <v>0</v>
      </c>
      <c r="S80" s="2">
        <f t="shared" si="73"/>
        <v>0</v>
      </c>
      <c r="T80" s="2">
        <f t="shared" si="73"/>
        <v>0</v>
      </c>
      <c r="U80" s="2">
        <f t="shared" si="73"/>
        <v>0</v>
      </c>
      <c r="V80" s="2">
        <f t="shared" si="73"/>
        <v>0</v>
      </c>
      <c r="W80" s="2">
        <f t="shared" si="73"/>
        <v>0</v>
      </c>
      <c r="X80" s="2">
        <f t="shared" si="73"/>
        <v>0</v>
      </c>
      <c r="Y80" s="2">
        <f t="shared" si="73"/>
        <v>0</v>
      </c>
      <c r="Z80" s="2">
        <f t="shared" si="73"/>
        <v>0</v>
      </c>
      <c r="AA80" s="2">
        <f t="shared" si="73"/>
        <v>0</v>
      </c>
      <c r="AB80" s="2">
        <f t="shared" si="73"/>
        <v>0</v>
      </c>
      <c r="AC80" s="2">
        <f t="shared" si="73"/>
        <v>0</v>
      </c>
      <c r="AD80" s="2">
        <f t="shared" si="73"/>
        <v>0</v>
      </c>
      <c r="AE80" s="2">
        <f t="shared" si="73"/>
        <v>0</v>
      </c>
      <c r="AF80" s="2">
        <f t="shared" si="73"/>
        <v>0</v>
      </c>
      <c r="AG80" s="2">
        <f t="shared" si="73"/>
        <v>0</v>
      </c>
      <c r="AH80" s="2">
        <f t="shared" si="73"/>
        <v>0</v>
      </c>
      <c r="AI80" s="2">
        <f t="shared" si="73"/>
        <v>0</v>
      </c>
      <c r="AJ80" s="2">
        <f t="shared" si="73"/>
        <v>0</v>
      </c>
      <c r="AK80" s="2">
        <f t="shared" ref="AK80:AL80" si="74">AK30*$C$62*AK79*AK25</f>
        <v>0</v>
      </c>
      <c r="AL80" s="2">
        <f t="shared" si="74"/>
        <v>0</v>
      </c>
    </row>
    <row r="81" spans="2:38" s="50" customFormat="1" x14ac:dyDescent="0.25">
      <c r="B81" s="50" t="s">
        <v>66</v>
      </c>
      <c r="D81" s="50">
        <v>748600</v>
      </c>
      <c r="E81" s="50">
        <v>761600</v>
      </c>
      <c r="F81" s="50">
        <v>774700</v>
      </c>
      <c r="G81" s="50">
        <v>788100</v>
      </c>
      <c r="H81" s="50">
        <v>801700</v>
      </c>
      <c r="I81" s="50">
        <v>814500</v>
      </c>
      <c r="J81" s="50">
        <v>827400</v>
      </c>
      <c r="K81" s="50">
        <v>840600</v>
      </c>
      <c r="L81" s="50">
        <v>854000</v>
      </c>
      <c r="M81" s="50">
        <v>867600</v>
      </c>
      <c r="N81" s="50">
        <v>867600</v>
      </c>
      <c r="O81" s="50">
        <v>867600</v>
      </c>
      <c r="P81" s="50">
        <v>867600</v>
      </c>
      <c r="Q81" s="50">
        <v>867600</v>
      </c>
      <c r="R81" s="50">
        <v>867600</v>
      </c>
      <c r="S81" s="50">
        <v>867600</v>
      </c>
      <c r="T81" s="50">
        <v>867600</v>
      </c>
      <c r="U81" s="50">
        <v>867600</v>
      </c>
      <c r="V81" s="50">
        <v>867600</v>
      </c>
      <c r="W81" s="50">
        <v>867600</v>
      </c>
      <c r="X81" s="50">
        <v>867600</v>
      </c>
      <c r="Y81" s="50">
        <v>867600</v>
      </c>
      <c r="Z81" s="50">
        <v>867600</v>
      </c>
      <c r="AA81" s="50">
        <v>867600</v>
      </c>
      <c r="AB81" s="50">
        <v>867600</v>
      </c>
      <c r="AC81" s="50">
        <v>867600</v>
      </c>
      <c r="AD81" s="50">
        <v>867600</v>
      </c>
      <c r="AE81" s="50">
        <v>867600</v>
      </c>
      <c r="AF81" s="50">
        <v>867600</v>
      </c>
      <c r="AG81" s="50">
        <v>867600</v>
      </c>
      <c r="AH81" s="51">
        <v>867600</v>
      </c>
      <c r="AI81" s="51">
        <v>867600</v>
      </c>
      <c r="AJ81" s="51">
        <v>867600</v>
      </c>
      <c r="AK81" s="51">
        <v>867600</v>
      </c>
      <c r="AL81" s="51">
        <v>867600</v>
      </c>
    </row>
    <row r="82" spans="2:38" x14ac:dyDescent="0.25">
      <c r="B82" t="s">
        <v>67</v>
      </c>
      <c r="C82" s="5"/>
      <c r="D82" s="46">
        <f>D80*D81</f>
        <v>0</v>
      </c>
      <c r="E82" s="46">
        <f t="shared" ref="E82:AJ82" si="75">E80*E81</f>
        <v>0</v>
      </c>
      <c r="F82" s="46">
        <f t="shared" si="75"/>
        <v>0</v>
      </c>
      <c r="G82" s="46">
        <f t="shared" si="75"/>
        <v>5122.8232755217878</v>
      </c>
      <c r="H82" s="46">
        <f t="shared" si="75"/>
        <v>9978.7762016041452</v>
      </c>
      <c r="I82" s="46">
        <f t="shared" si="75"/>
        <v>0</v>
      </c>
      <c r="J82" s="46">
        <f t="shared" si="75"/>
        <v>0</v>
      </c>
      <c r="K82" s="46">
        <f t="shared" si="75"/>
        <v>0</v>
      </c>
      <c r="L82" s="46">
        <f t="shared" si="75"/>
        <v>0</v>
      </c>
      <c r="M82" s="46">
        <f t="shared" si="75"/>
        <v>0</v>
      </c>
      <c r="N82" s="46">
        <f t="shared" si="75"/>
        <v>0</v>
      </c>
      <c r="O82" s="46">
        <f t="shared" si="75"/>
        <v>0</v>
      </c>
      <c r="P82" s="46">
        <f t="shared" si="75"/>
        <v>0</v>
      </c>
      <c r="Q82" s="46">
        <f t="shared" si="75"/>
        <v>0</v>
      </c>
      <c r="R82" s="46">
        <f t="shared" si="75"/>
        <v>0</v>
      </c>
      <c r="S82" s="46">
        <f t="shared" si="75"/>
        <v>0</v>
      </c>
      <c r="T82" s="46">
        <f t="shared" si="75"/>
        <v>0</v>
      </c>
      <c r="U82" s="46">
        <f t="shared" si="75"/>
        <v>0</v>
      </c>
      <c r="V82" s="46">
        <f t="shared" si="75"/>
        <v>0</v>
      </c>
      <c r="W82" s="46">
        <f t="shared" si="75"/>
        <v>0</v>
      </c>
      <c r="X82" s="46">
        <f t="shared" si="75"/>
        <v>0</v>
      </c>
      <c r="Y82" s="46">
        <f t="shared" si="75"/>
        <v>0</v>
      </c>
      <c r="Z82" s="46">
        <f t="shared" si="75"/>
        <v>0</v>
      </c>
      <c r="AA82" s="46">
        <f t="shared" si="75"/>
        <v>0</v>
      </c>
      <c r="AB82" s="46">
        <f t="shared" si="75"/>
        <v>0</v>
      </c>
      <c r="AC82" s="46">
        <f t="shared" si="75"/>
        <v>0</v>
      </c>
      <c r="AD82" s="46">
        <f t="shared" si="75"/>
        <v>0</v>
      </c>
      <c r="AE82" s="46">
        <f t="shared" si="75"/>
        <v>0</v>
      </c>
      <c r="AF82" s="46">
        <f t="shared" si="75"/>
        <v>0</v>
      </c>
      <c r="AG82" s="46">
        <f t="shared" si="75"/>
        <v>0</v>
      </c>
      <c r="AH82" s="46">
        <f t="shared" si="75"/>
        <v>0</v>
      </c>
      <c r="AI82" s="46">
        <f t="shared" si="75"/>
        <v>0</v>
      </c>
      <c r="AJ82" s="46">
        <f t="shared" si="75"/>
        <v>0</v>
      </c>
      <c r="AK82" s="46">
        <f t="shared" ref="AK82:AL82" si="76">AK80*AK81</f>
        <v>0</v>
      </c>
      <c r="AL82" s="46">
        <f t="shared" si="76"/>
        <v>0</v>
      </c>
    </row>
    <row r="83" spans="2:38" x14ac:dyDescent="0.25">
      <c r="B83" t="s">
        <v>68</v>
      </c>
      <c r="C83" s="5"/>
      <c r="D83" s="46">
        <f>D82*D2</f>
        <v>0</v>
      </c>
      <c r="E83" s="46">
        <f t="shared" ref="E83:AJ83" si="77">E82*E2</f>
        <v>0</v>
      </c>
      <c r="F83" s="46">
        <f t="shared" si="77"/>
        <v>0</v>
      </c>
      <c r="G83" s="46">
        <f t="shared" si="77"/>
        <v>3908.1773490611913</v>
      </c>
      <c r="H83" s="46">
        <f t="shared" si="77"/>
        <v>7114.729519904291</v>
      </c>
      <c r="I83" s="46">
        <f t="shared" si="77"/>
        <v>0</v>
      </c>
      <c r="J83" s="46">
        <f t="shared" si="77"/>
        <v>0</v>
      </c>
      <c r="K83" s="46">
        <f t="shared" si="77"/>
        <v>0</v>
      </c>
      <c r="L83" s="46">
        <f t="shared" si="77"/>
        <v>0</v>
      </c>
      <c r="M83" s="46">
        <f t="shared" si="77"/>
        <v>0</v>
      </c>
      <c r="N83" s="46">
        <f t="shared" si="77"/>
        <v>0</v>
      </c>
      <c r="O83" s="46">
        <f t="shared" si="77"/>
        <v>0</v>
      </c>
      <c r="P83" s="46">
        <f t="shared" si="77"/>
        <v>0</v>
      </c>
      <c r="Q83" s="46">
        <f t="shared" si="77"/>
        <v>0</v>
      </c>
      <c r="R83" s="46">
        <f t="shared" si="77"/>
        <v>0</v>
      </c>
      <c r="S83" s="46">
        <f t="shared" si="77"/>
        <v>0</v>
      </c>
      <c r="T83" s="46">
        <f t="shared" si="77"/>
        <v>0</v>
      </c>
      <c r="U83" s="46">
        <f t="shared" si="77"/>
        <v>0</v>
      </c>
      <c r="V83" s="46">
        <f t="shared" si="77"/>
        <v>0</v>
      </c>
      <c r="W83" s="46">
        <f t="shared" si="77"/>
        <v>0</v>
      </c>
      <c r="X83" s="46">
        <f t="shared" si="77"/>
        <v>0</v>
      </c>
      <c r="Y83" s="46">
        <f t="shared" si="77"/>
        <v>0</v>
      </c>
      <c r="Z83" s="46">
        <f t="shared" si="77"/>
        <v>0</v>
      </c>
      <c r="AA83" s="46">
        <f t="shared" si="77"/>
        <v>0</v>
      </c>
      <c r="AB83" s="46">
        <f t="shared" si="77"/>
        <v>0</v>
      </c>
      <c r="AC83" s="46">
        <f t="shared" si="77"/>
        <v>0</v>
      </c>
      <c r="AD83" s="46">
        <f t="shared" si="77"/>
        <v>0</v>
      </c>
      <c r="AE83" s="46">
        <f t="shared" si="77"/>
        <v>0</v>
      </c>
      <c r="AF83" s="46">
        <f t="shared" si="77"/>
        <v>0</v>
      </c>
      <c r="AG83" s="46">
        <f t="shared" si="77"/>
        <v>0</v>
      </c>
      <c r="AH83" s="46">
        <f t="shared" si="77"/>
        <v>0</v>
      </c>
      <c r="AI83" s="46">
        <f t="shared" si="77"/>
        <v>0</v>
      </c>
      <c r="AJ83" s="46">
        <f t="shared" si="77"/>
        <v>0</v>
      </c>
      <c r="AK83" s="46">
        <f t="shared" ref="AK83:AL83" si="78">AK82*AK2</f>
        <v>0</v>
      </c>
      <c r="AL83" s="46">
        <f t="shared" si="78"/>
        <v>0</v>
      </c>
    </row>
    <row r="84" spans="2:38" s="42" customFormat="1" x14ac:dyDescent="0.25">
      <c r="B84" s="42" t="s">
        <v>69</v>
      </c>
      <c r="C84" s="43"/>
    </row>
    <row r="85" spans="2:38" s="54" customFormat="1" x14ac:dyDescent="0.25">
      <c r="B85" s="54" t="s">
        <v>70</v>
      </c>
      <c r="D85" s="54">
        <v>3.0328093402030121E-3</v>
      </c>
      <c r="E85" s="54">
        <v>2.9670749980718163E-3</v>
      </c>
      <c r="F85" s="54">
        <v>2.9027654087854966E-3</v>
      </c>
      <c r="G85" s="54">
        <v>2.8398496916718936E-3</v>
      </c>
      <c r="H85" s="54">
        <v>2.7782976353790852E-3</v>
      </c>
      <c r="I85" s="54">
        <v>2.7180796833682686E-3</v>
      </c>
      <c r="J85" s="54">
        <v>2.6591669197210746E-3</v>
      </c>
      <c r="K85" s="54">
        <v>2.6015310552544996E-3</v>
      </c>
      <c r="L85" s="54">
        <v>2.545144413936789E-3</v>
      </c>
      <c r="M85" s="54">
        <v>2.4899799195977467E-3</v>
      </c>
      <c r="N85" s="54">
        <v>2.4360110829270941E-3</v>
      </c>
      <c r="O85" s="54">
        <v>2.3832119887546277E-3</v>
      </c>
      <c r="P85" s="54">
        <v>2.3315572836060745E-3</v>
      </c>
      <c r="Q85" s="54">
        <v>2.2810221635286665E-3</v>
      </c>
      <c r="R85" s="54">
        <v>2.2315823621805878E-3</v>
      </c>
      <c r="S85" s="54">
        <v>2.1832141391785768E-3</v>
      </c>
      <c r="T85" s="54">
        <v>2.1358942686980861E-3</v>
      </c>
      <c r="U85" s="54">
        <v>2.0896000283205283E-3</v>
      </c>
      <c r="V85" s="54">
        <v>2.0443091881222506E-3</v>
      </c>
      <c r="W85" s="54">
        <v>1.9999999999999996E-3</v>
      </c>
      <c r="X85" s="54">
        <v>1.9566511872277496E-3</v>
      </c>
      <c r="Y85" s="54">
        <v>1.9142419342398813E-3</v>
      </c>
      <c r="Z85" s="54">
        <v>1.8727518766358041E-3</v>
      </c>
      <c r="AA85" s="54">
        <v>1.8321610914012213E-3</v>
      </c>
      <c r="AB85" s="54">
        <v>1.7924500873413448E-3</v>
      </c>
      <c r="AC85" s="54">
        <v>1.7535997957214631E-3</v>
      </c>
      <c r="AD85" s="54">
        <v>1.7155915611103702E-3</v>
      </c>
      <c r="AE85" s="54">
        <v>1.6784071324222574E-3</v>
      </c>
      <c r="AF85" s="54">
        <v>1.6420286541527667E-3</v>
      </c>
      <c r="AG85" s="54">
        <v>1.6064386578049977E-3</v>
      </c>
      <c r="AH85" s="54">
        <v>1.5716200535013508E-3</v>
      </c>
      <c r="AI85" s="54">
        <v>1.5375561217771789E-3</v>
      </c>
      <c r="AJ85" s="54">
        <v>1.5042305055523058E-3</v>
      </c>
      <c r="AK85" s="54">
        <v>1.4709048893274299E-3</v>
      </c>
      <c r="AL85" s="54">
        <v>1.4375792731025499E-3</v>
      </c>
    </row>
    <row r="86" spans="2:38" s="2" customFormat="1" x14ac:dyDescent="0.25">
      <c r="B86" s="2" t="s">
        <v>71</v>
      </c>
      <c r="D86" s="2">
        <f>D25*$C$62*D85*D30</f>
        <v>0</v>
      </c>
      <c r="E86" s="2">
        <f t="shared" ref="E86:AJ86" si="79">E25*$C$62*E85*E30</f>
        <v>0</v>
      </c>
      <c r="F86" s="2">
        <f t="shared" si="79"/>
        <v>0</v>
      </c>
      <c r="G86" s="2">
        <f t="shared" si="79"/>
        <v>1.9163128228796209E-2</v>
      </c>
      <c r="H86" s="2">
        <f t="shared" si="79"/>
        <v>3.7926541020559888E-2</v>
      </c>
      <c r="I86" s="2">
        <f t="shared" si="79"/>
        <v>0</v>
      </c>
      <c r="J86" s="2">
        <f t="shared" si="79"/>
        <v>0</v>
      </c>
      <c r="K86" s="2">
        <f t="shared" si="79"/>
        <v>0</v>
      </c>
      <c r="L86" s="2">
        <f t="shared" si="79"/>
        <v>0</v>
      </c>
      <c r="M86" s="2">
        <f t="shared" si="79"/>
        <v>0</v>
      </c>
      <c r="N86" s="2">
        <f t="shared" si="79"/>
        <v>0</v>
      </c>
      <c r="O86" s="2">
        <f t="shared" si="79"/>
        <v>0</v>
      </c>
      <c r="P86" s="2">
        <f t="shared" si="79"/>
        <v>0</v>
      </c>
      <c r="Q86" s="2">
        <f t="shared" si="79"/>
        <v>0</v>
      </c>
      <c r="R86" s="2">
        <f t="shared" si="79"/>
        <v>0</v>
      </c>
      <c r="S86" s="2">
        <f t="shared" si="79"/>
        <v>0</v>
      </c>
      <c r="T86" s="2">
        <f t="shared" si="79"/>
        <v>0</v>
      </c>
      <c r="U86" s="2">
        <f t="shared" si="79"/>
        <v>0</v>
      </c>
      <c r="V86" s="2">
        <f t="shared" si="79"/>
        <v>0</v>
      </c>
      <c r="W86" s="2">
        <f t="shared" si="79"/>
        <v>0</v>
      </c>
      <c r="X86" s="2">
        <f t="shared" si="79"/>
        <v>0</v>
      </c>
      <c r="Y86" s="2">
        <f t="shared" si="79"/>
        <v>0</v>
      </c>
      <c r="Z86" s="2">
        <f t="shared" si="79"/>
        <v>0</v>
      </c>
      <c r="AA86" s="2">
        <f t="shared" si="79"/>
        <v>0</v>
      </c>
      <c r="AB86" s="2">
        <f t="shared" si="79"/>
        <v>0</v>
      </c>
      <c r="AC86" s="2">
        <f t="shared" si="79"/>
        <v>0</v>
      </c>
      <c r="AD86" s="2">
        <f t="shared" si="79"/>
        <v>0</v>
      </c>
      <c r="AE86" s="2">
        <f t="shared" si="79"/>
        <v>0</v>
      </c>
      <c r="AF86" s="2">
        <f t="shared" si="79"/>
        <v>0</v>
      </c>
      <c r="AG86" s="2">
        <f t="shared" si="79"/>
        <v>0</v>
      </c>
      <c r="AH86" s="2">
        <f t="shared" si="79"/>
        <v>0</v>
      </c>
      <c r="AI86" s="2">
        <f t="shared" si="79"/>
        <v>0</v>
      </c>
      <c r="AJ86" s="2">
        <f t="shared" si="79"/>
        <v>0</v>
      </c>
      <c r="AK86" s="2">
        <f t="shared" ref="AK86:AL86" si="80">AK25*$C$62*AK85*AK30</f>
        <v>0</v>
      </c>
      <c r="AL86" s="2">
        <f t="shared" si="80"/>
        <v>0</v>
      </c>
    </row>
    <row r="87" spans="2:38" s="50" customFormat="1" x14ac:dyDescent="0.25">
      <c r="B87" s="50" t="s">
        <v>72</v>
      </c>
      <c r="D87" s="50">
        <v>41500</v>
      </c>
      <c r="E87" s="50">
        <v>42300</v>
      </c>
      <c r="F87" s="50">
        <v>43100</v>
      </c>
      <c r="G87" s="50">
        <v>44000</v>
      </c>
      <c r="H87" s="50">
        <v>44900</v>
      </c>
      <c r="I87" s="50">
        <v>45700</v>
      </c>
      <c r="J87" s="50">
        <v>46500</v>
      </c>
      <c r="K87" s="50">
        <v>47300</v>
      </c>
      <c r="L87" s="50">
        <v>48200</v>
      </c>
      <c r="M87" s="50">
        <v>49100</v>
      </c>
      <c r="N87" s="50">
        <v>49100</v>
      </c>
      <c r="O87" s="50">
        <v>49100</v>
      </c>
      <c r="P87" s="50">
        <v>49100</v>
      </c>
      <c r="Q87" s="50">
        <v>49100</v>
      </c>
      <c r="R87" s="50">
        <v>49100</v>
      </c>
      <c r="S87" s="50">
        <v>49100</v>
      </c>
      <c r="T87" s="50">
        <v>49100</v>
      </c>
      <c r="U87" s="50">
        <v>49100</v>
      </c>
      <c r="V87" s="50">
        <v>49100</v>
      </c>
      <c r="W87" s="50">
        <v>49100</v>
      </c>
      <c r="X87" s="50">
        <v>49100</v>
      </c>
      <c r="Y87" s="50">
        <v>49100</v>
      </c>
      <c r="Z87" s="50">
        <v>49100</v>
      </c>
      <c r="AA87" s="50">
        <v>49100</v>
      </c>
      <c r="AB87" s="50">
        <v>49100</v>
      </c>
      <c r="AC87" s="50">
        <v>49100</v>
      </c>
      <c r="AD87" s="50">
        <v>49100</v>
      </c>
      <c r="AE87" s="50">
        <v>49100</v>
      </c>
      <c r="AF87" s="50">
        <v>49100</v>
      </c>
      <c r="AG87" s="50">
        <v>49100</v>
      </c>
      <c r="AH87" s="51">
        <v>49100</v>
      </c>
      <c r="AI87" s="51">
        <v>49100</v>
      </c>
      <c r="AJ87" s="51">
        <v>49100</v>
      </c>
      <c r="AK87" s="51">
        <v>49100</v>
      </c>
      <c r="AL87" s="51">
        <v>49100</v>
      </c>
    </row>
    <row r="88" spans="2:38" x14ac:dyDescent="0.25">
      <c r="B88" t="s">
        <v>73</v>
      </c>
      <c r="C88" s="5"/>
      <c r="D88" s="46">
        <f>D86*D87</f>
        <v>0</v>
      </c>
      <c r="E88" s="46">
        <f t="shared" ref="E88:AJ88" si="81">E86*E87</f>
        <v>0</v>
      </c>
      <c r="F88" s="46">
        <f t="shared" si="81"/>
        <v>0</v>
      </c>
      <c r="G88" s="46">
        <f t="shared" si="81"/>
        <v>843.17764206703316</v>
      </c>
      <c r="H88" s="46">
        <f t="shared" si="81"/>
        <v>1702.9016918231389</v>
      </c>
      <c r="I88" s="46">
        <f t="shared" si="81"/>
        <v>0</v>
      </c>
      <c r="J88" s="46">
        <f t="shared" si="81"/>
        <v>0</v>
      </c>
      <c r="K88" s="46">
        <f t="shared" si="81"/>
        <v>0</v>
      </c>
      <c r="L88" s="46">
        <f t="shared" si="81"/>
        <v>0</v>
      </c>
      <c r="M88" s="46">
        <f t="shared" si="81"/>
        <v>0</v>
      </c>
      <c r="N88" s="46">
        <f t="shared" si="81"/>
        <v>0</v>
      </c>
      <c r="O88" s="46">
        <f t="shared" si="81"/>
        <v>0</v>
      </c>
      <c r="P88" s="46">
        <f t="shared" si="81"/>
        <v>0</v>
      </c>
      <c r="Q88" s="46">
        <f t="shared" si="81"/>
        <v>0</v>
      </c>
      <c r="R88" s="46">
        <f t="shared" si="81"/>
        <v>0</v>
      </c>
      <c r="S88" s="46">
        <f t="shared" si="81"/>
        <v>0</v>
      </c>
      <c r="T88" s="46">
        <f t="shared" si="81"/>
        <v>0</v>
      </c>
      <c r="U88" s="46">
        <f t="shared" si="81"/>
        <v>0</v>
      </c>
      <c r="V88" s="46">
        <f t="shared" si="81"/>
        <v>0</v>
      </c>
      <c r="W88" s="46">
        <f t="shared" si="81"/>
        <v>0</v>
      </c>
      <c r="X88" s="46">
        <f t="shared" si="81"/>
        <v>0</v>
      </c>
      <c r="Y88" s="46">
        <f t="shared" si="81"/>
        <v>0</v>
      </c>
      <c r="Z88" s="46">
        <f t="shared" si="81"/>
        <v>0</v>
      </c>
      <c r="AA88" s="46">
        <f t="shared" si="81"/>
        <v>0</v>
      </c>
      <c r="AB88" s="46">
        <f t="shared" si="81"/>
        <v>0</v>
      </c>
      <c r="AC88" s="46">
        <f t="shared" si="81"/>
        <v>0</v>
      </c>
      <c r="AD88" s="46">
        <f t="shared" si="81"/>
        <v>0</v>
      </c>
      <c r="AE88" s="46">
        <f t="shared" si="81"/>
        <v>0</v>
      </c>
      <c r="AF88" s="46">
        <f t="shared" si="81"/>
        <v>0</v>
      </c>
      <c r="AG88" s="46">
        <f t="shared" si="81"/>
        <v>0</v>
      </c>
      <c r="AH88" s="46">
        <f t="shared" si="81"/>
        <v>0</v>
      </c>
      <c r="AI88" s="46">
        <f t="shared" si="81"/>
        <v>0</v>
      </c>
      <c r="AJ88" s="46">
        <f t="shared" si="81"/>
        <v>0</v>
      </c>
      <c r="AK88" s="46">
        <f t="shared" ref="AK88:AL88" si="82">AK86*AK87</f>
        <v>0</v>
      </c>
      <c r="AL88" s="46">
        <f t="shared" si="82"/>
        <v>0</v>
      </c>
    </row>
    <row r="89" spans="2:38" x14ac:dyDescent="0.25">
      <c r="B89" t="s">
        <v>74</v>
      </c>
      <c r="C89" s="5"/>
      <c r="D89" s="46">
        <f>D88*D2</f>
        <v>0</v>
      </c>
      <c r="E89" s="46">
        <f t="shared" ref="E89:AJ89" si="83">E88*E2</f>
        <v>0</v>
      </c>
      <c r="F89" s="46">
        <f t="shared" si="83"/>
        <v>0</v>
      </c>
      <c r="G89" s="46">
        <f t="shared" si="83"/>
        <v>643.25618603846146</v>
      </c>
      <c r="H89" s="46">
        <f t="shared" si="83"/>
        <v>1214.1453712892549</v>
      </c>
      <c r="I89" s="46">
        <f t="shared" si="83"/>
        <v>0</v>
      </c>
      <c r="J89" s="46">
        <f t="shared" si="83"/>
        <v>0</v>
      </c>
      <c r="K89" s="46">
        <f t="shared" si="83"/>
        <v>0</v>
      </c>
      <c r="L89" s="46">
        <f t="shared" si="83"/>
        <v>0</v>
      </c>
      <c r="M89" s="46">
        <f t="shared" si="83"/>
        <v>0</v>
      </c>
      <c r="N89" s="46">
        <f t="shared" si="83"/>
        <v>0</v>
      </c>
      <c r="O89" s="46">
        <f t="shared" si="83"/>
        <v>0</v>
      </c>
      <c r="P89" s="46">
        <f t="shared" si="83"/>
        <v>0</v>
      </c>
      <c r="Q89" s="46">
        <f t="shared" si="83"/>
        <v>0</v>
      </c>
      <c r="R89" s="46">
        <f t="shared" si="83"/>
        <v>0</v>
      </c>
      <c r="S89" s="46">
        <f t="shared" si="83"/>
        <v>0</v>
      </c>
      <c r="T89" s="46">
        <f t="shared" si="83"/>
        <v>0</v>
      </c>
      <c r="U89" s="46">
        <f t="shared" si="83"/>
        <v>0</v>
      </c>
      <c r="V89" s="46">
        <f t="shared" si="83"/>
        <v>0</v>
      </c>
      <c r="W89" s="46">
        <f t="shared" si="83"/>
        <v>0</v>
      </c>
      <c r="X89" s="46">
        <f t="shared" si="83"/>
        <v>0</v>
      </c>
      <c r="Y89" s="46">
        <f t="shared" si="83"/>
        <v>0</v>
      </c>
      <c r="Z89" s="46">
        <f t="shared" si="83"/>
        <v>0</v>
      </c>
      <c r="AA89" s="46">
        <f t="shared" si="83"/>
        <v>0</v>
      </c>
      <c r="AB89" s="46">
        <f t="shared" si="83"/>
        <v>0</v>
      </c>
      <c r="AC89" s="46">
        <f t="shared" si="83"/>
        <v>0</v>
      </c>
      <c r="AD89" s="46">
        <f t="shared" si="83"/>
        <v>0</v>
      </c>
      <c r="AE89" s="46">
        <f t="shared" si="83"/>
        <v>0</v>
      </c>
      <c r="AF89" s="46">
        <f t="shared" si="83"/>
        <v>0</v>
      </c>
      <c r="AG89" s="46">
        <f t="shared" si="83"/>
        <v>0</v>
      </c>
      <c r="AH89" s="46">
        <f t="shared" si="83"/>
        <v>0</v>
      </c>
      <c r="AI89" s="46">
        <f t="shared" si="83"/>
        <v>0</v>
      </c>
      <c r="AJ89" s="46">
        <f t="shared" si="83"/>
        <v>0</v>
      </c>
      <c r="AK89" s="46">
        <f t="shared" ref="AK89:AL89" si="84">AK88*AK2</f>
        <v>0</v>
      </c>
      <c r="AL89" s="46">
        <f t="shared" si="84"/>
        <v>0</v>
      </c>
    </row>
    <row r="90" spans="2:38" s="42" customFormat="1" x14ac:dyDescent="0.25">
      <c r="B90" s="42" t="s">
        <v>75</v>
      </c>
      <c r="C90" s="43"/>
    </row>
    <row r="91" spans="2:38" x14ac:dyDescent="0.25">
      <c r="B91" t="s">
        <v>76</v>
      </c>
      <c r="C91" s="5"/>
      <c r="D91" s="46">
        <f>SUM(D70,D76,D82,D88)</f>
        <v>0</v>
      </c>
      <c r="E91" s="46">
        <f t="shared" ref="E91:AJ91" si="85">SUM(E70,E76,E82,E88)</f>
        <v>0</v>
      </c>
      <c r="F91" s="46">
        <f>SUM(F70,F76,F82,F88)</f>
        <v>0</v>
      </c>
      <c r="G91" s="46">
        <f t="shared" si="85"/>
        <v>143259.4356625877</v>
      </c>
      <c r="H91" s="46">
        <f t="shared" si="85"/>
        <v>289069.38182510179</v>
      </c>
      <c r="I91" s="46">
        <f t="shared" si="85"/>
        <v>0</v>
      </c>
      <c r="J91" s="46">
        <f t="shared" si="85"/>
        <v>0</v>
      </c>
      <c r="K91" s="46">
        <f t="shared" si="85"/>
        <v>0</v>
      </c>
      <c r="L91" s="46">
        <f t="shared" si="85"/>
        <v>0</v>
      </c>
      <c r="M91" s="46">
        <f t="shared" si="85"/>
        <v>0</v>
      </c>
      <c r="N91" s="46">
        <f t="shared" si="85"/>
        <v>0</v>
      </c>
      <c r="O91" s="46">
        <f t="shared" si="85"/>
        <v>0</v>
      </c>
      <c r="P91" s="46">
        <f t="shared" si="85"/>
        <v>0</v>
      </c>
      <c r="Q91" s="46">
        <f t="shared" si="85"/>
        <v>0</v>
      </c>
      <c r="R91" s="46">
        <f t="shared" si="85"/>
        <v>0</v>
      </c>
      <c r="S91" s="46">
        <f t="shared" si="85"/>
        <v>0</v>
      </c>
      <c r="T91" s="46">
        <f t="shared" si="85"/>
        <v>0</v>
      </c>
      <c r="U91" s="46">
        <f t="shared" si="85"/>
        <v>0</v>
      </c>
      <c r="V91" s="46">
        <f t="shared" si="85"/>
        <v>0</v>
      </c>
      <c r="W91" s="46">
        <f t="shared" si="85"/>
        <v>0</v>
      </c>
      <c r="X91" s="46">
        <f t="shared" si="85"/>
        <v>0</v>
      </c>
      <c r="Y91" s="46">
        <f t="shared" si="85"/>
        <v>0</v>
      </c>
      <c r="Z91" s="46">
        <f t="shared" si="85"/>
        <v>0</v>
      </c>
      <c r="AA91" s="46">
        <f t="shared" si="85"/>
        <v>0</v>
      </c>
      <c r="AB91" s="46">
        <f t="shared" si="85"/>
        <v>0</v>
      </c>
      <c r="AC91" s="46">
        <f t="shared" si="85"/>
        <v>0</v>
      </c>
      <c r="AD91" s="46">
        <f t="shared" si="85"/>
        <v>0</v>
      </c>
      <c r="AE91" s="46">
        <f t="shared" si="85"/>
        <v>0</v>
      </c>
      <c r="AF91" s="46">
        <f t="shared" si="85"/>
        <v>0</v>
      </c>
      <c r="AG91" s="46">
        <f t="shared" si="85"/>
        <v>0</v>
      </c>
      <c r="AH91" s="46">
        <f t="shared" si="85"/>
        <v>0</v>
      </c>
      <c r="AI91" s="46">
        <f t="shared" si="85"/>
        <v>0</v>
      </c>
      <c r="AJ91" s="46">
        <f t="shared" si="85"/>
        <v>0</v>
      </c>
      <c r="AK91" s="46">
        <f t="shared" ref="AK91:AL91" si="86">SUM(AK70,AK76,AK82,AK88)</f>
        <v>0</v>
      </c>
      <c r="AL91" s="46">
        <f t="shared" si="86"/>
        <v>0</v>
      </c>
    </row>
    <row r="92" spans="2:38" ht="15.75" thickBot="1" x14ac:dyDescent="0.3">
      <c r="B92" t="s">
        <v>77</v>
      </c>
      <c r="C92" s="5"/>
      <c r="D92" s="46">
        <f>SUM(D71,D77,D83,D89,)</f>
        <v>0</v>
      </c>
      <c r="E92" s="46">
        <f t="shared" ref="E92:AJ92" si="87">SUM(E71,E77,E83,E89,)</f>
        <v>0</v>
      </c>
      <c r="F92" s="46">
        <f>SUM(F71,F77,F83,F89,)</f>
        <v>0</v>
      </c>
      <c r="G92" s="46">
        <f t="shared" si="87"/>
        <v>125572.70707349417</v>
      </c>
      <c r="H92" s="46">
        <f t="shared" si="87"/>
        <v>245398.85854363834</v>
      </c>
      <c r="I92" s="46">
        <f t="shared" si="87"/>
        <v>0</v>
      </c>
      <c r="J92" s="46">
        <f t="shared" si="87"/>
        <v>0</v>
      </c>
      <c r="K92" s="46">
        <f t="shared" si="87"/>
        <v>0</v>
      </c>
      <c r="L92" s="46">
        <f t="shared" si="87"/>
        <v>0</v>
      </c>
      <c r="M92" s="46">
        <f t="shared" si="87"/>
        <v>0</v>
      </c>
      <c r="N92" s="46">
        <f t="shared" si="87"/>
        <v>0</v>
      </c>
      <c r="O92" s="46">
        <f t="shared" si="87"/>
        <v>0</v>
      </c>
      <c r="P92" s="46">
        <f t="shared" si="87"/>
        <v>0</v>
      </c>
      <c r="Q92" s="46">
        <f t="shared" si="87"/>
        <v>0</v>
      </c>
      <c r="R92" s="46">
        <f t="shared" si="87"/>
        <v>0</v>
      </c>
      <c r="S92" s="46">
        <f t="shared" si="87"/>
        <v>0</v>
      </c>
      <c r="T92" s="46">
        <f t="shared" si="87"/>
        <v>0</v>
      </c>
      <c r="U92" s="46">
        <f t="shared" si="87"/>
        <v>0</v>
      </c>
      <c r="V92" s="46">
        <f t="shared" si="87"/>
        <v>0</v>
      </c>
      <c r="W92" s="46">
        <f t="shared" si="87"/>
        <v>0</v>
      </c>
      <c r="X92" s="46">
        <f t="shared" si="87"/>
        <v>0</v>
      </c>
      <c r="Y92" s="46">
        <f t="shared" si="87"/>
        <v>0</v>
      </c>
      <c r="Z92" s="46">
        <f t="shared" si="87"/>
        <v>0</v>
      </c>
      <c r="AA92" s="46">
        <f t="shared" si="87"/>
        <v>0</v>
      </c>
      <c r="AB92" s="46">
        <f t="shared" si="87"/>
        <v>0</v>
      </c>
      <c r="AC92" s="46">
        <f t="shared" si="87"/>
        <v>0</v>
      </c>
      <c r="AD92" s="46">
        <f t="shared" si="87"/>
        <v>0</v>
      </c>
      <c r="AE92" s="46">
        <f t="shared" si="87"/>
        <v>0</v>
      </c>
      <c r="AF92" s="46">
        <f t="shared" si="87"/>
        <v>0</v>
      </c>
      <c r="AG92" s="46">
        <f t="shared" si="87"/>
        <v>0</v>
      </c>
      <c r="AH92" s="46">
        <f t="shared" si="87"/>
        <v>0</v>
      </c>
      <c r="AI92" s="46">
        <f t="shared" si="87"/>
        <v>0</v>
      </c>
      <c r="AJ92" s="46">
        <f t="shared" si="87"/>
        <v>0</v>
      </c>
      <c r="AK92" s="46">
        <f t="shared" ref="AK92:AL92" si="88">SUM(AK71,AK77,AK83,AK89,)</f>
        <v>0</v>
      </c>
      <c r="AL92" s="46">
        <f t="shared" si="88"/>
        <v>0</v>
      </c>
    </row>
    <row r="93" spans="2:38" ht="15.75" thickBot="1" x14ac:dyDescent="0.3">
      <c r="B93" t="s">
        <v>78</v>
      </c>
      <c r="C93" s="25">
        <f>SUM(D92:AJ92)</f>
        <v>370971.56561713252</v>
      </c>
    </row>
    <row r="94" spans="2:38" x14ac:dyDescent="0.25">
      <c r="C94" s="28"/>
    </row>
    <row r="95" spans="2:38" s="15" customFormat="1" x14ac:dyDescent="0.25">
      <c r="B95" s="15" t="s">
        <v>79</v>
      </c>
      <c r="C95" s="20"/>
    </row>
    <row r="96" spans="2:38" s="42" customFormat="1" x14ac:dyDescent="0.25">
      <c r="B96" s="42" t="s">
        <v>48</v>
      </c>
      <c r="C96" s="43"/>
    </row>
    <row r="97" spans="2:38" s="29" customFormat="1" x14ac:dyDescent="0.25">
      <c r="B97" s="29" t="s">
        <v>86</v>
      </c>
      <c r="C97" s="45"/>
      <c r="D97" s="49">
        <v>7.3318919999999999</v>
      </c>
      <c r="E97" s="49">
        <v>7.4103120000000002</v>
      </c>
      <c r="F97" s="49">
        <v>7.4979230000000001</v>
      </c>
      <c r="G97" s="49">
        <v>7.5963000000000003</v>
      </c>
      <c r="H97" s="49">
        <v>7.7078199999999999</v>
      </c>
      <c r="I97" s="49">
        <v>7.8329129999999996</v>
      </c>
      <c r="J97" s="49">
        <v>7.9705199999999996</v>
      </c>
      <c r="K97" s="49">
        <v>8.1095889999999997</v>
      </c>
      <c r="L97" s="49">
        <v>8.2548340000000007</v>
      </c>
      <c r="M97" s="49">
        <v>8.4030609999999992</v>
      </c>
      <c r="N97" s="49">
        <v>8.5515559999999997</v>
      </c>
      <c r="O97" s="49">
        <v>8.6958099999999998</v>
      </c>
      <c r="P97" s="49">
        <v>8.8307520000000004</v>
      </c>
      <c r="Q97" s="49">
        <v>8.9557470000000006</v>
      </c>
      <c r="R97" s="49">
        <v>9.070722</v>
      </c>
      <c r="S97" s="49">
        <v>9.1772019999999994</v>
      </c>
      <c r="T97" s="49">
        <v>9.2750280000000007</v>
      </c>
      <c r="U97" s="49">
        <v>9.3638530000000006</v>
      </c>
      <c r="V97" s="49">
        <v>9.4448039999999995</v>
      </c>
      <c r="W97" s="49">
        <v>9.5191499999999998</v>
      </c>
      <c r="X97" s="49">
        <v>9.5881900000000009</v>
      </c>
      <c r="Y97" s="49">
        <v>9.6490120000000008</v>
      </c>
      <c r="Z97" s="49">
        <v>9.7042540000000006</v>
      </c>
      <c r="AA97" s="49">
        <v>9.7545149999999996</v>
      </c>
      <c r="AB97" s="49">
        <v>9.801952</v>
      </c>
      <c r="AC97" s="49">
        <v>9.8482450000000004</v>
      </c>
      <c r="AD97" s="49">
        <v>9.8940520000000003</v>
      </c>
      <c r="AE97" s="49">
        <v>9.9400309999999994</v>
      </c>
      <c r="AF97" s="49">
        <v>9.9859729999999995</v>
      </c>
      <c r="AG97" s="49">
        <v>10.031261000000001</v>
      </c>
      <c r="AH97" s="49">
        <v>32.659177190000001</v>
      </c>
      <c r="AI97" s="49">
        <v>32.9857689619</v>
      </c>
      <c r="AJ97" s="49">
        <v>33.315626651518997</v>
      </c>
      <c r="AK97" s="49">
        <v>33.645484341138001</v>
      </c>
      <c r="AL97" s="49">
        <v>33.975342030756998</v>
      </c>
    </row>
    <row r="98" spans="2:38" x14ac:dyDescent="0.25">
      <c r="B98" s="29" t="s">
        <v>80</v>
      </c>
      <c r="C98" s="45">
        <v>1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2:38" s="48" customFormat="1" x14ac:dyDescent="0.25">
      <c r="B99" s="48" t="s">
        <v>81</v>
      </c>
      <c r="D99" s="48">
        <f>IFERROR((D26/(D97/$C$98))*D31,"")</f>
        <v>0</v>
      </c>
      <c r="E99" s="48">
        <f t="shared" ref="E99:AJ99" si="89">IFERROR((E26/(E97/$C$98))*E31,"")</f>
        <v>0</v>
      </c>
      <c r="F99" s="48">
        <f t="shared" si="89"/>
        <v>0</v>
      </c>
      <c r="G99" s="48">
        <f t="shared" si="89"/>
        <v>156762.17368982267</v>
      </c>
      <c r="H99" s="48">
        <f t="shared" si="89"/>
        <v>312539.73237569118</v>
      </c>
      <c r="I99" s="48">
        <f t="shared" si="89"/>
        <v>0</v>
      </c>
      <c r="J99" s="48">
        <f t="shared" si="89"/>
        <v>0</v>
      </c>
      <c r="K99" s="48">
        <f t="shared" si="89"/>
        <v>0</v>
      </c>
      <c r="L99" s="48">
        <f t="shared" si="89"/>
        <v>0</v>
      </c>
      <c r="M99" s="48">
        <f t="shared" si="89"/>
        <v>0</v>
      </c>
      <c r="N99" s="48">
        <f t="shared" si="89"/>
        <v>0</v>
      </c>
      <c r="O99" s="48">
        <f t="shared" si="89"/>
        <v>0</v>
      </c>
      <c r="P99" s="48">
        <f t="shared" si="89"/>
        <v>0</v>
      </c>
      <c r="Q99" s="48">
        <f t="shared" si="89"/>
        <v>0</v>
      </c>
      <c r="R99" s="48">
        <f t="shared" si="89"/>
        <v>0</v>
      </c>
      <c r="S99" s="48">
        <f t="shared" si="89"/>
        <v>0</v>
      </c>
      <c r="T99" s="48">
        <f t="shared" si="89"/>
        <v>0</v>
      </c>
      <c r="U99" s="48">
        <f t="shared" si="89"/>
        <v>0</v>
      </c>
      <c r="V99" s="48">
        <f t="shared" si="89"/>
        <v>0</v>
      </c>
      <c r="W99" s="48">
        <f t="shared" si="89"/>
        <v>0</v>
      </c>
      <c r="X99" s="48">
        <f t="shared" si="89"/>
        <v>0</v>
      </c>
      <c r="Y99" s="48">
        <f t="shared" si="89"/>
        <v>0</v>
      </c>
      <c r="Z99" s="48">
        <f t="shared" si="89"/>
        <v>0</v>
      </c>
      <c r="AA99" s="48">
        <f t="shared" si="89"/>
        <v>0</v>
      </c>
      <c r="AB99" s="48">
        <f t="shared" si="89"/>
        <v>0</v>
      </c>
      <c r="AC99" s="48">
        <f t="shared" si="89"/>
        <v>0</v>
      </c>
      <c r="AD99" s="48">
        <f t="shared" si="89"/>
        <v>0</v>
      </c>
      <c r="AE99" s="48">
        <f t="shared" si="89"/>
        <v>0</v>
      </c>
      <c r="AF99" s="48">
        <f t="shared" si="89"/>
        <v>0</v>
      </c>
      <c r="AG99" s="48">
        <f t="shared" si="89"/>
        <v>0</v>
      </c>
      <c r="AH99" s="48">
        <f t="shared" si="89"/>
        <v>0</v>
      </c>
      <c r="AI99" s="48">
        <f t="shared" si="89"/>
        <v>0</v>
      </c>
      <c r="AJ99" s="48">
        <f t="shared" si="89"/>
        <v>0</v>
      </c>
      <c r="AK99" s="48">
        <f t="shared" ref="AK99:AL99" si="90">IFERROR((AK26/(AK97/$C$98))*AK31,"")</f>
        <v>0</v>
      </c>
      <c r="AL99" s="48">
        <f t="shared" si="90"/>
        <v>0</v>
      </c>
    </row>
    <row r="100" spans="2:38" x14ac:dyDescent="0.25">
      <c r="B100" s="29" t="s">
        <v>82</v>
      </c>
      <c r="C100" s="45">
        <v>10180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2:38" x14ac:dyDescent="0.25">
      <c r="B101" t="s">
        <v>53</v>
      </c>
      <c r="C101" s="5"/>
      <c r="D101" s="44">
        <f>IFERROR(D99*$C$100*$C$62,"")</f>
        <v>0</v>
      </c>
      <c r="E101" s="44">
        <f t="shared" ref="E101:AJ101" si="91">IFERROR(E99*$C$100*$C$62,"")</f>
        <v>0</v>
      </c>
      <c r="F101" s="44">
        <f t="shared" si="91"/>
        <v>0</v>
      </c>
      <c r="G101" s="44">
        <f t="shared" si="91"/>
        <v>1595.8389281623947</v>
      </c>
      <c r="H101" s="44">
        <f t="shared" si="91"/>
        <v>3181.6544755845362</v>
      </c>
      <c r="I101" s="44">
        <f t="shared" si="91"/>
        <v>0</v>
      </c>
      <c r="J101" s="44">
        <f t="shared" si="91"/>
        <v>0</v>
      </c>
      <c r="K101" s="44">
        <f t="shared" si="91"/>
        <v>0</v>
      </c>
      <c r="L101" s="44">
        <f t="shared" si="91"/>
        <v>0</v>
      </c>
      <c r="M101" s="44">
        <f t="shared" si="91"/>
        <v>0</v>
      </c>
      <c r="N101" s="44">
        <f t="shared" si="91"/>
        <v>0</v>
      </c>
      <c r="O101" s="44">
        <f t="shared" si="91"/>
        <v>0</v>
      </c>
      <c r="P101" s="44">
        <f t="shared" si="91"/>
        <v>0</v>
      </c>
      <c r="Q101" s="44">
        <f t="shared" si="91"/>
        <v>0</v>
      </c>
      <c r="R101" s="44">
        <f t="shared" si="91"/>
        <v>0</v>
      </c>
      <c r="S101" s="44">
        <f t="shared" si="91"/>
        <v>0</v>
      </c>
      <c r="T101" s="44">
        <f t="shared" si="91"/>
        <v>0</v>
      </c>
      <c r="U101" s="44">
        <f t="shared" si="91"/>
        <v>0</v>
      </c>
      <c r="V101" s="44">
        <f t="shared" si="91"/>
        <v>0</v>
      </c>
      <c r="W101" s="44">
        <f t="shared" si="91"/>
        <v>0</v>
      </c>
      <c r="X101" s="44">
        <f t="shared" si="91"/>
        <v>0</v>
      </c>
      <c r="Y101" s="44">
        <f t="shared" si="91"/>
        <v>0</v>
      </c>
      <c r="Z101" s="44">
        <f t="shared" si="91"/>
        <v>0</v>
      </c>
      <c r="AA101" s="44">
        <f t="shared" si="91"/>
        <v>0</v>
      </c>
      <c r="AB101" s="44">
        <f t="shared" si="91"/>
        <v>0</v>
      </c>
      <c r="AC101" s="44">
        <f t="shared" si="91"/>
        <v>0</v>
      </c>
      <c r="AD101" s="44">
        <f t="shared" si="91"/>
        <v>0</v>
      </c>
      <c r="AE101" s="44">
        <f t="shared" si="91"/>
        <v>0</v>
      </c>
      <c r="AF101" s="44">
        <f t="shared" si="91"/>
        <v>0</v>
      </c>
      <c r="AG101" s="44">
        <f t="shared" si="91"/>
        <v>0</v>
      </c>
      <c r="AH101" s="44">
        <f t="shared" si="91"/>
        <v>0</v>
      </c>
      <c r="AI101" s="44">
        <f t="shared" si="91"/>
        <v>0</v>
      </c>
      <c r="AJ101" s="44">
        <f t="shared" si="91"/>
        <v>0</v>
      </c>
      <c r="AK101" s="44">
        <f t="shared" ref="AK101:AL101" si="92">IFERROR(AK99*$C$100*$C$62,"")</f>
        <v>0</v>
      </c>
      <c r="AL101" s="44">
        <f t="shared" si="92"/>
        <v>0</v>
      </c>
    </row>
    <row r="102" spans="2:38" s="38" customFormat="1" x14ac:dyDescent="0.25">
      <c r="B102" s="38" t="s">
        <v>54</v>
      </c>
      <c r="D102" s="38">
        <v>52</v>
      </c>
      <c r="E102" s="38">
        <v>53</v>
      </c>
      <c r="F102" s="38">
        <v>54</v>
      </c>
      <c r="G102" s="38">
        <v>55</v>
      </c>
      <c r="H102" s="38">
        <v>56</v>
      </c>
      <c r="I102" s="38">
        <v>57</v>
      </c>
      <c r="J102" s="38">
        <v>58</v>
      </c>
      <c r="K102" s="38">
        <v>60</v>
      </c>
      <c r="L102" s="38">
        <v>61</v>
      </c>
      <c r="M102" s="38">
        <v>62</v>
      </c>
      <c r="N102" s="38">
        <v>63</v>
      </c>
      <c r="O102" s="38">
        <v>64</v>
      </c>
      <c r="P102" s="38">
        <v>65</v>
      </c>
      <c r="Q102" s="38">
        <v>66</v>
      </c>
      <c r="R102" s="38">
        <v>67</v>
      </c>
      <c r="S102" s="38">
        <v>69</v>
      </c>
      <c r="T102" s="38">
        <v>70</v>
      </c>
      <c r="U102" s="38">
        <v>71</v>
      </c>
      <c r="V102" s="38">
        <v>72</v>
      </c>
      <c r="W102" s="38">
        <v>73</v>
      </c>
      <c r="X102" s="38">
        <v>74</v>
      </c>
      <c r="Y102" s="38">
        <v>75</v>
      </c>
      <c r="Z102" s="38">
        <v>77</v>
      </c>
      <c r="AA102" s="38">
        <v>78</v>
      </c>
      <c r="AB102" s="38">
        <v>79</v>
      </c>
      <c r="AC102" s="38">
        <v>80</v>
      </c>
      <c r="AD102" s="38">
        <v>81</v>
      </c>
      <c r="AE102" s="38">
        <v>82</v>
      </c>
      <c r="AF102" s="38">
        <v>83</v>
      </c>
      <c r="AG102" s="38">
        <v>85</v>
      </c>
      <c r="AH102" s="52">
        <v>85</v>
      </c>
      <c r="AI102" s="52">
        <v>85</v>
      </c>
      <c r="AJ102" s="52">
        <v>85</v>
      </c>
      <c r="AK102" s="52">
        <v>85</v>
      </c>
      <c r="AL102" s="52">
        <v>85</v>
      </c>
    </row>
    <row r="103" spans="2:38" x14ac:dyDescent="0.25">
      <c r="B103" t="s">
        <v>55</v>
      </c>
      <c r="C103" s="5"/>
      <c r="D103" s="46">
        <f>D101*D102</f>
        <v>0</v>
      </c>
      <c r="E103" s="46">
        <f t="shared" ref="E103" si="93">E101*E102</f>
        <v>0</v>
      </c>
      <c r="F103" s="46">
        <f>F101*F102</f>
        <v>0</v>
      </c>
      <c r="G103" s="46">
        <f t="shared" ref="G103:AJ103" si="94">G101*G102</f>
        <v>87771.141048931706</v>
      </c>
      <c r="H103" s="46">
        <f t="shared" si="94"/>
        <v>178172.65063273403</v>
      </c>
      <c r="I103" s="46">
        <f t="shared" si="94"/>
        <v>0</v>
      </c>
      <c r="J103" s="46">
        <f t="shared" si="94"/>
        <v>0</v>
      </c>
      <c r="K103" s="46">
        <f t="shared" si="94"/>
        <v>0</v>
      </c>
      <c r="L103" s="46">
        <f t="shared" si="94"/>
        <v>0</v>
      </c>
      <c r="M103" s="46">
        <f t="shared" si="94"/>
        <v>0</v>
      </c>
      <c r="N103" s="46">
        <f t="shared" si="94"/>
        <v>0</v>
      </c>
      <c r="O103" s="46">
        <f t="shared" si="94"/>
        <v>0</v>
      </c>
      <c r="P103" s="46">
        <f t="shared" si="94"/>
        <v>0</v>
      </c>
      <c r="Q103" s="46">
        <f t="shared" si="94"/>
        <v>0</v>
      </c>
      <c r="R103" s="46">
        <f t="shared" si="94"/>
        <v>0</v>
      </c>
      <c r="S103" s="46">
        <f t="shared" si="94"/>
        <v>0</v>
      </c>
      <c r="T103" s="46">
        <f t="shared" si="94"/>
        <v>0</v>
      </c>
      <c r="U103" s="46">
        <f t="shared" si="94"/>
        <v>0</v>
      </c>
      <c r="V103" s="46">
        <f t="shared" si="94"/>
        <v>0</v>
      </c>
      <c r="W103" s="46">
        <f t="shared" si="94"/>
        <v>0</v>
      </c>
      <c r="X103" s="46">
        <f t="shared" si="94"/>
        <v>0</v>
      </c>
      <c r="Y103" s="46">
        <f t="shared" si="94"/>
        <v>0</v>
      </c>
      <c r="Z103" s="46">
        <f t="shared" si="94"/>
        <v>0</v>
      </c>
      <c r="AA103" s="46">
        <f t="shared" si="94"/>
        <v>0</v>
      </c>
      <c r="AB103" s="46">
        <f t="shared" si="94"/>
        <v>0</v>
      </c>
      <c r="AC103" s="46">
        <f t="shared" si="94"/>
        <v>0</v>
      </c>
      <c r="AD103" s="46">
        <f t="shared" si="94"/>
        <v>0</v>
      </c>
      <c r="AE103" s="46">
        <f t="shared" si="94"/>
        <v>0</v>
      </c>
      <c r="AF103" s="46">
        <f t="shared" si="94"/>
        <v>0</v>
      </c>
      <c r="AG103" s="46">
        <f t="shared" si="94"/>
        <v>0</v>
      </c>
      <c r="AH103" s="46">
        <f t="shared" si="94"/>
        <v>0</v>
      </c>
      <c r="AI103" s="46">
        <f t="shared" si="94"/>
        <v>0</v>
      </c>
      <c r="AJ103" s="46">
        <f t="shared" si="94"/>
        <v>0</v>
      </c>
      <c r="AK103" s="46">
        <f t="shared" ref="AK103:AL103" si="95">AK101*AK102</f>
        <v>0</v>
      </c>
      <c r="AL103" s="46">
        <f t="shared" si="95"/>
        <v>0</v>
      </c>
    </row>
    <row r="104" spans="2:38" x14ac:dyDescent="0.25">
      <c r="B104" t="s">
        <v>56</v>
      </c>
      <c r="C104" s="5"/>
      <c r="D104" s="46">
        <f>D103*D3</f>
        <v>0</v>
      </c>
      <c r="E104" s="46">
        <f t="shared" ref="E104:AJ104" si="96">E103*E3</f>
        <v>0</v>
      </c>
      <c r="F104" s="46">
        <f t="shared" si="96"/>
        <v>0</v>
      </c>
      <c r="G104" s="46">
        <f t="shared" si="96"/>
        <v>77983.522002756858</v>
      </c>
      <c r="H104" s="46">
        <f t="shared" si="96"/>
        <v>153693.29357280704</v>
      </c>
      <c r="I104" s="46">
        <f t="shared" si="96"/>
        <v>0</v>
      </c>
      <c r="J104" s="46">
        <f t="shared" si="96"/>
        <v>0</v>
      </c>
      <c r="K104" s="46">
        <f t="shared" si="96"/>
        <v>0</v>
      </c>
      <c r="L104" s="46">
        <f t="shared" si="96"/>
        <v>0</v>
      </c>
      <c r="M104" s="46">
        <f t="shared" si="96"/>
        <v>0</v>
      </c>
      <c r="N104" s="46">
        <f t="shared" si="96"/>
        <v>0</v>
      </c>
      <c r="O104" s="46">
        <f t="shared" si="96"/>
        <v>0</v>
      </c>
      <c r="P104" s="46">
        <f t="shared" si="96"/>
        <v>0</v>
      </c>
      <c r="Q104" s="46">
        <f t="shared" si="96"/>
        <v>0</v>
      </c>
      <c r="R104" s="46">
        <f t="shared" si="96"/>
        <v>0</v>
      </c>
      <c r="S104" s="46">
        <f t="shared" si="96"/>
        <v>0</v>
      </c>
      <c r="T104" s="46">
        <f t="shared" si="96"/>
        <v>0</v>
      </c>
      <c r="U104" s="46">
        <f t="shared" si="96"/>
        <v>0</v>
      </c>
      <c r="V104" s="46">
        <f t="shared" si="96"/>
        <v>0</v>
      </c>
      <c r="W104" s="46">
        <f t="shared" si="96"/>
        <v>0</v>
      </c>
      <c r="X104" s="46">
        <f t="shared" si="96"/>
        <v>0</v>
      </c>
      <c r="Y104" s="46">
        <f t="shared" si="96"/>
        <v>0</v>
      </c>
      <c r="Z104" s="46">
        <f t="shared" si="96"/>
        <v>0</v>
      </c>
      <c r="AA104" s="46">
        <f t="shared" si="96"/>
        <v>0</v>
      </c>
      <c r="AB104" s="46">
        <f t="shared" si="96"/>
        <v>0</v>
      </c>
      <c r="AC104" s="46">
        <f t="shared" si="96"/>
        <v>0</v>
      </c>
      <c r="AD104" s="46">
        <f t="shared" si="96"/>
        <v>0</v>
      </c>
      <c r="AE104" s="46">
        <f t="shared" si="96"/>
        <v>0</v>
      </c>
      <c r="AF104" s="46">
        <f t="shared" si="96"/>
        <v>0</v>
      </c>
      <c r="AG104" s="46">
        <f t="shared" si="96"/>
        <v>0</v>
      </c>
      <c r="AH104" s="46">
        <f t="shared" si="96"/>
        <v>0</v>
      </c>
      <c r="AI104" s="46">
        <f t="shared" si="96"/>
        <v>0</v>
      </c>
      <c r="AJ104" s="46">
        <f t="shared" si="96"/>
        <v>0</v>
      </c>
      <c r="AK104" s="46">
        <f t="shared" ref="AK104:AL104" si="97">AK103*AK3</f>
        <v>0</v>
      </c>
      <c r="AL104" s="46">
        <f t="shared" si="97"/>
        <v>0</v>
      </c>
    </row>
    <row r="105" spans="2:38" s="42" customFormat="1" x14ac:dyDescent="0.25">
      <c r="B105" s="42" t="s">
        <v>57</v>
      </c>
      <c r="C105" s="43"/>
    </row>
    <row r="106" spans="2:38" s="49" customFormat="1" x14ac:dyDescent="0.25">
      <c r="B106" s="49" t="s">
        <v>58</v>
      </c>
      <c r="D106" s="49">
        <v>0.62856517910683929</v>
      </c>
      <c r="E106" s="49">
        <v>0.58610619253169105</v>
      </c>
      <c r="F106" s="49">
        <v>0.54651527055972404</v>
      </c>
      <c r="G106" s="49">
        <v>0.50959867812490089</v>
      </c>
      <c r="H106" s="49">
        <v>0.47517576678265372</v>
      </c>
      <c r="I106" s="49">
        <v>0.44307809072091442</v>
      </c>
      <c r="J106" s="49">
        <v>0.4131485824837679</v>
      </c>
      <c r="K106" s="49">
        <v>0.38524078437419718</v>
      </c>
      <c r="L106" s="49">
        <v>0.35921813177485018</v>
      </c>
      <c r="M106" s="49">
        <v>0.33495328487981441</v>
      </c>
      <c r="N106" s="49">
        <v>0.31232750556728184</v>
      </c>
      <c r="O106" s="49">
        <v>0.29123007636387904</v>
      </c>
      <c r="P106" s="49">
        <v>0.27155775865741005</v>
      </c>
      <c r="Q106" s="49">
        <v>0.25321428750681912</v>
      </c>
      <c r="R106" s="49">
        <v>0.23610990057726519</v>
      </c>
      <c r="S106" s="49">
        <v>0.22016089889518872</v>
      </c>
      <c r="T106" s="49">
        <v>0.2052892372739609</v>
      </c>
      <c r="U106" s="49">
        <v>0.19142214240589475</v>
      </c>
      <c r="V106" s="49">
        <v>0.17849175675178183</v>
      </c>
      <c r="W106" s="49">
        <v>0.1664348064853555</v>
      </c>
      <c r="X106" s="49">
        <v>0.15519229186779351</v>
      </c>
      <c r="Y106" s="49">
        <v>0.14470919853713174</v>
      </c>
      <c r="Z106" s="49">
        <v>0.13493422829980622</v>
      </c>
      <c r="AA106" s="49">
        <v>0.12581954810697352</v>
      </c>
      <c r="AB106" s="49">
        <v>0.11732055598724431</v>
      </c>
      <c r="AC106" s="49">
        <v>0.10939566279044086</v>
      </c>
      <c r="AD106" s="49">
        <v>0.10200608867435818</v>
      </c>
      <c r="AE106" s="49">
        <v>9.5115673338653131E-2</v>
      </c>
      <c r="AF106" s="49">
        <v>8.8690699077255783E-2</v>
      </c>
      <c r="AG106" s="49">
        <v>8.2699725783423925E-2</v>
      </c>
      <c r="AH106" s="49">
        <v>7.7113437100050961E-2</v>
      </c>
      <c r="AI106" s="49">
        <v>7.1904496962375788E-2</v>
      </c>
      <c r="AJ106" s="49">
        <v>6.7047415831097634E-2</v>
      </c>
      <c r="AK106" s="49">
        <v>6.2190334699819501E-2</v>
      </c>
      <c r="AL106" s="49">
        <v>5.7333253568541402E-2</v>
      </c>
    </row>
    <row r="107" spans="2:38" x14ac:dyDescent="0.25">
      <c r="B107" t="s">
        <v>59</v>
      </c>
      <c r="C107" s="5"/>
      <c r="D107" s="44">
        <f>D26*$C$62*D106*D31</f>
        <v>0</v>
      </c>
      <c r="E107" s="44">
        <f t="shared" ref="E107:AJ107" si="98">E26*$C$62*E106*E31</f>
        <v>0</v>
      </c>
      <c r="F107" s="44">
        <f t="shared" si="98"/>
        <v>0</v>
      </c>
      <c r="G107" s="44">
        <f t="shared" si="98"/>
        <v>0.60683647589460854</v>
      </c>
      <c r="H107" s="44">
        <f t="shared" si="98"/>
        <v>1.1446984221794128</v>
      </c>
      <c r="I107" s="44">
        <f t="shared" si="98"/>
        <v>0</v>
      </c>
      <c r="J107" s="44">
        <f t="shared" si="98"/>
        <v>0</v>
      </c>
      <c r="K107" s="44">
        <f t="shared" si="98"/>
        <v>0</v>
      </c>
      <c r="L107" s="44">
        <f t="shared" si="98"/>
        <v>0</v>
      </c>
      <c r="M107" s="44">
        <f t="shared" si="98"/>
        <v>0</v>
      </c>
      <c r="N107" s="44">
        <f t="shared" si="98"/>
        <v>0</v>
      </c>
      <c r="O107" s="44">
        <f t="shared" si="98"/>
        <v>0</v>
      </c>
      <c r="P107" s="44">
        <f t="shared" si="98"/>
        <v>0</v>
      </c>
      <c r="Q107" s="44">
        <f t="shared" si="98"/>
        <v>0</v>
      </c>
      <c r="R107" s="44">
        <f t="shared" si="98"/>
        <v>0</v>
      </c>
      <c r="S107" s="44">
        <f t="shared" si="98"/>
        <v>0</v>
      </c>
      <c r="T107" s="44">
        <f t="shared" si="98"/>
        <v>0</v>
      </c>
      <c r="U107" s="44">
        <f t="shared" si="98"/>
        <v>0</v>
      </c>
      <c r="V107" s="44">
        <f t="shared" si="98"/>
        <v>0</v>
      </c>
      <c r="W107" s="44">
        <f t="shared" si="98"/>
        <v>0</v>
      </c>
      <c r="X107" s="44">
        <f t="shared" si="98"/>
        <v>0</v>
      </c>
      <c r="Y107" s="44">
        <f t="shared" si="98"/>
        <v>0</v>
      </c>
      <c r="Z107" s="44">
        <f t="shared" si="98"/>
        <v>0</v>
      </c>
      <c r="AA107" s="44">
        <f t="shared" si="98"/>
        <v>0</v>
      </c>
      <c r="AB107" s="44">
        <f t="shared" si="98"/>
        <v>0</v>
      </c>
      <c r="AC107" s="44">
        <f t="shared" si="98"/>
        <v>0</v>
      </c>
      <c r="AD107" s="44">
        <f t="shared" si="98"/>
        <v>0</v>
      </c>
      <c r="AE107" s="44">
        <f t="shared" si="98"/>
        <v>0</v>
      </c>
      <c r="AF107" s="44">
        <f t="shared" si="98"/>
        <v>0</v>
      </c>
      <c r="AG107" s="44">
        <f t="shared" si="98"/>
        <v>0</v>
      </c>
      <c r="AH107" s="44">
        <f t="shared" si="98"/>
        <v>0</v>
      </c>
      <c r="AI107" s="44">
        <f t="shared" si="98"/>
        <v>0</v>
      </c>
      <c r="AJ107" s="44">
        <f t="shared" si="98"/>
        <v>0</v>
      </c>
      <c r="AK107" s="44">
        <f t="shared" ref="AK107:AL107" si="99">AK26*$C$62*AK106*AK31</f>
        <v>0</v>
      </c>
      <c r="AL107" s="44">
        <f t="shared" si="99"/>
        <v>0</v>
      </c>
    </row>
    <row r="108" spans="2:38" s="50" customFormat="1" x14ac:dyDescent="0.25">
      <c r="B108" s="50" t="s">
        <v>60</v>
      </c>
      <c r="D108" s="50">
        <v>15600</v>
      </c>
      <c r="E108" s="50">
        <v>15800</v>
      </c>
      <c r="F108" s="50">
        <v>16000</v>
      </c>
      <c r="G108" s="50">
        <v>16200</v>
      </c>
      <c r="H108" s="50">
        <v>16500</v>
      </c>
      <c r="I108" s="50">
        <v>16800</v>
      </c>
      <c r="J108" s="50">
        <v>17100</v>
      </c>
      <c r="K108" s="50">
        <v>17400</v>
      </c>
      <c r="L108" s="50">
        <v>17700</v>
      </c>
      <c r="M108" s="50">
        <v>18100</v>
      </c>
      <c r="N108" s="50">
        <v>18100</v>
      </c>
      <c r="O108" s="50">
        <v>18100</v>
      </c>
      <c r="P108" s="50">
        <v>18100</v>
      </c>
      <c r="Q108" s="50">
        <v>18100</v>
      </c>
      <c r="R108" s="50">
        <v>18100</v>
      </c>
      <c r="S108" s="50">
        <v>18100</v>
      </c>
      <c r="T108" s="50">
        <v>18100</v>
      </c>
      <c r="U108" s="50">
        <v>18100</v>
      </c>
      <c r="V108" s="50">
        <v>18100</v>
      </c>
      <c r="W108" s="50">
        <v>18100</v>
      </c>
      <c r="X108" s="50">
        <v>18100</v>
      </c>
      <c r="Y108" s="50">
        <v>18100</v>
      </c>
      <c r="Z108" s="50">
        <v>18100</v>
      </c>
      <c r="AA108" s="50">
        <v>18100</v>
      </c>
      <c r="AB108" s="50">
        <v>18100</v>
      </c>
      <c r="AC108" s="50">
        <v>18100</v>
      </c>
      <c r="AD108" s="50">
        <v>18100</v>
      </c>
      <c r="AE108" s="50">
        <v>18100</v>
      </c>
      <c r="AF108" s="50">
        <v>18100</v>
      </c>
      <c r="AG108" s="50">
        <v>18100</v>
      </c>
      <c r="AH108" s="51">
        <v>18100</v>
      </c>
      <c r="AI108" s="51">
        <v>18100</v>
      </c>
      <c r="AJ108" s="51">
        <v>18100</v>
      </c>
      <c r="AK108" s="51">
        <v>18100</v>
      </c>
      <c r="AL108" s="51">
        <v>18100</v>
      </c>
    </row>
    <row r="109" spans="2:38" x14ac:dyDescent="0.25">
      <c r="B109" t="s">
        <v>61</v>
      </c>
      <c r="C109" s="5"/>
      <c r="D109" s="46">
        <f>D107*D108</f>
        <v>0</v>
      </c>
      <c r="E109" s="46">
        <f t="shared" ref="E109:AJ109" si="100">E107*E108</f>
        <v>0</v>
      </c>
      <c r="F109" s="46">
        <f t="shared" si="100"/>
        <v>0</v>
      </c>
      <c r="G109" s="46">
        <f t="shared" si="100"/>
        <v>9830.750909492659</v>
      </c>
      <c r="H109" s="46">
        <f t="shared" si="100"/>
        <v>18887.52396596031</v>
      </c>
      <c r="I109" s="46">
        <f t="shared" si="100"/>
        <v>0</v>
      </c>
      <c r="J109" s="46">
        <f t="shared" si="100"/>
        <v>0</v>
      </c>
      <c r="K109" s="46">
        <f t="shared" si="100"/>
        <v>0</v>
      </c>
      <c r="L109" s="46">
        <f t="shared" si="100"/>
        <v>0</v>
      </c>
      <c r="M109" s="46">
        <f t="shared" si="100"/>
        <v>0</v>
      </c>
      <c r="N109" s="46">
        <f t="shared" si="100"/>
        <v>0</v>
      </c>
      <c r="O109" s="46">
        <f t="shared" si="100"/>
        <v>0</v>
      </c>
      <c r="P109" s="46">
        <f t="shared" si="100"/>
        <v>0</v>
      </c>
      <c r="Q109" s="46">
        <f t="shared" si="100"/>
        <v>0</v>
      </c>
      <c r="R109" s="46">
        <f t="shared" si="100"/>
        <v>0</v>
      </c>
      <c r="S109" s="46">
        <f t="shared" si="100"/>
        <v>0</v>
      </c>
      <c r="T109" s="46">
        <f t="shared" si="100"/>
        <v>0</v>
      </c>
      <c r="U109" s="46">
        <f t="shared" si="100"/>
        <v>0</v>
      </c>
      <c r="V109" s="46">
        <f t="shared" si="100"/>
        <v>0</v>
      </c>
      <c r="W109" s="46">
        <f t="shared" si="100"/>
        <v>0</v>
      </c>
      <c r="X109" s="46">
        <f t="shared" si="100"/>
        <v>0</v>
      </c>
      <c r="Y109" s="46">
        <f t="shared" si="100"/>
        <v>0</v>
      </c>
      <c r="Z109" s="46">
        <f t="shared" si="100"/>
        <v>0</v>
      </c>
      <c r="AA109" s="46">
        <f t="shared" si="100"/>
        <v>0</v>
      </c>
      <c r="AB109" s="46">
        <f t="shared" si="100"/>
        <v>0</v>
      </c>
      <c r="AC109" s="46">
        <f t="shared" si="100"/>
        <v>0</v>
      </c>
      <c r="AD109" s="46">
        <f t="shared" si="100"/>
        <v>0</v>
      </c>
      <c r="AE109" s="46">
        <f t="shared" si="100"/>
        <v>0</v>
      </c>
      <c r="AF109" s="46">
        <f t="shared" si="100"/>
        <v>0</v>
      </c>
      <c r="AG109" s="46">
        <f t="shared" si="100"/>
        <v>0</v>
      </c>
      <c r="AH109" s="46">
        <f t="shared" si="100"/>
        <v>0</v>
      </c>
      <c r="AI109" s="46">
        <f t="shared" si="100"/>
        <v>0</v>
      </c>
      <c r="AJ109" s="46">
        <f t="shared" si="100"/>
        <v>0</v>
      </c>
      <c r="AK109" s="46">
        <f t="shared" ref="AK109:AL109" si="101">AK107*AK108</f>
        <v>0</v>
      </c>
      <c r="AL109" s="46">
        <f t="shared" si="101"/>
        <v>0</v>
      </c>
    </row>
    <row r="110" spans="2:38" x14ac:dyDescent="0.25">
      <c r="B110" t="s">
        <v>62</v>
      </c>
      <c r="C110" s="5"/>
      <c r="D110" s="46">
        <f>D109*D2</f>
        <v>0</v>
      </c>
      <c r="E110" s="46">
        <f t="shared" ref="E110:AJ110" si="102">E109*E2</f>
        <v>0</v>
      </c>
      <c r="F110" s="46">
        <f t="shared" si="102"/>
        <v>0</v>
      </c>
      <c r="G110" s="46">
        <f t="shared" si="102"/>
        <v>7499.8327996838025</v>
      </c>
      <c r="H110" s="46">
        <f t="shared" si="102"/>
        <v>13466.543552396264</v>
      </c>
      <c r="I110" s="46">
        <f t="shared" si="102"/>
        <v>0</v>
      </c>
      <c r="J110" s="46">
        <f t="shared" si="102"/>
        <v>0</v>
      </c>
      <c r="K110" s="46">
        <f t="shared" si="102"/>
        <v>0</v>
      </c>
      <c r="L110" s="46">
        <f t="shared" si="102"/>
        <v>0</v>
      </c>
      <c r="M110" s="46">
        <f t="shared" si="102"/>
        <v>0</v>
      </c>
      <c r="N110" s="46">
        <f t="shared" si="102"/>
        <v>0</v>
      </c>
      <c r="O110" s="46">
        <f t="shared" si="102"/>
        <v>0</v>
      </c>
      <c r="P110" s="46">
        <f t="shared" si="102"/>
        <v>0</v>
      </c>
      <c r="Q110" s="46">
        <f t="shared" si="102"/>
        <v>0</v>
      </c>
      <c r="R110" s="46">
        <f t="shared" si="102"/>
        <v>0</v>
      </c>
      <c r="S110" s="46">
        <f t="shared" si="102"/>
        <v>0</v>
      </c>
      <c r="T110" s="46">
        <f t="shared" si="102"/>
        <v>0</v>
      </c>
      <c r="U110" s="46">
        <f t="shared" si="102"/>
        <v>0</v>
      </c>
      <c r="V110" s="46">
        <f t="shared" si="102"/>
        <v>0</v>
      </c>
      <c r="W110" s="46">
        <f t="shared" si="102"/>
        <v>0</v>
      </c>
      <c r="X110" s="46">
        <f t="shared" si="102"/>
        <v>0</v>
      </c>
      <c r="Y110" s="46">
        <f t="shared" si="102"/>
        <v>0</v>
      </c>
      <c r="Z110" s="46">
        <f t="shared" si="102"/>
        <v>0</v>
      </c>
      <c r="AA110" s="46">
        <f t="shared" si="102"/>
        <v>0</v>
      </c>
      <c r="AB110" s="46">
        <f t="shared" si="102"/>
        <v>0</v>
      </c>
      <c r="AC110" s="46">
        <f t="shared" si="102"/>
        <v>0</v>
      </c>
      <c r="AD110" s="46">
        <f t="shared" si="102"/>
        <v>0</v>
      </c>
      <c r="AE110" s="46">
        <f t="shared" si="102"/>
        <v>0</v>
      </c>
      <c r="AF110" s="46">
        <f t="shared" si="102"/>
        <v>0</v>
      </c>
      <c r="AG110" s="46">
        <f t="shared" si="102"/>
        <v>0</v>
      </c>
      <c r="AH110" s="46">
        <f t="shared" si="102"/>
        <v>0</v>
      </c>
      <c r="AI110" s="46">
        <f t="shared" si="102"/>
        <v>0</v>
      </c>
      <c r="AJ110" s="46">
        <f t="shared" si="102"/>
        <v>0</v>
      </c>
      <c r="AK110" s="46">
        <f t="shared" ref="AK110:AL110" si="103">AK109*AK2</f>
        <v>0</v>
      </c>
      <c r="AL110" s="46">
        <f t="shared" si="103"/>
        <v>0</v>
      </c>
    </row>
    <row r="111" spans="2:38" s="42" customFormat="1" x14ac:dyDescent="0.25">
      <c r="B111" s="42" t="s">
        <v>63</v>
      </c>
      <c r="C111" s="43"/>
    </row>
    <row r="112" spans="2:38" s="54" customFormat="1" x14ac:dyDescent="0.25">
      <c r="B112" s="54" t="s">
        <v>64</v>
      </c>
      <c r="D112" s="54">
        <v>4.9921926075233367E-2</v>
      </c>
      <c r="E112" s="54">
        <v>4.6583153328244205E-2</v>
      </c>
      <c r="F112" s="54">
        <v>4.3467677323436794E-2</v>
      </c>
      <c r="G112" s="54">
        <v>4.056056400005064E-2</v>
      </c>
      <c r="H112" s="54">
        <v>3.7847878085613081E-2</v>
      </c>
      <c r="I112" s="54">
        <v>3.5316616297091985E-2</v>
      </c>
      <c r="J112" s="54">
        <v>3.2954645009547812E-2</v>
      </c>
      <c r="K112" s="54">
        <v>3.0750642093499141E-2</v>
      </c>
      <c r="L112" s="54">
        <v>2.8694042642198572E-2</v>
      </c>
      <c r="M112" s="54">
        <v>2.677498832866226E-2</v>
      </c>
      <c r="N112" s="54">
        <v>2.498428014969558E-2</v>
      </c>
      <c r="O112" s="54">
        <v>2.3313334330392958E-2</v>
      </c>
      <c r="P112" s="54">
        <v>2.1754141177739765E-2</v>
      </c>
      <c r="Q112" s="54">
        <v>2.0299226686080647E-2</v>
      </c>
      <c r="R112" s="54">
        <v>1.8941616710409767E-2</v>
      </c>
      <c r="S112" s="54">
        <v>1.7674803535747317E-2</v>
      </c>
      <c r="T112" s="54">
        <v>1.6492714682352354E-2</v>
      </c>
      <c r="U112" s="54">
        <v>1.5389683797239442E-2</v>
      </c>
      <c r="V112" s="54">
        <v>1.4360423492467368E-2</v>
      </c>
      <c r="W112" s="54">
        <v>1.3400000000000009E-2</v>
      </c>
      <c r="X112" s="54">
        <v>1.2503809521647244E-2</v>
      </c>
      <c r="Y112" s="54">
        <v>1.1667556160719118E-2</v>
      </c>
      <c r="Z112" s="54">
        <v>1.0887231329608475E-2</v>
      </c>
      <c r="AA112" s="54">
        <v>1.015909453459213E-2</v>
      </c>
      <c r="AB112" s="54">
        <v>9.4796554457423476E-3</v>
      </c>
      <c r="AC112" s="54">
        <v>8.8456571660006141E-3</v>
      </c>
      <c r="AD112" s="54">
        <v>8.2540606192138492E-3</v>
      </c>
      <c r="AE112" s="54">
        <v>7.7020299822969851E-3</v>
      </c>
      <c r="AF112" s="54">
        <v>7.1869190916908606E-3</v>
      </c>
      <c r="AG112" s="54">
        <v>6.7062587589546627E-3</v>
      </c>
      <c r="AH112" s="54">
        <v>6.2577449346901109E-3</v>
      </c>
      <c r="AI112" s="54">
        <v>5.8392276640610421E-3</v>
      </c>
      <c r="AJ112" s="54">
        <v>5.4487007809665968E-3</v>
      </c>
      <c r="AK112" s="54">
        <v>5.0581738978721499E-3</v>
      </c>
      <c r="AL112" s="54">
        <v>4.6676470147777004E-3</v>
      </c>
    </row>
    <row r="113" spans="2:38" x14ac:dyDescent="0.25">
      <c r="B113" t="s">
        <v>65</v>
      </c>
      <c r="C113" s="5"/>
      <c r="D113" s="2">
        <f>D31*$C$62*D112*D26</f>
        <v>0</v>
      </c>
      <c r="E113" s="2">
        <f t="shared" ref="E113:AJ113" si="104">E31*$C$62*E112*E26</f>
        <v>0</v>
      </c>
      <c r="F113" s="2">
        <f t="shared" si="104"/>
        <v>0</v>
      </c>
      <c r="G113" s="2">
        <f t="shared" si="104"/>
        <v>4.8300026618310302E-2</v>
      </c>
      <c r="H113" s="2">
        <f t="shared" si="104"/>
        <v>9.1175538308241905E-2</v>
      </c>
      <c r="I113" s="2">
        <f t="shared" si="104"/>
        <v>0</v>
      </c>
      <c r="J113" s="2">
        <f t="shared" si="104"/>
        <v>0</v>
      </c>
      <c r="K113" s="2">
        <f t="shared" si="104"/>
        <v>0</v>
      </c>
      <c r="L113" s="2">
        <f t="shared" si="104"/>
        <v>0</v>
      </c>
      <c r="M113" s="2">
        <f t="shared" si="104"/>
        <v>0</v>
      </c>
      <c r="N113" s="2">
        <f t="shared" si="104"/>
        <v>0</v>
      </c>
      <c r="O113" s="2">
        <f t="shared" si="104"/>
        <v>0</v>
      </c>
      <c r="P113" s="2">
        <f t="shared" si="104"/>
        <v>0</v>
      </c>
      <c r="Q113" s="2">
        <f t="shared" si="104"/>
        <v>0</v>
      </c>
      <c r="R113" s="2">
        <f t="shared" si="104"/>
        <v>0</v>
      </c>
      <c r="S113" s="2">
        <f t="shared" si="104"/>
        <v>0</v>
      </c>
      <c r="T113" s="2">
        <f t="shared" si="104"/>
        <v>0</v>
      </c>
      <c r="U113" s="2">
        <f t="shared" si="104"/>
        <v>0</v>
      </c>
      <c r="V113" s="2">
        <f t="shared" si="104"/>
        <v>0</v>
      </c>
      <c r="W113" s="2">
        <f t="shared" si="104"/>
        <v>0</v>
      </c>
      <c r="X113" s="2">
        <f t="shared" si="104"/>
        <v>0</v>
      </c>
      <c r="Y113" s="2">
        <f t="shared" si="104"/>
        <v>0</v>
      </c>
      <c r="Z113" s="2">
        <f t="shared" si="104"/>
        <v>0</v>
      </c>
      <c r="AA113" s="2">
        <f t="shared" si="104"/>
        <v>0</v>
      </c>
      <c r="AB113" s="2">
        <f t="shared" si="104"/>
        <v>0</v>
      </c>
      <c r="AC113" s="2">
        <f t="shared" si="104"/>
        <v>0</v>
      </c>
      <c r="AD113" s="2">
        <f t="shared" si="104"/>
        <v>0</v>
      </c>
      <c r="AE113" s="2">
        <f t="shared" si="104"/>
        <v>0</v>
      </c>
      <c r="AF113" s="2">
        <f t="shared" si="104"/>
        <v>0</v>
      </c>
      <c r="AG113" s="2">
        <f t="shared" si="104"/>
        <v>0</v>
      </c>
      <c r="AH113" s="2">
        <f t="shared" si="104"/>
        <v>0</v>
      </c>
      <c r="AI113" s="2">
        <f t="shared" si="104"/>
        <v>0</v>
      </c>
      <c r="AJ113" s="2">
        <f t="shared" si="104"/>
        <v>0</v>
      </c>
      <c r="AK113" s="2">
        <f t="shared" ref="AK113:AL113" si="105">AK31*$C$62*AK112*AK26</f>
        <v>0</v>
      </c>
      <c r="AL113" s="2">
        <f t="shared" si="105"/>
        <v>0</v>
      </c>
    </row>
    <row r="114" spans="2:38" s="50" customFormat="1" x14ac:dyDescent="0.25">
      <c r="B114" s="50" t="s">
        <v>66</v>
      </c>
      <c r="D114" s="50">
        <v>748600</v>
      </c>
      <c r="E114" s="50">
        <v>761600</v>
      </c>
      <c r="F114" s="50">
        <v>774700</v>
      </c>
      <c r="G114" s="50">
        <v>788100</v>
      </c>
      <c r="H114" s="50">
        <v>801700</v>
      </c>
      <c r="I114" s="50">
        <v>814500</v>
      </c>
      <c r="J114" s="50">
        <v>827400</v>
      </c>
      <c r="K114" s="50">
        <v>840600</v>
      </c>
      <c r="L114" s="50">
        <v>854000</v>
      </c>
      <c r="M114" s="50">
        <v>867600</v>
      </c>
      <c r="N114" s="50">
        <v>867600</v>
      </c>
      <c r="O114" s="50">
        <v>867600</v>
      </c>
      <c r="P114" s="50">
        <v>867600</v>
      </c>
      <c r="Q114" s="50">
        <v>867600</v>
      </c>
      <c r="R114" s="50">
        <v>867600</v>
      </c>
      <c r="S114" s="50">
        <v>867600</v>
      </c>
      <c r="T114" s="50">
        <v>867600</v>
      </c>
      <c r="U114" s="50">
        <v>867600</v>
      </c>
      <c r="V114" s="50">
        <v>867600</v>
      </c>
      <c r="W114" s="50">
        <v>867600</v>
      </c>
      <c r="X114" s="50">
        <v>867600</v>
      </c>
      <c r="Y114" s="50">
        <v>867600</v>
      </c>
      <c r="Z114" s="50">
        <v>867600</v>
      </c>
      <c r="AA114" s="50">
        <v>867600</v>
      </c>
      <c r="AB114" s="50">
        <v>867600</v>
      </c>
      <c r="AC114" s="50">
        <v>867600</v>
      </c>
      <c r="AD114" s="50">
        <v>867600</v>
      </c>
      <c r="AE114" s="50">
        <v>867600</v>
      </c>
      <c r="AF114" s="50">
        <v>867600</v>
      </c>
      <c r="AG114" s="50">
        <v>867600</v>
      </c>
      <c r="AH114" s="51">
        <v>867600</v>
      </c>
      <c r="AI114" s="51">
        <v>867600</v>
      </c>
      <c r="AJ114" s="51">
        <v>867600</v>
      </c>
      <c r="AK114" s="51">
        <v>867600</v>
      </c>
      <c r="AL114" s="51">
        <v>867600</v>
      </c>
    </row>
    <row r="115" spans="2:38" x14ac:dyDescent="0.25">
      <c r="B115" t="s">
        <v>67</v>
      </c>
      <c r="C115" s="5"/>
      <c r="D115" s="46">
        <f>D113*D114</f>
        <v>0</v>
      </c>
      <c r="E115" s="46">
        <f t="shared" ref="E115:AJ115" si="106">E113*E114</f>
        <v>0</v>
      </c>
      <c r="F115" s="46">
        <f t="shared" si="106"/>
        <v>0</v>
      </c>
      <c r="G115" s="46">
        <f t="shared" si="106"/>
        <v>38065.250977890348</v>
      </c>
      <c r="H115" s="46">
        <f t="shared" si="106"/>
        <v>73095.429061717528</v>
      </c>
      <c r="I115" s="46">
        <f t="shared" si="106"/>
        <v>0</v>
      </c>
      <c r="J115" s="46">
        <f t="shared" si="106"/>
        <v>0</v>
      </c>
      <c r="K115" s="46">
        <f t="shared" si="106"/>
        <v>0</v>
      </c>
      <c r="L115" s="46">
        <f t="shared" si="106"/>
        <v>0</v>
      </c>
      <c r="M115" s="46">
        <f t="shared" si="106"/>
        <v>0</v>
      </c>
      <c r="N115" s="46">
        <f t="shared" si="106"/>
        <v>0</v>
      </c>
      <c r="O115" s="46">
        <f t="shared" si="106"/>
        <v>0</v>
      </c>
      <c r="P115" s="46">
        <f t="shared" si="106"/>
        <v>0</v>
      </c>
      <c r="Q115" s="46">
        <f t="shared" si="106"/>
        <v>0</v>
      </c>
      <c r="R115" s="46">
        <f t="shared" si="106"/>
        <v>0</v>
      </c>
      <c r="S115" s="46">
        <f t="shared" si="106"/>
        <v>0</v>
      </c>
      <c r="T115" s="46">
        <f t="shared" si="106"/>
        <v>0</v>
      </c>
      <c r="U115" s="46">
        <f t="shared" si="106"/>
        <v>0</v>
      </c>
      <c r="V115" s="46">
        <f t="shared" si="106"/>
        <v>0</v>
      </c>
      <c r="W115" s="46">
        <f t="shared" si="106"/>
        <v>0</v>
      </c>
      <c r="X115" s="46">
        <f t="shared" si="106"/>
        <v>0</v>
      </c>
      <c r="Y115" s="46">
        <f t="shared" si="106"/>
        <v>0</v>
      </c>
      <c r="Z115" s="46">
        <f t="shared" si="106"/>
        <v>0</v>
      </c>
      <c r="AA115" s="46">
        <f t="shared" si="106"/>
        <v>0</v>
      </c>
      <c r="AB115" s="46">
        <f t="shared" si="106"/>
        <v>0</v>
      </c>
      <c r="AC115" s="46">
        <f t="shared" si="106"/>
        <v>0</v>
      </c>
      <c r="AD115" s="46">
        <f t="shared" si="106"/>
        <v>0</v>
      </c>
      <c r="AE115" s="46">
        <f t="shared" si="106"/>
        <v>0</v>
      </c>
      <c r="AF115" s="46">
        <f t="shared" si="106"/>
        <v>0</v>
      </c>
      <c r="AG115" s="46">
        <f t="shared" si="106"/>
        <v>0</v>
      </c>
      <c r="AH115" s="46">
        <f t="shared" si="106"/>
        <v>0</v>
      </c>
      <c r="AI115" s="46">
        <f t="shared" si="106"/>
        <v>0</v>
      </c>
      <c r="AJ115" s="46">
        <f t="shared" si="106"/>
        <v>0</v>
      </c>
      <c r="AK115" s="46">
        <f t="shared" ref="AK115:AL115" si="107">AK113*AK114</f>
        <v>0</v>
      </c>
      <c r="AL115" s="46">
        <f t="shared" si="107"/>
        <v>0</v>
      </c>
    </row>
    <row r="116" spans="2:38" x14ac:dyDescent="0.25">
      <c r="B116" t="s">
        <v>68</v>
      </c>
      <c r="C116" s="5"/>
      <c r="D116" s="46">
        <f>D115*D2</f>
        <v>0</v>
      </c>
      <c r="E116" s="46">
        <f t="shared" ref="E116:AJ116" si="108">E115*E2</f>
        <v>0</v>
      </c>
      <c r="F116" s="46">
        <f t="shared" si="108"/>
        <v>0</v>
      </c>
      <c r="G116" s="46">
        <f t="shared" si="108"/>
        <v>29039.797716419918</v>
      </c>
      <c r="H116" s="46">
        <f t="shared" si="108"/>
        <v>52116.030704433477</v>
      </c>
      <c r="I116" s="46">
        <f t="shared" si="108"/>
        <v>0</v>
      </c>
      <c r="J116" s="46">
        <f t="shared" si="108"/>
        <v>0</v>
      </c>
      <c r="K116" s="46">
        <f t="shared" si="108"/>
        <v>0</v>
      </c>
      <c r="L116" s="46">
        <f t="shared" si="108"/>
        <v>0</v>
      </c>
      <c r="M116" s="46">
        <f t="shared" si="108"/>
        <v>0</v>
      </c>
      <c r="N116" s="46">
        <f t="shared" si="108"/>
        <v>0</v>
      </c>
      <c r="O116" s="46">
        <f t="shared" si="108"/>
        <v>0</v>
      </c>
      <c r="P116" s="46">
        <f t="shared" si="108"/>
        <v>0</v>
      </c>
      <c r="Q116" s="46">
        <f t="shared" si="108"/>
        <v>0</v>
      </c>
      <c r="R116" s="46">
        <f t="shared" si="108"/>
        <v>0</v>
      </c>
      <c r="S116" s="46">
        <f t="shared" si="108"/>
        <v>0</v>
      </c>
      <c r="T116" s="46">
        <f t="shared" si="108"/>
        <v>0</v>
      </c>
      <c r="U116" s="46">
        <f t="shared" si="108"/>
        <v>0</v>
      </c>
      <c r="V116" s="46">
        <f t="shared" si="108"/>
        <v>0</v>
      </c>
      <c r="W116" s="46">
        <f t="shared" si="108"/>
        <v>0</v>
      </c>
      <c r="X116" s="46">
        <f t="shared" si="108"/>
        <v>0</v>
      </c>
      <c r="Y116" s="46">
        <f t="shared" si="108"/>
        <v>0</v>
      </c>
      <c r="Z116" s="46">
        <f t="shared" si="108"/>
        <v>0</v>
      </c>
      <c r="AA116" s="46">
        <f t="shared" si="108"/>
        <v>0</v>
      </c>
      <c r="AB116" s="46">
        <f t="shared" si="108"/>
        <v>0</v>
      </c>
      <c r="AC116" s="46">
        <f t="shared" si="108"/>
        <v>0</v>
      </c>
      <c r="AD116" s="46">
        <f t="shared" si="108"/>
        <v>0</v>
      </c>
      <c r="AE116" s="46">
        <f t="shared" si="108"/>
        <v>0</v>
      </c>
      <c r="AF116" s="46">
        <f t="shared" si="108"/>
        <v>0</v>
      </c>
      <c r="AG116" s="46">
        <f t="shared" si="108"/>
        <v>0</v>
      </c>
      <c r="AH116" s="46">
        <f t="shared" si="108"/>
        <v>0</v>
      </c>
      <c r="AI116" s="46">
        <f t="shared" si="108"/>
        <v>0</v>
      </c>
      <c r="AJ116" s="46">
        <f t="shared" si="108"/>
        <v>0</v>
      </c>
      <c r="AK116" s="46">
        <f t="shared" ref="AK116:AL116" si="109">AK115*AK2</f>
        <v>0</v>
      </c>
      <c r="AL116" s="46">
        <f t="shared" si="109"/>
        <v>0</v>
      </c>
    </row>
    <row r="117" spans="2:38" s="42" customFormat="1" x14ac:dyDescent="0.25">
      <c r="B117" s="42" t="s">
        <v>69</v>
      </c>
      <c r="C117" s="43"/>
    </row>
    <row r="118" spans="2:38" s="29" customFormat="1" x14ac:dyDescent="0.25">
      <c r="B118" s="29" t="s">
        <v>70</v>
      </c>
      <c r="C118" s="45"/>
      <c r="D118" s="29">
        <v>9.1555459530413066E-3</v>
      </c>
      <c r="E118" s="29">
        <v>9.0133356664786075E-3</v>
      </c>
      <c r="F118" s="29">
        <v>8.8733342886700099E-3</v>
      </c>
      <c r="G118" s="29">
        <v>8.7355075093134803E-3</v>
      </c>
      <c r="H118" s="29">
        <v>8.5998215510383856E-3</v>
      </c>
      <c r="I118" s="29">
        <v>8.4662431611276234E-3</v>
      </c>
      <c r="J118" s="29">
        <v>8.3347396033683491E-3</v>
      </c>
      <c r="K118" s="29">
        <v>8.2052786500292681E-3</v>
      </c>
      <c r="L118" s="29">
        <v>8.0778285739625481E-3</v>
      </c>
      <c r="M118" s="29">
        <v>7.9523581408284128E-3</v>
      </c>
      <c r="N118" s="29">
        <v>7.828836601440502E-3</v>
      </c>
      <c r="O118" s="29">
        <v>7.7072336842301343E-3</v>
      </c>
      <c r="P118" s="29">
        <v>7.5875195878276182E-3</v>
      </c>
      <c r="Q118" s="29">
        <v>7.4696649737587949E-3</v>
      </c>
      <c r="R118" s="29">
        <v>7.3536409592550251E-3</v>
      </c>
      <c r="S118" s="29">
        <v>7.2394191101748532E-3</v>
      </c>
      <c r="T118" s="29">
        <v>7.126971434035621E-3</v>
      </c>
      <c r="U118" s="29">
        <v>7.0162703731533153E-3</v>
      </c>
      <c r="V118" s="29">
        <v>6.9072887978889738E-3</v>
      </c>
      <c r="W118" s="29">
        <v>6.7999999999999944E-3</v>
      </c>
      <c r="X118" s="29">
        <v>6.6943776860947136E-3</v>
      </c>
      <c r="Y118" s="29">
        <v>6.5903959711886544E-3</v>
      </c>
      <c r="Z118" s="29">
        <v>6.488029372360862E-3</v>
      </c>
      <c r="AA118" s="29">
        <v>6.387252802508776E-3</v>
      </c>
      <c r="AB118" s="29">
        <v>6.2880415642001045E-3</v>
      </c>
      <c r="AC118" s="29">
        <v>6.1903713436201931E-3</v>
      </c>
      <c r="AD118" s="29">
        <v>6.0942182046134124E-3</v>
      </c>
      <c r="AE118" s="29">
        <v>5.9995585828170953E-3</v>
      </c>
      <c r="AF118" s="29">
        <v>5.9063692798865912E-3</v>
      </c>
      <c r="AG118" s="29">
        <v>5.8146274578100192E-3</v>
      </c>
      <c r="AH118" s="29">
        <v>5.7243106333113311E-3</v>
      </c>
      <c r="AI118" s="29">
        <v>5.6353966723403093E-3</v>
      </c>
      <c r="AJ118" s="29">
        <v>5.5478637846481469E-3</v>
      </c>
      <c r="AK118" s="29">
        <v>5.4603308969559802E-3</v>
      </c>
      <c r="AL118" s="29">
        <v>5.37279800926381E-3</v>
      </c>
    </row>
    <row r="119" spans="2:38" x14ac:dyDescent="0.25">
      <c r="B119" t="s">
        <v>71</v>
      </c>
      <c r="C119" s="5"/>
      <c r="D119" s="2">
        <f>D31*$C$62*D118*D26</f>
        <v>0</v>
      </c>
      <c r="E119" s="2">
        <f t="shared" ref="E119:AJ119" si="110">E31*$C$62*E118*E26</f>
        <v>0</v>
      </c>
      <c r="F119" s="2">
        <f t="shared" si="110"/>
        <v>0</v>
      </c>
      <c r="G119" s="2">
        <f t="shared" si="110"/>
        <v>1.0402351535934358E-2</v>
      </c>
      <c r="H119" s="2">
        <f t="shared" si="110"/>
        <v>2.0716970116451471E-2</v>
      </c>
      <c r="I119" s="2">
        <f t="shared" si="110"/>
        <v>0</v>
      </c>
      <c r="J119" s="2">
        <f t="shared" si="110"/>
        <v>0</v>
      </c>
      <c r="K119" s="2">
        <f t="shared" si="110"/>
        <v>0</v>
      </c>
      <c r="L119" s="2">
        <f t="shared" si="110"/>
        <v>0</v>
      </c>
      <c r="M119" s="2">
        <f t="shared" si="110"/>
        <v>0</v>
      </c>
      <c r="N119" s="2">
        <f t="shared" si="110"/>
        <v>0</v>
      </c>
      <c r="O119" s="2">
        <f t="shared" si="110"/>
        <v>0</v>
      </c>
      <c r="P119" s="2">
        <f t="shared" si="110"/>
        <v>0</v>
      </c>
      <c r="Q119" s="2">
        <f t="shared" si="110"/>
        <v>0</v>
      </c>
      <c r="R119" s="2">
        <f t="shared" si="110"/>
        <v>0</v>
      </c>
      <c r="S119" s="2">
        <f t="shared" si="110"/>
        <v>0</v>
      </c>
      <c r="T119" s="2">
        <f t="shared" si="110"/>
        <v>0</v>
      </c>
      <c r="U119" s="2">
        <f t="shared" si="110"/>
        <v>0</v>
      </c>
      <c r="V119" s="2">
        <f t="shared" si="110"/>
        <v>0</v>
      </c>
      <c r="W119" s="2">
        <f t="shared" si="110"/>
        <v>0</v>
      </c>
      <c r="X119" s="2">
        <f t="shared" si="110"/>
        <v>0</v>
      </c>
      <c r="Y119" s="2">
        <f t="shared" si="110"/>
        <v>0</v>
      </c>
      <c r="Z119" s="2">
        <f t="shared" si="110"/>
        <v>0</v>
      </c>
      <c r="AA119" s="2">
        <f t="shared" si="110"/>
        <v>0</v>
      </c>
      <c r="AB119" s="2">
        <f t="shared" si="110"/>
        <v>0</v>
      </c>
      <c r="AC119" s="2">
        <f t="shared" si="110"/>
        <v>0</v>
      </c>
      <c r="AD119" s="2">
        <f t="shared" si="110"/>
        <v>0</v>
      </c>
      <c r="AE119" s="2">
        <f t="shared" si="110"/>
        <v>0</v>
      </c>
      <c r="AF119" s="2">
        <f t="shared" si="110"/>
        <v>0</v>
      </c>
      <c r="AG119" s="2">
        <f t="shared" si="110"/>
        <v>0</v>
      </c>
      <c r="AH119" s="2">
        <f t="shared" si="110"/>
        <v>0</v>
      </c>
      <c r="AI119" s="2">
        <f t="shared" si="110"/>
        <v>0</v>
      </c>
      <c r="AJ119" s="2">
        <f t="shared" si="110"/>
        <v>0</v>
      </c>
      <c r="AK119" s="2">
        <f t="shared" ref="AK119:AL119" si="111">AK31*$C$62*AK118*AK26</f>
        <v>0</v>
      </c>
      <c r="AL119" s="2">
        <f t="shared" si="111"/>
        <v>0</v>
      </c>
    </row>
    <row r="120" spans="2:38" s="50" customFormat="1" x14ac:dyDescent="0.25">
      <c r="B120" s="50" t="s">
        <v>72</v>
      </c>
      <c r="D120" s="50">
        <v>41500</v>
      </c>
      <c r="E120" s="50">
        <v>42300</v>
      </c>
      <c r="F120" s="50">
        <v>43100</v>
      </c>
      <c r="G120" s="50">
        <v>44000</v>
      </c>
      <c r="H120" s="50">
        <v>44900</v>
      </c>
      <c r="I120" s="50">
        <v>45700</v>
      </c>
      <c r="J120" s="50">
        <v>46500</v>
      </c>
      <c r="K120" s="50">
        <v>47300</v>
      </c>
      <c r="L120" s="50">
        <v>48200</v>
      </c>
      <c r="M120" s="50">
        <v>49100</v>
      </c>
      <c r="N120" s="50">
        <v>49100</v>
      </c>
      <c r="O120" s="50">
        <v>49100</v>
      </c>
      <c r="P120" s="50">
        <v>49100</v>
      </c>
      <c r="Q120" s="50">
        <v>49100</v>
      </c>
      <c r="R120" s="50">
        <v>49100</v>
      </c>
      <c r="S120" s="50">
        <v>49100</v>
      </c>
      <c r="T120" s="50">
        <v>49100</v>
      </c>
      <c r="U120" s="50">
        <v>49100</v>
      </c>
      <c r="V120" s="50">
        <v>49100</v>
      </c>
      <c r="W120" s="50">
        <v>49100</v>
      </c>
      <c r="X120" s="50">
        <v>49100</v>
      </c>
      <c r="Y120" s="50">
        <v>49100</v>
      </c>
      <c r="Z120" s="50">
        <v>49100</v>
      </c>
      <c r="AA120" s="50">
        <v>49100</v>
      </c>
      <c r="AB120" s="50">
        <v>49100</v>
      </c>
      <c r="AC120" s="50">
        <v>49100</v>
      </c>
      <c r="AD120" s="50">
        <v>49100</v>
      </c>
      <c r="AE120" s="50">
        <v>49100</v>
      </c>
      <c r="AF120" s="50">
        <v>49100</v>
      </c>
      <c r="AG120" s="50">
        <v>49100</v>
      </c>
      <c r="AH120" s="51">
        <v>49100</v>
      </c>
      <c r="AI120" s="51">
        <v>49100</v>
      </c>
      <c r="AJ120" s="51">
        <v>49100</v>
      </c>
      <c r="AK120" s="51">
        <v>49100</v>
      </c>
      <c r="AL120" s="51">
        <v>49100</v>
      </c>
    </row>
    <row r="121" spans="2:38" x14ac:dyDescent="0.25">
      <c r="B121" t="s">
        <v>73</v>
      </c>
      <c r="C121" s="5"/>
      <c r="D121" s="46">
        <f>D119*D120</f>
        <v>0</v>
      </c>
      <c r="E121" s="46">
        <f t="shared" ref="E121:AJ121" si="112">E119*E120</f>
        <v>0</v>
      </c>
      <c r="F121" s="46">
        <f t="shared" si="112"/>
        <v>0</v>
      </c>
      <c r="G121" s="46">
        <f t="shared" si="112"/>
        <v>457.70346758111174</v>
      </c>
      <c r="H121" s="46">
        <f t="shared" si="112"/>
        <v>930.19195822867107</v>
      </c>
      <c r="I121" s="46">
        <f t="shared" si="112"/>
        <v>0</v>
      </c>
      <c r="J121" s="46">
        <f t="shared" si="112"/>
        <v>0</v>
      </c>
      <c r="K121" s="46">
        <f t="shared" si="112"/>
        <v>0</v>
      </c>
      <c r="L121" s="46">
        <f t="shared" si="112"/>
        <v>0</v>
      </c>
      <c r="M121" s="46">
        <f t="shared" si="112"/>
        <v>0</v>
      </c>
      <c r="N121" s="46">
        <f t="shared" si="112"/>
        <v>0</v>
      </c>
      <c r="O121" s="46">
        <f t="shared" si="112"/>
        <v>0</v>
      </c>
      <c r="P121" s="46">
        <f t="shared" si="112"/>
        <v>0</v>
      </c>
      <c r="Q121" s="46">
        <f t="shared" si="112"/>
        <v>0</v>
      </c>
      <c r="R121" s="46">
        <f t="shared" si="112"/>
        <v>0</v>
      </c>
      <c r="S121" s="46">
        <f t="shared" si="112"/>
        <v>0</v>
      </c>
      <c r="T121" s="46">
        <f t="shared" si="112"/>
        <v>0</v>
      </c>
      <c r="U121" s="46">
        <f t="shared" si="112"/>
        <v>0</v>
      </c>
      <c r="V121" s="46">
        <f t="shared" si="112"/>
        <v>0</v>
      </c>
      <c r="W121" s="46">
        <f t="shared" si="112"/>
        <v>0</v>
      </c>
      <c r="X121" s="46">
        <f t="shared" si="112"/>
        <v>0</v>
      </c>
      <c r="Y121" s="46">
        <f t="shared" si="112"/>
        <v>0</v>
      </c>
      <c r="Z121" s="46">
        <f t="shared" si="112"/>
        <v>0</v>
      </c>
      <c r="AA121" s="46">
        <f t="shared" si="112"/>
        <v>0</v>
      </c>
      <c r="AB121" s="46">
        <f t="shared" si="112"/>
        <v>0</v>
      </c>
      <c r="AC121" s="46">
        <f t="shared" si="112"/>
        <v>0</v>
      </c>
      <c r="AD121" s="46">
        <f t="shared" si="112"/>
        <v>0</v>
      </c>
      <c r="AE121" s="46">
        <f t="shared" si="112"/>
        <v>0</v>
      </c>
      <c r="AF121" s="46">
        <f t="shared" si="112"/>
        <v>0</v>
      </c>
      <c r="AG121" s="46">
        <f t="shared" si="112"/>
        <v>0</v>
      </c>
      <c r="AH121" s="46">
        <f t="shared" si="112"/>
        <v>0</v>
      </c>
      <c r="AI121" s="46">
        <f t="shared" si="112"/>
        <v>0</v>
      </c>
      <c r="AJ121" s="46">
        <f t="shared" si="112"/>
        <v>0</v>
      </c>
      <c r="AK121" s="46">
        <f t="shared" ref="AK121:AL121" si="113">AK119*AK120</f>
        <v>0</v>
      </c>
      <c r="AL121" s="46">
        <f t="shared" si="113"/>
        <v>0</v>
      </c>
    </row>
    <row r="122" spans="2:38" x14ac:dyDescent="0.25">
      <c r="B122" t="s">
        <v>74</v>
      </c>
      <c r="C122" s="5"/>
      <c r="D122" s="46">
        <f>D121*D2</f>
        <v>0</v>
      </c>
      <c r="E122" s="46">
        <f t="shared" ref="E122:AJ122" si="114">E121*E2</f>
        <v>0</v>
      </c>
      <c r="F122" s="46">
        <f t="shared" si="114"/>
        <v>0</v>
      </c>
      <c r="G122" s="46">
        <f t="shared" si="114"/>
        <v>349.17978395517974</v>
      </c>
      <c r="H122" s="46">
        <f t="shared" si="114"/>
        <v>663.21401048389214</v>
      </c>
      <c r="I122" s="46">
        <f t="shared" si="114"/>
        <v>0</v>
      </c>
      <c r="J122" s="46">
        <f t="shared" si="114"/>
        <v>0</v>
      </c>
      <c r="K122" s="46">
        <f t="shared" si="114"/>
        <v>0</v>
      </c>
      <c r="L122" s="46">
        <f t="shared" si="114"/>
        <v>0</v>
      </c>
      <c r="M122" s="46">
        <f t="shared" si="114"/>
        <v>0</v>
      </c>
      <c r="N122" s="46">
        <f t="shared" si="114"/>
        <v>0</v>
      </c>
      <c r="O122" s="46">
        <f t="shared" si="114"/>
        <v>0</v>
      </c>
      <c r="P122" s="46">
        <f t="shared" si="114"/>
        <v>0</v>
      </c>
      <c r="Q122" s="46">
        <f t="shared" si="114"/>
        <v>0</v>
      </c>
      <c r="R122" s="46">
        <f t="shared" si="114"/>
        <v>0</v>
      </c>
      <c r="S122" s="46">
        <f t="shared" si="114"/>
        <v>0</v>
      </c>
      <c r="T122" s="46">
        <f t="shared" si="114"/>
        <v>0</v>
      </c>
      <c r="U122" s="46">
        <f t="shared" si="114"/>
        <v>0</v>
      </c>
      <c r="V122" s="46">
        <f t="shared" si="114"/>
        <v>0</v>
      </c>
      <c r="W122" s="46">
        <f t="shared" si="114"/>
        <v>0</v>
      </c>
      <c r="X122" s="46">
        <f t="shared" si="114"/>
        <v>0</v>
      </c>
      <c r="Y122" s="46">
        <f t="shared" si="114"/>
        <v>0</v>
      </c>
      <c r="Z122" s="46">
        <f t="shared" si="114"/>
        <v>0</v>
      </c>
      <c r="AA122" s="46">
        <f t="shared" si="114"/>
        <v>0</v>
      </c>
      <c r="AB122" s="46">
        <f t="shared" si="114"/>
        <v>0</v>
      </c>
      <c r="AC122" s="46">
        <f t="shared" si="114"/>
        <v>0</v>
      </c>
      <c r="AD122" s="46">
        <f t="shared" si="114"/>
        <v>0</v>
      </c>
      <c r="AE122" s="46">
        <f t="shared" si="114"/>
        <v>0</v>
      </c>
      <c r="AF122" s="46">
        <f t="shared" si="114"/>
        <v>0</v>
      </c>
      <c r="AG122" s="46">
        <f t="shared" si="114"/>
        <v>0</v>
      </c>
      <c r="AH122" s="46">
        <f t="shared" si="114"/>
        <v>0</v>
      </c>
      <c r="AI122" s="46">
        <f t="shared" si="114"/>
        <v>0</v>
      </c>
      <c r="AJ122" s="46">
        <f t="shared" si="114"/>
        <v>0</v>
      </c>
      <c r="AK122" s="46">
        <f t="shared" ref="AK122:AL122" si="115">AK121*AK2</f>
        <v>0</v>
      </c>
      <c r="AL122" s="46">
        <f t="shared" si="115"/>
        <v>0</v>
      </c>
    </row>
    <row r="123" spans="2:38" s="42" customFormat="1" x14ac:dyDescent="0.25">
      <c r="B123" s="42" t="s">
        <v>75</v>
      </c>
      <c r="C123" s="43"/>
    </row>
    <row r="124" spans="2:38" x14ac:dyDescent="0.25">
      <c r="B124" t="s">
        <v>76</v>
      </c>
      <c r="C124" s="5"/>
      <c r="D124" s="46">
        <f>SUM(D103,D109,D115,D121)</f>
        <v>0</v>
      </c>
      <c r="E124" s="46">
        <f t="shared" ref="E124:AJ124" si="116">SUM(E103,E109,E115,E121)</f>
        <v>0</v>
      </c>
      <c r="F124" s="46">
        <f t="shared" si="116"/>
        <v>0</v>
      </c>
      <c r="G124" s="46">
        <f t="shared" si="116"/>
        <v>136124.84640389582</v>
      </c>
      <c r="H124" s="46">
        <f t="shared" si="116"/>
        <v>271085.79561864055</v>
      </c>
      <c r="I124" s="46">
        <f t="shared" si="116"/>
        <v>0</v>
      </c>
      <c r="J124" s="46">
        <f t="shared" si="116"/>
        <v>0</v>
      </c>
      <c r="K124" s="46">
        <f t="shared" si="116"/>
        <v>0</v>
      </c>
      <c r="L124" s="46">
        <f t="shared" si="116"/>
        <v>0</v>
      </c>
      <c r="M124" s="46">
        <f t="shared" si="116"/>
        <v>0</v>
      </c>
      <c r="N124" s="46">
        <f t="shared" si="116"/>
        <v>0</v>
      </c>
      <c r="O124" s="46">
        <f t="shared" si="116"/>
        <v>0</v>
      </c>
      <c r="P124" s="46">
        <f t="shared" si="116"/>
        <v>0</v>
      </c>
      <c r="Q124" s="46">
        <f t="shared" si="116"/>
        <v>0</v>
      </c>
      <c r="R124" s="46">
        <f t="shared" si="116"/>
        <v>0</v>
      </c>
      <c r="S124" s="46">
        <f t="shared" si="116"/>
        <v>0</v>
      </c>
      <c r="T124" s="46">
        <f t="shared" si="116"/>
        <v>0</v>
      </c>
      <c r="U124" s="46">
        <f t="shared" si="116"/>
        <v>0</v>
      </c>
      <c r="V124" s="46">
        <f t="shared" si="116"/>
        <v>0</v>
      </c>
      <c r="W124" s="46">
        <f t="shared" si="116"/>
        <v>0</v>
      </c>
      <c r="X124" s="46">
        <f t="shared" si="116"/>
        <v>0</v>
      </c>
      <c r="Y124" s="46">
        <f t="shared" si="116"/>
        <v>0</v>
      </c>
      <c r="Z124" s="46">
        <f t="shared" si="116"/>
        <v>0</v>
      </c>
      <c r="AA124" s="46">
        <f t="shared" si="116"/>
        <v>0</v>
      </c>
      <c r="AB124" s="46">
        <f t="shared" si="116"/>
        <v>0</v>
      </c>
      <c r="AC124" s="46">
        <f t="shared" si="116"/>
        <v>0</v>
      </c>
      <c r="AD124" s="46">
        <f t="shared" si="116"/>
        <v>0</v>
      </c>
      <c r="AE124" s="46">
        <f t="shared" si="116"/>
        <v>0</v>
      </c>
      <c r="AF124" s="46">
        <f t="shared" si="116"/>
        <v>0</v>
      </c>
      <c r="AG124" s="46">
        <f t="shared" si="116"/>
        <v>0</v>
      </c>
      <c r="AH124" s="46">
        <f t="shared" si="116"/>
        <v>0</v>
      </c>
      <c r="AI124" s="46">
        <f t="shared" si="116"/>
        <v>0</v>
      </c>
      <c r="AJ124" s="46">
        <f t="shared" si="116"/>
        <v>0</v>
      </c>
      <c r="AK124" s="46">
        <f t="shared" ref="AK124:AL124" si="117">SUM(AK103,AK109,AK115,AK121)</f>
        <v>0</v>
      </c>
      <c r="AL124" s="46">
        <f t="shared" si="117"/>
        <v>0</v>
      </c>
    </row>
    <row r="125" spans="2:38" x14ac:dyDescent="0.25">
      <c r="B125" t="s">
        <v>77</v>
      </c>
      <c r="C125" s="5"/>
      <c r="D125" s="46">
        <f>SUM(D104,D110,D116,D122,)</f>
        <v>0</v>
      </c>
      <c r="E125" s="46">
        <f t="shared" ref="E125:AJ125" si="118">SUM(E104,E110,E116,E122,)</f>
        <v>0</v>
      </c>
      <c r="F125" s="46">
        <f t="shared" si="118"/>
        <v>0</v>
      </c>
      <c r="G125" s="46">
        <f t="shared" si="118"/>
        <v>114872.33230281576</v>
      </c>
      <c r="H125" s="46">
        <f t="shared" si="118"/>
        <v>219939.08184012069</v>
      </c>
      <c r="I125" s="46">
        <f t="shared" si="118"/>
        <v>0</v>
      </c>
      <c r="J125" s="46">
        <f t="shared" si="118"/>
        <v>0</v>
      </c>
      <c r="K125" s="46">
        <f t="shared" si="118"/>
        <v>0</v>
      </c>
      <c r="L125" s="46">
        <f t="shared" si="118"/>
        <v>0</v>
      </c>
      <c r="M125" s="46">
        <f t="shared" si="118"/>
        <v>0</v>
      </c>
      <c r="N125" s="46">
        <f t="shared" si="118"/>
        <v>0</v>
      </c>
      <c r="O125" s="46">
        <f t="shared" si="118"/>
        <v>0</v>
      </c>
      <c r="P125" s="46">
        <f t="shared" si="118"/>
        <v>0</v>
      </c>
      <c r="Q125" s="46">
        <f t="shared" si="118"/>
        <v>0</v>
      </c>
      <c r="R125" s="46">
        <f t="shared" si="118"/>
        <v>0</v>
      </c>
      <c r="S125" s="46">
        <f t="shared" si="118"/>
        <v>0</v>
      </c>
      <c r="T125" s="46">
        <f t="shared" si="118"/>
        <v>0</v>
      </c>
      <c r="U125" s="46">
        <f t="shared" si="118"/>
        <v>0</v>
      </c>
      <c r="V125" s="46">
        <f t="shared" si="118"/>
        <v>0</v>
      </c>
      <c r="W125" s="46">
        <f t="shared" si="118"/>
        <v>0</v>
      </c>
      <c r="X125" s="46">
        <f t="shared" si="118"/>
        <v>0</v>
      </c>
      <c r="Y125" s="46">
        <f t="shared" si="118"/>
        <v>0</v>
      </c>
      <c r="Z125" s="46">
        <f t="shared" si="118"/>
        <v>0</v>
      </c>
      <c r="AA125" s="46">
        <f t="shared" si="118"/>
        <v>0</v>
      </c>
      <c r="AB125" s="46">
        <f t="shared" si="118"/>
        <v>0</v>
      </c>
      <c r="AC125" s="46">
        <f t="shared" si="118"/>
        <v>0</v>
      </c>
      <c r="AD125" s="46">
        <f t="shared" si="118"/>
        <v>0</v>
      </c>
      <c r="AE125" s="46">
        <f t="shared" si="118"/>
        <v>0</v>
      </c>
      <c r="AF125" s="46">
        <f t="shared" si="118"/>
        <v>0</v>
      </c>
      <c r="AG125" s="46">
        <f t="shared" si="118"/>
        <v>0</v>
      </c>
      <c r="AH125" s="46">
        <f t="shared" si="118"/>
        <v>0</v>
      </c>
      <c r="AI125" s="46">
        <f t="shared" si="118"/>
        <v>0</v>
      </c>
      <c r="AJ125" s="46">
        <f t="shared" si="118"/>
        <v>0</v>
      </c>
      <c r="AK125" s="46">
        <f t="shared" ref="AK125:AL125" si="119">SUM(AK104,AK110,AK116,AK122,)</f>
        <v>0</v>
      </c>
      <c r="AL125" s="46">
        <f t="shared" si="119"/>
        <v>0</v>
      </c>
    </row>
    <row r="126" spans="2:38" ht="15.75" thickBot="1" x14ac:dyDescent="0.3">
      <c r="C126" s="5"/>
    </row>
    <row r="127" spans="2:38" ht="15.75" thickBot="1" x14ac:dyDescent="0.3">
      <c r="B127" t="s">
        <v>83</v>
      </c>
      <c r="C127" s="25">
        <f>SUM(D125:AJ125)</f>
        <v>334811.41414293647</v>
      </c>
    </row>
    <row r="128" spans="2:38" s="8" customFormat="1" ht="15.75" thickBot="1" x14ac:dyDescent="0.3">
      <c r="C128" s="9"/>
    </row>
    <row r="129" spans="2:3" ht="15.75" thickBot="1" x14ac:dyDescent="0.3">
      <c r="B129" t="s">
        <v>18</v>
      </c>
      <c r="C129" s="25">
        <f>C16+C42+C55+C93+C127</f>
        <v>42292380.140027218</v>
      </c>
    </row>
    <row r="130" spans="2:3" x14ac:dyDescent="0.25">
      <c r="C130" s="21"/>
    </row>
    <row r="138" spans="2:3" x14ac:dyDescent="0.25">
      <c r="C13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5575-45F0-4378-825F-3BB9C4906884}">
  <dimension ref="B1:AL136"/>
  <sheetViews>
    <sheetView topLeftCell="A126" workbookViewId="0">
      <selection activeCell="A131" sqref="A131:AJ139"/>
    </sheetView>
  </sheetViews>
  <sheetFormatPr defaultRowHeight="15" x14ac:dyDescent="0.25"/>
  <cols>
    <col min="1" max="1" width="3.140625" customWidth="1"/>
    <col min="2" max="2" width="46.5703125" customWidth="1"/>
    <col min="3" max="36" width="12" customWidth="1"/>
    <col min="37" max="37" width="12.85546875" customWidth="1"/>
  </cols>
  <sheetData>
    <row r="1" spans="2:38" ht="15.75" thickBot="1" x14ac:dyDescent="0.3">
      <c r="B1" s="3" t="s">
        <v>2</v>
      </c>
      <c r="D1">
        <v>2021</v>
      </c>
      <c r="E1">
        <f t="shared" ref="E1:AK1" si="0">D1+1</f>
        <v>2022</v>
      </c>
      <c r="F1">
        <f t="shared" si="0"/>
        <v>2023</v>
      </c>
      <c r="G1">
        <f t="shared" si="0"/>
        <v>2024</v>
      </c>
      <c r="H1">
        <f t="shared" si="0"/>
        <v>2025</v>
      </c>
      <c r="I1">
        <f t="shared" si="0"/>
        <v>2026</v>
      </c>
      <c r="J1">
        <f t="shared" si="0"/>
        <v>2027</v>
      </c>
      <c r="K1">
        <f t="shared" si="0"/>
        <v>2028</v>
      </c>
      <c r="L1">
        <f t="shared" si="0"/>
        <v>2029</v>
      </c>
      <c r="M1">
        <f t="shared" si="0"/>
        <v>2030</v>
      </c>
      <c r="N1">
        <f t="shared" si="0"/>
        <v>2031</v>
      </c>
      <c r="O1">
        <f t="shared" si="0"/>
        <v>2032</v>
      </c>
      <c r="P1">
        <f t="shared" si="0"/>
        <v>2033</v>
      </c>
      <c r="Q1">
        <f t="shared" si="0"/>
        <v>2034</v>
      </c>
      <c r="R1">
        <f t="shared" si="0"/>
        <v>2035</v>
      </c>
      <c r="S1">
        <f t="shared" si="0"/>
        <v>2036</v>
      </c>
      <c r="T1">
        <f t="shared" si="0"/>
        <v>2037</v>
      </c>
      <c r="U1">
        <f t="shared" si="0"/>
        <v>2038</v>
      </c>
      <c r="V1">
        <f t="shared" si="0"/>
        <v>2039</v>
      </c>
      <c r="W1">
        <f t="shared" si="0"/>
        <v>2040</v>
      </c>
      <c r="X1">
        <f t="shared" si="0"/>
        <v>2041</v>
      </c>
      <c r="Y1">
        <f t="shared" si="0"/>
        <v>2042</v>
      </c>
      <c r="Z1">
        <f t="shared" si="0"/>
        <v>2043</v>
      </c>
      <c r="AA1">
        <f t="shared" si="0"/>
        <v>2044</v>
      </c>
      <c r="AB1">
        <f t="shared" si="0"/>
        <v>2045</v>
      </c>
      <c r="AC1">
        <f t="shared" si="0"/>
        <v>2046</v>
      </c>
      <c r="AD1">
        <f t="shared" si="0"/>
        <v>2047</v>
      </c>
      <c r="AE1">
        <f t="shared" si="0"/>
        <v>2048</v>
      </c>
      <c r="AF1">
        <f t="shared" si="0"/>
        <v>2049</v>
      </c>
      <c r="AG1">
        <f t="shared" si="0"/>
        <v>2050</v>
      </c>
      <c r="AH1">
        <f t="shared" si="0"/>
        <v>2051</v>
      </c>
      <c r="AI1">
        <f t="shared" si="0"/>
        <v>2052</v>
      </c>
      <c r="AJ1">
        <f t="shared" si="0"/>
        <v>2053</v>
      </c>
      <c r="AK1">
        <f t="shared" si="0"/>
        <v>2054</v>
      </c>
    </row>
    <row r="2" spans="2:38" ht="15.75" thickBot="1" x14ac:dyDescent="0.3">
      <c r="B2" s="4" t="s">
        <v>1</v>
      </c>
      <c r="C2" s="1">
        <v>1.07</v>
      </c>
      <c r="D2" s="2">
        <f>1/1.07</f>
        <v>0.93457943925233644</v>
      </c>
      <c r="E2" s="2">
        <f t="shared" ref="E2:G3" si="1">D2/$C2</f>
        <v>0.87343872827321156</v>
      </c>
      <c r="F2" s="2">
        <f t="shared" si="1"/>
        <v>0.81629787689085187</v>
      </c>
      <c r="G2" s="2">
        <f>F2/$C2</f>
        <v>0.76289521204752508</v>
      </c>
      <c r="H2" s="2">
        <f t="shared" ref="H2:W3" si="2">G2/$C2</f>
        <v>0.71298617948366827</v>
      </c>
      <c r="I2" s="2">
        <f t="shared" si="2"/>
        <v>0.66634222381651231</v>
      </c>
      <c r="J2" s="2">
        <f t="shared" si="2"/>
        <v>0.62274974188459087</v>
      </c>
      <c r="K2" s="2">
        <f t="shared" si="2"/>
        <v>0.58200910456503818</v>
      </c>
      <c r="L2" s="2">
        <f t="shared" si="2"/>
        <v>0.54393374258414784</v>
      </c>
      <c r="M2" s="2">
        <f t="shared" si="2"/>
        <v>0.50834929213471758</v>
      </c>
      <c r="N2" s="2">
        <f t="shared" si="2"/>
        <v>0.4750927963875865</v>
      </c>
      <c r="O2" s="2">
        <f t="shared" si="2"/>
        <v>0.444011959240735</v>
      </c>
      <c r="P2" s="2">
        <f t="shared" si="2"/>
        <v>0.41496444788853737</v>
      </c>
      <c r="Q2" s="2">
        <f t="shared" si="2"/>
        <v>0.38781724101732462</v>
      </c>
      <c r="R2" s="2">
        <f t="shared" si="2"/>
        <v>0.36244601964235945</v>
      </c>
      <c r="S2" s="2">
        <f t="shared" si="2"/>
        <v>0.33873459779659759</v>
      </c>
      <c r="T2" s="2">
        <f t="shared" si="2"/>
        <v>0.3165743904641099</v>
      </c>
      <c r="U2" s="2">
        <f t="shared" si="2"/>
        <v>0.29586391632159803</v>
      </c>
      <c r="V2" s="2">
        <f t="shared" si="2"/>
        <v>0.27650833301083927</v>
      </c>
      <c r="W2" s="2">
        <f t="shared" si="2"/>
        <v>0.25841900281386848</v>
      </c>
      <c r="X2" s="2">
        <f t="shared" ref="X2:AK3" si="3">W2/$C2</f>
        <v>0.24151308674193314</v>
      </c>
      <c r="Y2" s="2">
        <f t="shared" si="3"/>
        <v>0.22571316517937676</v>
      </c>
      <c r="Z2" s="2">
        <f t="shared" si="3"/>
        <v>0.21094688334521192</v>
      </c>
      <c r="AA2" s="2">
        <f t="shared" si="3"/>
        <v>0.19714661994879618</v>
      </c>
      <c r="AB2" s="2">
        <f t="shared" si="3"/>
        <v>0.1842491775222394</v>
      </c>
      <c r="AC2" s="2">
        <f t="shared" si="3"/>
        <v>0.17219549301143869</v>
      </c>
      <c r="AD2" s="2">
        <f t="shared" si="3"/>
        <v>0.16093036730040999</v>
      </c>
      <c r="AE2" s="2">
        <f t="shared" si="3"/>
        <v>0.1504022124302897</v>
      </c>
      <c r="AF2" s="2">
        <f t="shared" si="3"/>
        <v>0.14056281535541093</v>
      </c>
      <c r="AG2" s="2">
        <f t="shared" si="3"/>
        <v>0.13136711715458965</v>
      </c>
      <c r="AH2" s="2">
        <f t="shared" si="3"/>
        <v>0.12277300668653238</v>
      </c>
      <c r="AI2" s="2">
        <f t="shared" si="3"/>
        <v>0.11474112774442277</v>
      </c>
      <c r="AJ2" s="2">
        <f t="shared" si="3"/>
        <v>0.10723469882656333</v>
      </c>
      <c r="AK2" s="2">
        <f t="shared" si="3"/>
        <v>0.10021934469772274</v>
      </c>
    </row>
    <row r="3" spans="2:38" ht="15.75" thickBot="1" x14ac:dyDescent="0.3">
      <c r="B3" s="4" t="s">
        <v>29</v>
      </c>
      <c r="C3" s="1">
        <v>1.03</v>
      </c>
      <c r="D3" s="2">
        <f>1/1.03</f>
        <v>0.970873786407767</v>
      </c>
      <c r="E3" s="2">
        <f>D3/$C3</f>
        <v>0.94259590913375435</v>
      </c>
      <c r="F3" s="2">
        <f t="shared" si="1"/>
        <v>0.9151416593531595</v>
      </c>
      <c r="G3" s="2">
        <f t="shared" si="1"/>
        <v>0.88848704791568878</v>
      </c>
      <c r="H3" s="2">
        <f t="shared" ref="H3:AK3" si="4">G3/$C3</f>
        <v>0.86260878438416388</v>
      </c>
      <c r="I3" s="2">
        <f t="shared" si="4"/>
        <v>0.83748425668365423</v>
      </c>
      <c r="J3" s="2">
        <f t="shared" si="4"/>
        <v>0.81309151134335356</v>
      </c>
      <c r="K3" s="2">
        <f t="shared" si="4"/>
        <v>0.7894092343139355</v>
      </c>
      <c r="L3" s="2">
        <f t="shared" si="4"/>
        <v>0.76641673234362673</v>
      </c>
      <c r="M3" s="2">
        <f t="shared" si="2"/>
        <v>0.74409391489672494</v>
      </c>
      <c r="N3" s="2">
        <f t="shared" si="2"/>
        <v>0.7224212765987621</v>
      </c>
      <c r="O3" s="2">
        <f t="shared" si="4"/>
        <v>0.70137988019297293</v>
      </c>
      <c r="P3" s="2">
        <f t="shared" si="4"/>
        <v>0.68095133999317758</v>
      </c>
      <c r="Q3" s="2">
        <f t="shared" si="4"/>
        <v>0.66111780581861901</v>
      </c>
      <c r="R3" s="2">
        <f t="shared" si="2"/>
        <v>0.64186194739671742</v>
      </c>
      <c r="S3" s="2">
        <f t="shared" si="2"/>
        <v>0.62316693922011401</v>
      </c>
      <c r="T3" s="2">
        <f t="shared" si="4"/>
        <v>0.60501644584477088</v>
      </c>
      <c r="U3" s="2">
        <f t="shared" si="4"/>
        <v>0.58739460761628237</v>
      </c>
      <c r="V3" s="2">
        <f t="shared" si="4"/>
        <v>0.57028602681192464</v>
      </c>
      <c r="W3" s="2">
        <f t="shared" si="2"/>
        <v>0.55367575418633463</v>
      </c>
      <c r="X3" s="2">
        <f t="shared" si="3"/>
        <v>0.53754927590906276</v>
      </c>
      <c r="Y3" s="2">
        <f t="shared" si="4"/>
        <v>0.52189250088258521</v>
      </c>
      <c r="Z3" s="2">
        <f t="shared" si="4"/>
        <v>0.50669174842969433</v>
      </c>
      <c r="AA3" s="2">
        <f t="shared" si="4"/>
        <v>0.49193373633950904</v>
      </c>
      <c r="AB3" s="2">
        <f t="shared" si="3"/>
        <v>0.47760556926165926</v>
      </c>
      <c r="AC3" s="2">
        <f t="shared" si="3"/>
        <v>0.4636947274385041</v>
      </c>
      <c r="AD3" s="2">
        <f t="shared" si="4"/>
        <v>0.45018905576553797</v>
      </c>
      <c r="AE3" s="2">
        <f t="shared" si="4"/>
        <v>0.43707675317042521</v>
      </c>
      <c r="AF3" s="2">
        <f t="shared" si="4"/>
        <v>0.42434636230138367</v>
      </c>
      <c r="AG3" s="2">
        <f t="shared" si="3"/>
        <v>0.41198675951590646</v>
      </c>
      <c r="AH3" s="2">
        <f t="shared" si="3"/>
        <v>0.39998714516107425</v>
      </c>
      <c r="AI3" s="2">
        <f t="shared" si="4"/>
        <v>0.3883370341369653</v>
      </c>
      <c r="AJ3" s="2">
        <f t="shared" si="4"/>
        <v>0.37702624673491775</v>
      </c>
      <c r="AK3" s="2">
        <f t="shared" si="4"/>
        <v>0.3660448997426386</v>
      </c>
    </row>
    <row r="4" spans="2:38" x14ac:dyDescent="0.25">
      <c r="B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38" s="18" customFormat="1" x14ac:dyDescent="0.25">
      <c r="B5" s="24" t="s">
        <v>26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2:38" s="15" customFormat="1" x14ac:dyDescent="0.25">
      <c r="B6" s="12" t="s">
        <v>87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2:38" s="47" customFormat="1" x14ac:dyDescent="0.25">
      <c r="B7" s="47" t="s">
        <v>27</v>
      </c>
      <c r="C7" s="47">
        <f>SUM(D7:AK7)</f>
        <v>31000000</v>
      </c>
      <c r="G7" s="56"/>
      <c r="H7" s="56"/>
      <c r="J7" s="47">
        <v>3000000</v>
      </c>
      <c r="N7" s="47">
        <v>3500000</v>
      </c>
      <c r="R7" s="47">
        <v>4000000</v>
      </c>
      <c r="V7" s="47">
        <v>4500000</v>
      </c>
      <c r="Z7" s="47">
        <v>5000000</v>
      </c>
      <c r="AD7" s="47">
        <v>5500000</v>
      </c>
      <c r="AH7" s="47">
        <v>5500000</v>
      </c>
    </row>
    <row r="8" spans="2:38" s="47" customFormat="1" ht="15.75" thickBot="1" x14ac:dyDescent="0.3">
      <c r="B8" s="47" t="s">
        <v>5</v>
      </c>
      <c r="D8" s="47" t="str">
        <f>IF(D7="","",D7*D2)</f>
        <v/>
      </c>
      <c r="E8" s="47" t="str">
        <f t="shared" ref="E8:AL8" si="5">IF(E7="","",E7*E2)</f>
        <v/>
      </c>
      <c r="F8" s="47" t="str">
        <f t="shared" si="5"/>
        <v/>
      </c>
      <c r="G8" s="47" t="str">
        <f t="shared" si="5"/>
        <v/>
      </c>
      <c r="H8" s="47" t="str">
        <f t="shared" si="5"/>
        <v/>
      </c>
      <c r="I8" s="47" t="str">
        <f t="shared" si="5"/>
        <v/>
      </c>
      <c r="J8" s="47">
        <f>IF(J7="","",J7*J2)</f>
        <v>1868249.2256537727</v>
      </c>
      <c r="K8" s="47" t="str">
        <f t="shared" si="5"/>
        <v/>
      </c>
      <c r="L8" s="47" t="str">
        <f t="shared" si="5"/>
        <v/>
      </c>
      <c r="M8" s="47" t="str">
        <f t="shared" si="5"/>
        <v/>
      </c>
      <c r="N8" s="47">
        <f t="shared" si="5"/>
        <v>1662824.7873565527</v>
      </c>
      <c r="O8" s="47" t="str">
        <f t="shared" si="5"/>
        <v/>
      </c>
      <c r="P8" s="47" t="str">
        <f t="shared" si="5"/>
        <v/>
      </c>
      <c r="Q8" s="47" t="str">
        <f t="shared" si="5"/>
        <v/>
      </c>
      <c r="R8" s="47">
        <f t="shared" si="5"/>
        <v>1449784.0785694378</v>
      </c>
      <c r="S8" s="47" t="str">
        <f t="shared" si="5"/>
        <v/>
      </c>
      <c r="T8" s="47" t="str">
        <f t="shared" si="5"/>
        <v/>
      </c>
      <c r="U8" s="47" t="str">
        <f t="shared" si="5"/>
        <v/>
      </c>
      <c r="V8" s="47">
        <f t="shared" si="5"/>
        <v>1244287.4985487766</v>
      </c>
      <c r="W8" s="47" t="str">
        <f t="shared" si="5"/>
        <v/>
      </c>
      <c r="X8" s="47" t="str">
        <f t="shared" si="5"/>
        <v/>
      </c>
      <c r="Y8" s="47" t="str">
        <f t="shared" si="5"/>
        <v/>
      </c>
      <c r="Z8" s="47">
        <f t="shared" si="5"/>
        <v>1054734.4167260595</v>
      </c>
      <c r="AA8" s="47" t="str">
        <f t="shared" si="5"/>
        <v/>
      </c>
      <c r="AB8" s="47" t="str">
        <f t="shared" si="5"/>
        <v/>
      </c>
      <c r="AC8" s="47" t="str">
        <f t="shared" si="5"/>
        <v/>
      </c>
      <c r="AD8" s="47">
        <f t="shared" si="5"/>
        <v>885117.02015225496</v>
      </c>
      <c r="AE8" s="47" t="str">
        <f t="shared" si="5"/>
        <v/>
      </c>
      <c r="AF8" s="47" t="str">
        <f t="shared" si="5"/>
        <v/>
      </c>
      <c r="AG8" s="47" t="str">
        <f t="shared" si="5"/>
        <v/>
      </c>
      <c r="AH8" s="47">
        <f t="shared" si="5"/>
        <v>675251.53677592811</v>
      </c>
      <c r="AI8" s="47" t="str">
        <f t="shared" si="5"/>
        <v/>
      </c>
      <c r="AJ8" s="47" t="str">
        <f t="shared" si="5"/>
        <v/>
      </c>
      <c r="AK8" s="47" t="str">
        <f>IF(AK7="","",AK7*AK2)</f>
        <v/>
      </c>
      <c r="AL8" s="47" t="str">
        <f t="shared" si="5"/>
        <v/>
      </c>
    </row>
    <row r="9" spans="2:38" s="47" customFormat="1" ht="15.75" thickBot="1" x14ac:dyDescent="0.3">
      <c r="B9" s="47" t="s">
        <v>7</v>
      </c>
      <c r="C9" s="57">
        <f>SUM(D8:AK8)</f>
        <v>8840248.5637827832</v>
      </c>
    </row>
    <row r="10" spans="2:38" s="8" customFormat="1" x14ac:dyDescent="0.25">
      <c r="G10" s="9"/>
      <c r="H10" s="9"/>
      <c r="I10" s="9"/>
      <c r="J10" s="9"/>
    </row>
    <row r="11" spans="2:38" s="15" customFormat="1" x14ac:dyDescent="0.25">
      <c r="B11" s="15" t="s">
        <v>24</v>
      </c>
      <c r="D11" s="20" t="s">
        <v>2</v>
      </c>
      <c r="E11" s="20" t="s">
        <v>2</v>
      </c>
      <c r="G11" s="20"/>
      <c r="H11" s="20"/>
      <c r="I11" s="20"/>
      <c r="J11" s="20"/>
    </row>
    <row r="12" spans="2:38" s="8" customFormat="1" x14ac:dyDescent="0.25">
      <c r="B12" s="8" t="s">
        <v>28</v>
      </c>
      <c r="C12" s="23">
        <f>SUM(D12:AK12)</f>
        <v>3450000</v>
      </c>
      <c r="D12" s="9"/>
      <c r="E12" s="9"/>
      <c r="G12" s="9">
        <v>100000</v>
      </c>
      <c r="H12" s="9">
        <v>100000</v>
      </c>
      <c r="I12" s="14">
        <v>100000</v>
      </c>
      <c r="J12" s="14"/>
      <c r="K12" s="14">
        <v>120000</v>
      </c>
      <c r="L12" s="14">
        <v>120000</v>
      </c>
      <c r="M12" s="14">
        <v>120000</v>
      </c>
      <c r="N12" s="14"/>
      <c r="O12" s="14">
        <v>130000</v>
      </c>
      <c r="P12" s="14">
        <v>130000</v>
      </c>
      <c r="Q12" s="14">
        <v>130000</v>
      </c>
      <c r="R12" s="14"/>
      <c r="S12" s="14">
        <v>140000</v>
      </c>
      <c r="T12" s="14">
        <v>140000</v>
      </c>
      <c r="U12" s="14">
        <v>140000</v>
      </c>
      <c r="V12" s="14"/>
      <c r="W12" s="14">
        <v>150000</v>
      </c>
      <c r="X12" s="14">
        <v>150000</v>
      </c>
      <c r="Y12" s="14">
        <v>150000</v>
      </c>
      <c r="Z12" s="14"/>
      <c r="AA12" s="14">
        <v>160000</v>
      </c>
      <c r="AB12" s="14">
        <v>160000</v>
      </c>
      <c r="AC12" s="14">
        <v>160000</v>
      </c>
      <c r="AD12" s="14"/>
      <c r="AE12" s="14">
        <v>170000</v>
      </c>
      <c r="AF12" s="14">
        <v>170000</v>
      </c>
      <c r="AG12" s="14">
        <v>170000</v>
      </c>
      <c r="AH12" s="14"/>
      <c r="AI12" s="27">
        <v>180000</v>
      </c>
      <c r="AJ12" s="14">
        <v>180000</v>
      </c>
      <c r="AK12" s="14">
        <v>180000</v>
      </c>
    </row>
    <row r="13" spans="2:38" s="8" customFormat="1" x14ac:dyDescent="0.25">
      <c r="B13" s="8" t="s">
        <v>5</v>
      </c>
      <c r="D13" s="9" t="str">
        <f>IF(D12="","",D12*D2)</f>
        <v/>
      </c>
      <c r="E13" s="9" t="str">
        <f t="shared" ref="E13" si="6">IF(E12="","",E12*E2)</f>
        <v/>
      </c>
      <c r="G13" s="9">
        <f>IF(G12="","",G12*G2)</f>
        <v>76289.521204752513</v>
      </c>
      <c r="H13" s="9">
        <f t="shared" ref="H13:AK13" si="7">IF(H12="","",H12*H2)</f>
        <v>71298.617948366824</v>
      </c>
      <c r="I13" s="9">
        <f t="shared" si="7"/>
        <v>66634.222381651227</v>
      </c>
      <c r="J13" s="9" t="str">
        <f t="shared" si="7"/>
        <v/>
      </c>
      <c r="K13" s="9">
        <f t="shared" si="7"/>
        <v>69841.092547804583</v>
      </c>
      <c r="L13" s="9">
        <f t="shared" si="7"/>
        <v>65272.049110097738</v>
      </c>
      <c r="M13" s="9">
        <f t="shared" si="7"/>
        <v>61001.915056166108</v>
      </c>
      <c r="N13" s="9" t="str">
        <f t="shared" si="7"/>
        <v/>
      </c>
      <c r="O13" s="9">
        <f t="shared" si="7"/>
        <v>57721.55470129555</v>
      </c>
      <c r="P13" s="9">
        <f t="shared" si="7"/>
        <v>53945.378225509856</v>
      </c>
      <c r="Q13" s="9">
        <f t="shared" si="7"/>
        <v>50416.241332252204</v>
      </c>
      <c r="R13" s="9" t="str">
        <f t="shared" si="7"/>
        <v/>
      </c>
      <c r="S13" s="9">
        <f t="shared" si="7"/>
        <v>47422.84369152366</v>
      </c>
      <c r="T13" s="9">
        <f t="shared" si="7"/>
        <v>44320.414664975389</v>
      </c>
      <c r="U13" s="9">
        <f t="shared" si="7"/>
        <v>41420.948285023725</v>
      </c>
      <c r="V13" s="9" t="str">
        <f t="shared" si="7"/>
        <v/>
      </c>
      <c r="W13" s="9">
        <f t="shared" si="7"/>
        <v>38762.850422080272</v>
      </c>
      <c r="X13" s="9">
        <f t="shared" si="7"/>
        <v>36226.963011289969</v>
      </c>
      <c r="Y13" s="9">
        <f t="shared" si="7"/>
        <v>33856.974776906514</v>
      </c>
      <c r="Z13" s="9" t="str">
        <f t="shared" si="7"/>
        <v/>
      </c>
      <c r="AA13" s="9">
        <f t="shared" si="7"/>
        <v>31543.459191807389</v>
      </c>
      <c r="AB13" s="9">
        <f t="shared" si="7"/>
        <v>29479.868403558306</v>
      </c>
      <c r="AC13" s="9">
        <f t="shared" si="7"/>
        <v>27551.278881830189</v>
      </c>
      <c r="AD13" s="9" t="str">
        <f t="shared" si="7"/>
        <v/>
      </c>
      <c r="AE13" s="9">
        <f t="shared" si="7"/>
        <v>25568.37611314925</v>
      </c>
      <c r="AF13" s="9">
        <f t="shared" si="7"/>
        <v>23895.678610419858</v>
      </c>
      <c r="AG13" s="9">
        <f t="shared" si="7"/>
        <v>22332.409916280241</v>
      </c>
      <c r="AH13" s="9" t="str">
        <f t="shared" si="7"/>
        <v/>
      </c>
      <c r="AI13" s="9">
        <f t="shared" si="7"/>
        <v>20653.4029939961</v>
      </c>
      <c r="AJ13" s="9">
        <f t="shared" si="7"/>
        <v>19302.245788781402</v>
      </c>
      <c r="AK13" s="9">
        <f t="shared" si="7"/>
        <v>18039.482045590095</v>
      </c>
    </row>
    <row r="14" spans="2:38" s="8" customFormat="1" x14ac:dyDescent="0.25">
      <c r="B14" s="8" t="s">
        <v>8</v>
      </c>
      <c r="C14" s="26">
        <f>SUM(D13:AK13)</f>
        <v>1032797.7893051087</v>
      </c>
      <c r="F14" s="9"/>
      <c r="G14" s="9"/>
      <c r="H14" s="9"/>
      <c r="I14" s="9"/>
    </row>
    <row r="15" spans="2:38" s="8" customFormat="1" ht="15.75" thickBot="1" x14ac:dyDescent="0.3"/>
    <row r="16" spans="2:38" ht="15.75" thickBot="1" x14ac:dyDescent="0.3">
      <c r="B16" s="8" t="s">
        <v>16</v>
      </c>
      <c r="C16" s="25">
        <f>C9+C14</f>
        <v>9873046.3530878928</v>
      </c>
      <c r="D16" s="8"/>
      <c r="E16" s="8"/>
    </row>
    <row r="17" spans="2:37" x14ac:dyDescent="0.25">
      <c r="D17" s="8"/>
      <c r="E17" s="8"/>
    </row>
    <row r="18" spans="2:37" s="15" customFormat="1" x14ac:dyDescent="0.25">
      <c r="B18" s="15" t="s">
        <v>9</v>
      </c>
    </row>
    <row r="19" spans="2:37" ht="15.75" thickBot="1" x14ac:dyDescent="0.3">
      <c r="G19" t="s">
        <v>2</v>
      </c>
    </row>
    <row r="20" spans="2:37" ht="15.75" thickBot="1" x14ac:dyDescent="0.3">
      <c r="B20" s="8" t="s">
        <v>10</v>
      </c>
      <c r="D20" s="9" t="s">
        <v>2</v>
      </c>
      <c r="F20" s="13">
        <v>4300</v>
      </c>
      <c r="G20" s="9">
        <f>F20+50</f>
        <v>4350</v>
      </c>
      <c r="H20" s="9">
        <f t="shared" ref="H20:AK20" si="8">G20+50</f>
        <v>4400</v>
      </c>
      <c r="I20" s="9">
        <f t="shared" si="8"/>
        <v>4450</v>
      </c>
      <c r="J20" s="9">
        <f t="shared" si="8"/>
        <v>4500</v>
      </c>
      <c r="K20" s="9">
        <f t="shared" si="8"/>
        <v>4550</v>
      </c>
      <c r="L20" s="9">
        <f t="shared" si="8"/>
        <v>4600</v>
      </c>
      <c r="M20" s="9">
        <f t="shared" si="8"/>
        <v>4650</v>
      </c>
      <c r="N20" s="9">
        <f t="shared" si="8"/>
        <v>4700</v>
      </c>
      <c r="O20" s="9">
        <f t="shared" si="8"/>
        <v>4750</v>
      </c>
      <c r="P20" s="9">
        <f t="shared" si="8"/>
        <v>4800</v>
      </c>
      <c r="Q20" s="9">
        <f t="shared" si="8"/>
        <v>4850</v>
      </c>
      <c r="R20" s="9">
        <f t="shared" si="8"/>
        <v>4900</v>
      </c>
      <c r="S20" s="9">
        <f t="shared" si="8"/>
        <v>4950</v>
      </c>
      <c r="T20" s="9">
        <f t="shared" si="8"/>
        <v>5000</v>
      </c>
      <c r="U20" s="9">
        <f t="shared" si="8"/>
        <v>5050</v>
      </c>
      <c r="V20" s="9">
        <f t="shared" si="8"/>
        <v>5100</v>
      </c>
      <c r="W20" s="9">
        <f t="shared" si="8"/>
        <v>5150</v>
      </c>
      <c r="X20" s="9">
        <f t="shared" si="8"/>
        <v>5200</v>
      </c>
      <c r="Y20" s="9">
        <f t="shared" si="8"/>
        <v>5250</v>
      </c>
      <c r="Z20" s="9">
        <f t="shared" si="8"/>
        <v>5300</v>
      </c>
      <c r="AA20" s="9">
        <f t="shared" si="8"/>
        <v>5350</v>
      </c>
      <c r="AB20" s="9">
        <f t="shared" si="8"/>
        <v>5400</v>
      </c>
      <c r="AC20" s="9">
        <f t="shared" si="8"/>
        <v>5450</v>
      </c>
      <c r="AD20" s="9">
        <f t="shared" si="8"/>
        <v>5500</v>
      </c>
      <c r="AE20" s="9">
        <f t="shared" si="8"/>
        <v>5550</v>
      </c>
      <c r="AF20" s="9">
        <f t="shared" si="8"/>
        <v>5600</v>
      </c>
      <c r="AG20" s="9">
        <f t="shared" si="8"/>
        <v>5650</v>
      </c>
      <c r="AH20" s="9">
        <f t="shared" si="8"/>
        <v>5700</v>
      </c>
      <c r="AI20" s="9">
        <f t="shared" si="8"/>
        <v>5750</v>
      </c>
      <c r="AJ20" s="9">
        <f t="shared" si="8"/>
        <v>5800</v>
      </c>
      <c r="AK20" s="9">
        <f t="shared" si="8"/>
        <v>5850</v>
      </c>
    </row>
    <row r="21" spans="2:37" x14ac:dyDescent="0.25">
      <c r="B21" s="11" t="s">
        <v>11</v>
      </c>
      <c r="D21" s="5" t="s">
        <v>2</v>
      </c>
      <c r="F21" s="5">
        <f t="shared" ref="F21:AJ21" si="9">F20*365</f>
        <v>1569500</v>
      </c>
      <c r="G21" s="5">
        <f t="shared" si="9"/>
        <v>1587750</v>
      </c>
      <c r="H21" s="5">
        <f t="shared" si="9"/>
        <v>1606000</v>
      </c>
      <c r="I21" s="5">
        <f t="shared" si="9"/>
        <v>1624250</v>
      </c>
      <c r="J21" s="5">
        <f t="shared" si="9"/>
        <v>1642500</v>
      </c>
      <c r="K21" s="5">
        <f t="shared" si="9"/>
        <v>1660750</v>
      </c>
      <c r="L21" s="5">
        <f t="shared" si="9"/>
        <v>1679000</v>
      </c>
      <c r="M21" s="5">
        <f t="shared" si="9"/>
        <v>1697250</v>
      </c>
      <c r="N21" s="5">
        <f t="shared" si="9"/>
        <v>1715500</v>
      </c>
      <c r="O21" s="5">
        <f t="shared" si="9"/>
        <v>1733750</v>
      </c>
      <c r="P21" s="5">
        <f t="shared" si="9"/>
        <v>1752000</v>
      </c>
      <c r="Q21" s="5">
        <f t="shared" si="9"/>
        <v>1770250</v>
      </c>
      <c r="R21" s="5">
        <f t="shared" si="9"/>
        <v>1788500</v>
      </c>
      <c r="S21" s="5">
        <f t="shared" si="9"/>
        <v>1806750</v>
      </c>
      <c r="T21" s="5">
        <f t="shared" si="9"/>
        <v>1825000</v>
      </c>
      <c r="U21" s="5">
        <f t="shared" si="9"/>
        <v>1843250</v>
      </c>
      <c r="V21" s="5">
        <f t="shared" si="9"/>
        <v>1861500</v>
      </c>
      <c r="W21" s="5">
        <f t="shared" si="9"/>
        <v>1879750</v>
      </c>
      <c r="X21" s="5">
        <f t="shared" si="9"/>
        <v>1898000</v>
      </c>
      <c r="Y21" s="5">
        <f t="shared" si="9"/>
        <v>1916250</v>
      </c>
      <c r="Z21" s="5">
        <f t="shared" si="9"/>
        <v>1934500</v>
      </c>
      <c r="AA21" s="5">
        <f t="shared" si="9"/>
        <v>1952750</v>
      </c>
      <c r="AB21" s="5">
        <f t="shared" si="9"/>
        <v>1971000</v>
      </c>
      <c r="AC21" s="5">
        <f t="shared" si="9"/>
        <v>1989250</v>
      </c>
      <c r="AD21" s="5">
        <f t="shared" si="9"/>
        <v>2007500</v>
      </c>
      <c r="AE21" s="5">
        <f t="shared" si="9"/>
        <v>2025750</v>
      </c>
      <c r="AF21" s="5">
        <f t="shared" si="9"/>
        <v>2044000</v>
      </c>
      <c r="AG21" s="5">
        <f t="shared" si="9"/>
        <v>2062250</v>
      </c>
      <c r="AH21" s="5">
        <f t="shared" si="9"/>
        <v>2080500</v>
      </c>
      <c r="AI21" s="5">
        <f t="shared" si="9"/>
        <v>2098750</v>
      </c>
      <c r="AJ21" s="5">
        <f t="shared" si="9"/>
        <v>2117000</v>
      </c>
      <c r="AK21" s="5">
        <f t="shared" ref="AK21" si="10">AK20*365</f>
        <v>2135250</v>
      </c>
    </row>
    <row r="22" spans="2:37" x14ac:dyDescent="0.25">
      <c r="B22" s="11" t="s">
        <v>12</v>
      </c>
      <c r="D22" s="9" t="s">
        <v>2</v>
      </c>
      <c r="F22" s="9">
        <f t="shared" ref="F22:AJ22" si="11">F21*10</f>
        <v>15695000</v>
      </c>
      <c r="G22" s="9">
        <f t="shared" si="11"/>
        <v>15877500</v>
      </c>
      <c r="H22" s="9">
        <f t="shared" si="11"/>
        <v>16060000</v>
      </c>
      <c r="I22" s="9">
        <f t="shared" si="11"/>
        <v>16242500</v>
      </c>
      <c r="J22" s="9">
        <f t="shared" si="11"/>
        <v>16425000</v>
      </c>
      <c r="K22" s="9">
        <f t="shared" si="11"/>
        <v>16607500</v>
      </c>
      <c r="L22" s="9">
        <f t="shared" si="11"/>
        <v>16790000</v>
      </c>
      <c r="M22" s="9">
        <f t="shared" si="11"/>
        <v>16972500</v>
      </c>
      <c r="N22" s="9">
        <f t="shared" si="11"/>
        <v>17155000</v>
      </c>
      <c r="O22" s="9">
        <f t="shared" si="11"/>
        <v>17337500</v>
      </c>
      <c r="P22" s="9">
        <f t="shared" si="11"/>
        <v>17520000</v>
      </c>
      <c r="Q22" s="9">
        <f t="shared" si="11"/>
        <v>17702500</v>
      </c>
      <c r="R22" s="9">
        <f t="shared" si="11"/>
        <v>17885000</v>
      </c>
      <c r="S22" s="9">
        <f t="shared" si="11"/>
        <v>18067500</v>
      </c>
      <c r="T22" s="9">
        <f t="shared" si="11"/>
        <v>18250000</v>
      </c>
      <c r="U22" s="9">
        <f t="shared" si="11"/>
        <v>18432500</v>
      </c>
      <c r="V22" s="9">
        <f t="shared" si="11"/>
        <v>18615000</v>
      </c>
      <c r="W22" s="9">
        <f t="shared" si="11"/>
        <v>18797500</v>
      </c>
      <c r="X22" s="9">
        <f t="shared" si="11"/>
        <v>18980000</v>
      </c>
      <c r="Y22" s="9">
        <f t="shared" si="11"/>
        <v>19162500</v>
      </c>
      <c r="Z22" s="9">
        <f t="shared" si="11"/>
        <v>19345000</v>
      </c>
      <c r="AA22" s="9">
        <f t="shared" si="11"/>
        <v>19527500</v>
      </c>
      <c r="AB22" s="9">
        <f t="shared" si="11"/>
        <v>19710000</v>
      </c>
      <c r="AC22" s="9">
        <f t="shared" si="11"/>
        <v>19892500</v>
      </c>
      <c r="AD22" s="9">
        <f t="shared" si="11"/>
        <v>20075000</v>
      </c>
      <c r="AE22" s="9">
        <f t="shared" si="11"/>
        <v>20257500</v>
      </c>
      <c r="AF22" s="9">
        <f t="shared" si="11"/>
        <v>20440000</v>
      </c>
      <c r="AG22" s="9">
        <f t="shared" si="11"/>
        <v>20622500</v>
      </c>
      <c r="AH22" s="9">
        <f t="shared" si="11"/>
        <v>20805000</v>
      </c>
      <c r="AI22" s="9">
        <f t="shared" si="11"/>
        <v>20987500</v>
      </c>
      <c r="AJ22" s="9">
        <f t="shared" si="11"/>
        <v>21170000</v>
      </c>
      <c r="AK22" s="9">
        <f t="shared" ref="AK22" si="12">AK21*10</f>
        <v>21352500</v>
      </c>
    </row>
    <row r="23" spans="2:37" x14ac:dyDescent="0.25">
      <c r="B23" s="11" t="s">
        <v>13</v>
      </c>
      <c r="D23" s="5" t="s">
        <v>2</v>
      </c>
      <c r="F23" s="5">
        <f t="shared" ref="F23:AJ23" si="13">F21*0.25</f>
        <v>392375</v>
      </c>
      <c r="G23" s="5">
        <f t="shared" si="13"/>
        <v>396937.5</v>
      </c>
      <c r="H23" s="5">
        <f t="shared" si="13"/>
        <v>401500</v>
      </c>
      <c r="I23" s="5">
        <f t="shared" si="13"/>
        <v>406062.5</v>
      </c>
      <c r="J23" s="5">
        <f t="shared" si="13"/>
        <v>410625</v>
      </c>
      <c r="K23" s="5">
        <f t="shared" si="13"/>
        <v>415187.5</v>
      </c>
      <c r="L23" s="5">
        <f t="shared" si="13"/>
        <v>419750</v>
      </c>
      <c r="M23" s="5">
        <f t="shared" si="13"/>
        <v>424312.5</v>
      </c>
      <c r="N23" s="5">
        <f t="shared" si="13"/>
        <v>428875</v>
      </c>
      <c r="O23" s="5">
        <f t="shared" si="13"/>
        <v>433437.5</v>
      </c>
      <c r="P23" s="5">
        <f t="shared" si="13"/>
        <v>438000</v>
      </c>
      <c r="Q23" s="5">
        <f t="shared" si="13"/>
        <v>442562.5</v>
      </c>
      <c r="R23" s="5">
        <f t="shared" si="13"/>
        <v>447125</v>
      </c>
      <c r="S23" s="5">
        <f t="shared" si="13"/>
        <v>451687.5</v>
      </c>
      <c r="T23" s="5">
        <f t="shared" si="13"/>
        <v>456250</v>
      </c>
      <c r="U23" s="5">
        <f t="shared" si="13"/>
        <v>460812.5</v>
      </c>
      <c r="V23" s="5">
        <f t="shared" si="13"/>
        <v>465375</v>
      </c>
      <c r="W23" s="5">
        <f t="shared" si="13"/>
        <v>469937.5</v>
      </c>
      <c r="X23" s="5">
        <f t="shared" si="13"/>
        <v>474500</v>
      </c>
      <c r="Y23" s="5">
        <f t="shared" si="13"/>
        <v>479062.5</v>
      </c>
      <c r="Z23" s="5">
        <f t="shared" si="13"/>
        <v>483625</v>
      </c>
      <c r="AA23" s="5">
        <f t="shared" si="13"/>
        <v>488187.5</v>
      </c>
      <c r="AB23" s="5">
        <f t="shared" si="13"/>
        <v>492750</v>
      </c>
      <c r="AC23" s="5">
        <f t="shared" si="13"/>
        <v>497312.5</v>
      </c>
      <c r="AD23" s="5">
        <f t="shared" si="13"/>
        <v>501875</v>
      </c>
      <c r="AE23" s="5">
        <f t="shared" si="13"/>
        <v>506437.5</v>
      </c>
      <c r="AF23" s="5">
        <f t="shared" si="13"/>
        <v>511000</v>
      </c>
      <c r="AG23" s="5">
        <f t="shared" si="13"/>
        <v>515562.5</v>
      </c>
      <c r="AH23" s="5">
        <f t="shared" si="13"/>
        <v>520125</v>
      </c>
      <c r="AI23" s="5">
        <f t="shared" si="13"/>
        <v>524687.5</v>
      </c>
      <c r="AJ23" s="5">
        <f t="shared" si="13"/>
        <v>529250</v>
      </c>
      <c r="AK23" s="5">
        <f t="shared" ref="AK23" si="14">AK21*0.25</f>
        <v>533812.5</v>
      </c>
    </row>
    <row r="24" spans="2:37" x14ac:dyDescent="0.25">
      <c r="B24" s="29" t="s">
        <v>30</v>
      </c>
      <c r="C24" s="29">
        <v>0.15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2:37" x14ac:dyDescent="0.25">
      <c r="B25" t="s">
        <v>31</v>
      </c>
      <c r="D25" s="5"/>
      <c r="E25" s="5"/>
      <c r="F25" s="5">
        <f t="shared" ref="F25:AJ25" si="15">F22*(1-$C$24)</f>
        <v>13340750</v>
      </c>
      <c r="G25" s="5">
        <f t="shared" si="15"/>
        <v>13495875</v>
      </c>
      <c r="H25" s="5">
        <f t="shared" si="15"/>
        <v>13651000</v>
      </c>
      <c r="I25" s="5">
        <f t="shared" si="15"/>
        <v>13806125</v>
      </c>
      <c r="J25" s="5">
        <f t="shared" si="15"/>
        <v>13961250</v>
      </c>
      <c r="K25" s="5">
        <f t="shared" si="15"/>
        <v>14116375</v>
      </c>
      <c r="L25" s="5">
        <f t="shared" si="15"/>
        <v>14271500</v>
      </c>
      <c r="M25" s="5">
        <f t="shared" si="15"/>
        <v>14426625</v>
      </c>
      <c r="N25" s="5">
        <f t="shared" si="15"/>
        <v>14581750</v>
      </c>
      <c r="O25" s="5">
        <f t="shared" si="15"/>
        <v>14736875</v>
      </c>
      <c r="P25" s="5">
        <f t="shared" si="15"/>
        <v>14892000</v>
      </c>
      <c r="Q25" s="5">
        <f t="shared" si="15"/>
        <v>15047125</v>
      </c>
      <c r="R25" s="5">
        <f t="shared" si="15"/>
        <v>15202250</v>
      </c>
      <c r="S25" s="5">
        <f t="shared" si="15"/>
        <v>15357375</v>
      </c>
      <c r="T25" s="5">
        <f t="shared" si="15"/>
        <v>15512500</v>
      </c>
      <c r="U25" s="5">
        <f t="shared" si="15"/>
        <v>15667625</v>
      </c>
      <c r="V25" s="5">
        <f t="shared" si="15"/>
        <v>15822750</v>
      </c>
      <c r="W25" s="5">
        <f t="shared" si="15"/>
        <v>15977875</v>
      </c>
      <c r="X25" s="5">
        <f t="shared" si="15"/>
        <v>16133000</v>
      </c>
      <c r="Y25" s="5">
        <f t="shared" si="15"/>
        <v>16288125</v>
      </c>
      <c r="Z25" s="5">
        <f t="shared" si="15"/>
        <v>16443250</v>
      </c>
      <c r="AA25" s="5">
        <f t="shared" si="15"/>
        <v>16598375</v>
      </c>
      <c r="AB25" s="5">
        <f t="shared" si="15"/>
        <v>16753500</v>
      </c>
      <c r="AC25" s="5">
        <f t="shared" si="15"/>
        <v>16908625</v>
      </c>
      <c r="AD25" s="5">
        <f t="shared" si="15"/>
        <v>17063750</v>
      </c>
      <c r="AE25" s="5">
        <f t="shared" si="15"/>
        <v>17218875</v>
      </c>
      <c r="AF25" s="5">
        <f t="shared" si="15"/>
        <v>17374000</v>
      </c>
      <c r="AG25" s="5">
        <f t="shared" si="15"/>
        <v>17529125</v>
      </c>
      <c r="AH25" s="5">
        <f t="shared" si="15"/>
        <v>17684250</v>
      </c>
      <c r="AI25" s="5">
        <f t="shared" si="15"/>
        <v>17839375</v>
      </c>
      <c r="AJ25" s="5">
        <f t="shared" si="15"/>
        <v>17994500</v>
      </c>
      <c r="AK25" s="5">
        <f t="shared" ref="AK25" si="16">AK22*(1-$C$24)</f>
        <v>18149625</v>
      </c>
    </row>
    <row r="26" spans="2:37" x14ac:dyDescent="0.25">
      <c r="B26" t="s">
        <v>32</v>
      </c>
      <c r="D26" s="5"/>
      <c r="E26" s="5"/>
      <c r="F26" s="5">
        <f t="shared" ref="F26:AJ26" si="17">F22*$C$24</f>
        <v>2354250</v>
      </c>
      <c r="G26" s="5">
        <f t="shared" si="17"/>
        <v>2381625</v>
      </c>
      <c r="H26" s="5">
        <f t="shared" si="17"/>
        <v>2409000</v>
      </c>
      <c r="I26" s="5">
        <f t="shared" si="17"/>
        <v>2436375</v>
      </c>
      <c r="J26" s="5">
        <f t="shared" si="17"/>
        <v>2463750</v>
      </c>
      <c r="K26" s="5">
        <f t="shared" si="17"/>
        <v>2491125</v>
      </c>
      <c r="L26" s="5">
        <f t="shared" si="17"/>
        <v>2518500</v>
      </c>
      <c r="M26" s="5">
        <f t="shared" si="17"/>
        <v>2545875</v>
      </c>
      <c r="N26" s="5">
        <f t="shared" si="17"/>
        <v>2573250</v>
      </c>
      <c r="O26" s="5">
        <f t="shared" si="17"/>
        <v>2600625</v>
      </c>
      <c r="P26" s="5">
        <f t="shared" si="17"/>
        <v>2628000</v>
      </c>
      <c r="Q26" s="5">
        <f t="shared" si="17"/>
        <v>2655375</v>
      </c>
      <c r="R26" s="5">
        <f t="shared" si="17"/>
        <v>2682750</v>
      </c>
      <c r="S26" s="5">
        <f t="shared" si="17"/>
        <v>2710125</v>
      </c>
      <c r="T26" s="5">
        <f t="shared" si="17"/>
        <v>2737500</v>
      </c>
      <c r="U26" s="5">
        <f t="shared" si="17"/>
        <v>2764875</v>
      </c>
      <c r="V26" s="5">
        <f t="shared" si="17"/>
        <v>2792250</v>
      </c>
      <c r="W26" s="5">
        <f t="shared" si="17"/>
        <v>2819625</v>
      </c>
      <c r="X26" s="5">
        <f t="shared" si="17"/>
        <v>2847000</v>
      </c>
      <c r="Y26" s="5">
        <f t="shared" si="17"/>
        <v>2874375</v>
      </c>
      <c r="Z26" s="5">
        <f t="shared" si="17"/>
        <v>2901750</v>
      </c>
      <c r="AA26" s="5">
        <f t="shared" si="17"/>
        <v>2929125</v>
      </c>
      <c r="AB26" s="5">
        <f t="shared" si="17"/>
        <v>2956500</v>
      </c>
      <c r="AC26" s="5">
        <f t="shared" si="17"/>
        <v>2983875</v>
      </c>
      <c r="AD26" s="5">
        <f t="shared" si="17"/>
        <v>3011250</v>
      </c>
      <c r="AE26" s="5">
        <f t="shared" si="17"/>
        <v>3038625</v>
      </c>
      <c r="AF26" s="5">
        <f t="shared" si="17"/>
        <v>3066000</v>
      </c>
      <c r="AG26" s="5">
        <f t="shared" si="17"/>
        <v>3093375</v>
      </c>
      <c r="AH26" s="5">
        <f t="shared" si="17"/>
        <v>3120750</v>
      </c>
      <c r="AI26" s="5">
        <f t="shared" si="17"/>
        <v>3148125</v>
      </c>
      <c r="AJ26" s="5">
        <f t="shared" si="17"/>
        <v>3175500</v>
      </c>
      <c r="AK26" s="5">
        <f t="shared" ref="AK26" si="18">AK22*$C$24</f>
        <v>3202875</v>
      </c>
    </row>
    <row r="27" spans="2:37" x14ac:dyDescent="0.25">
      <c r="B27" t="s">
        <v>33</v>
      </c>
      <c r="D27" s="5"/>
      <c r="E27" s="5"/>
      <c r="F27" s="5">
        <f t="shared" ref="F27:AJ27" si="19">F23*(1-$C$24)</f>
        <v>333518.75</v>
      </c>
      <c r="G27" s="5">
        <f t="shared" si="19"/>
        <v>337396.875</v>
      </c>
      <c r="H27" s="5">
        <f t="shared" si="19"/>
        <v>341275</v>
      </c>
      <c r="I27" s="5">
        <f t="shared" si="19"/>
        <v>345153.125</v>
      </c>
      <c r="J27" s="5">
        <f t="shared" si="19"/>
        <v>349031.25</v>
      </c>
      <c r="K27" s="5">
        <f t="shared" si="19"/>
        <v>352909.375</v>
      </c>
      <c r="L27" s="5">
        <f t="shared" si="19"/>
        <v>356787.5</v>
      </c>
      <c r="M27" s="5">
        <f t="shared" si="19"/>
        <v>360665.625</v>
      </c>
      <c r="N27" s="5">
        <f t="shared" si="19"/>
        <v>364543.75</v>
      </c>
      <c r="O27" s="5">
        <f t="shared" si="19"/>
        <v>368421.875</v>
      </c>
      <c r="P27" s="5">
        <f t="shared" si="19"/>
        <v>372300</v>
      </c>
      <c r="Q27" s="5">
        <f t="shared" si="19"/>
        <v>376178.125</v>
      </c>
      <c r="R27" s="5">
        <f t="shared" si="19"/>
        <v>380056.25</v>
      </c>
      <c r="S27" s="5">
        <f t="shared" si="19"/>
        <v>383934.375</v>
      </c>
      <c r="T27" s="5">
        <f t="shared" si="19"/>
        <v>387812.5</v>
      </c>
      <c r="U27" s="5">
        <f t="shared" si="19"/>
        <v>391690.625</v>
      </c>
      <c r="V27" s="5">
        <f t="shared" si="19"/>
        <v>395568.75</v>
      </c>
      <c r="W27" s="5">
        <f t="shared" si="19"/>
        <v>399446.875</v>
      </c>
      <c r="X27" s="5">
        <f t="shared" si="19"/>
        <v>403325</v>
      </c>
      <c r="Y27" s="5">
        <f t="shared" si="19"/>
        <v>407203.125</v>
      </c>
      <c r="Z27" s="5">
        <f t="shared" si="19"/>
        <v>411081.25</v>
      </c>
      <c r="AA27" s="5">
        <f t="shared" si="19"/>
        <v>414959.375</v>
      </c>
      <c r="AB27" s="5">
        <f t="shared" si="19"/>
        <v>418837.5</v>
      </c>
      <c r="AC27" s="5">
        <f t="shared" si="19"/>
        <v>422715.625</v>
      </c>
      <c r="AD27" s="5">
        <f t="shared" si="19"/>
        <v>426593.75</v>
      </c>
      <c r="AE27" s="5">
        <f t="shared" si="19"/>
        <v>430471.875</v>
      </c>
      <c r="AF27" s="5">
        <f t="shared" si="19"/>
        <v>434350</v>
      </c>
      <c r="AG27" s="5">
        <f t="shared" si="19"/>
        <v>438228.125</v>
      </c>
      <c r="AH27" s="5">
        <f t="shared" si="19"/>
        <v>442106.25</v>
      </c>
      <c r="AI27" s="5">
        <f t="shared" si="19"/>
        <v>445984.375</v>
      </c>
      <c r="AJ27" s="5">
        <f t="shared" si="19"/>
        <v>449862.5</v>
      </c>
      <c r="AK27" s="5">
        <f t="shared" ref="AK27" si="20">AK23*(1-$C$24)</f>
        <v>453740.625</v>
      </c>
    </row>
    <row r="28" spans="2:37" x14ac:dyDescent="0.25">
      <c r="B28" t="s">
        <v>34</v>
      </c>
      <c r="D28" s="5"/>
      <c r="E28" s="5"/>
      <c r="F28" s="5">
        <f t="shared" ref="F28:AJ28" si="21">F23*$C$24</f>
        <v>58856.25</v>
      </c>
      <c r="G28" s="5">
        <f t="shared" si="21"/>
        <v>59540.625</v>
      </c>
      <c r="H28" s="5">
        <f t="shared" si="21"/>
        <v>60225</v>
      </c>
      <c r="I28" s="5">
        <f t="shared" si="21"/>
        <v>60909.375</v>
      </c>
      <c r="J28" s="5">
        <f t="shared" si="21"/>
        <v>61593.75</v>
      </c>
      <c r="K28" s="5">
        <f t="shared" si="21"/>
        <v>62278.125</v>
      </c>
      <c r="L28" s="5">
        <f t="shared" si="21"/>
        <v>62962.5</v>
      </c>
      <c r="M28" s="5">
        <f t="shared" si="21"/>
        <v>63646.875</v>
      </c>
      <c r="N28" s="5">
        <f t="shared" si="21"/>
        <v>64331.25</v>
      </c>
      <c r="O28" s="5">
        <f t="shared" si="21"/>
        <v>65015.625</v>
      </c>
      <c r="P28" s="5">
        <f t="shared" si="21"/>
        <v>65700</v>
      </c>
      <c r="Q28" s="5">
        <f t="shared" si="21"/>
        <v>66384.375</v>
      </c>
      <c r="R28" s="5">
        <f t="shared" si="21"/>
        <v>67068.75</v>
      </c>
      <c r="S28" s="5">
        <f t="shared" si="21"/>
        <v>67753.125</v>
      </c>
      <c r="T28" s="5">
        <f t="shared" si="21"/>
        <v>68437.5</v>
      </c>
      <c r="U28" s="5">
        <f t="shared" si="21"/>
        <v>69121.875</v>
      </c>
      <c r="V28" s="5">
        <f t="shared" si="21"/>
        <v>69806.25</v>
      </c>
      <c r="W28" s="5">
        <f t="shared" si="21"/>
        <v>70490.625</v>
      </c>
      <c r="X28" s="5">
        <f t="shared" si="21"/>
        <v>71175</v>
      </c>
      <c r="Y28" s="5">
        <f t="shared" si="21"/>
        <v>71859.375</v>
      </c>
      <c r="Z28" s="5">
        <f t="shared" si="21"/>
        <v>72543.75</v>
      </c>
      <c r="AA28" s="5">
        <f t="shared" si="21"/>
        <v>73228.125</v>
      </c>
      <c r="AB28" s="5">
        <f t="shared" si="21"/>
        <v>73912.5</v>
      </c>
      <c r="AC28" s="5">
        <f t="shared" si="21"/>
        <v>74596.875</v>
      </c>
      <c r="AD28" s="5">
        <f t="shared" si="21"/>
        <v>75281.25</v>
      </c>
      <c r="AE28" s="5">
        <f t="shared" si="21"/>
        <v>75965.625</v>
      </c>
      <c r="AF28" s="5">
        <f t="shared" si="21"/>
        <v>76650</v>
      </c>
      <c r="AG28" s="5">
        <f t="shared" si="21"/>
        <v>77334.375</v>
      </c>
      <c r="AH28" s="5">
        <f t="shared" si="21"/>
        <v>78018.75</v>
      </c>
      <c r="AI28" s="5">
        <f t="shared" si="21"/>
        <v>78703.125</v>
      </c>
      <c r="AJ28" s="5">
        <f t="shared" si="21"/>
        <v>79387.5</v>
      </c>
      <c r="AK28" s="5">
        <f t="shared" ref="AK28" si="22">AK23*$C$24</f>
        <v>80071.875</v>
      </c>
    </row>
    <row r="30" spans="2:37" s="31" customFormat="1" x14ac:dyDescent="0.25">
      <c r="B30" s="31" t="s">
        <v>90</v>
      </c>
      <c r="C30" s="32">
        <f>11/12</f>
        <v>0.91666666666666663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2">
        <v>0</v>
      </c>
      <c r="J30" s="32">
        <f>C30</f>
        <v>0.91666666666666663</v>
      </c>
      <c r="K30" s="31">
        <v>0</v>
      </c>
      <c r="L30" s="31">
        <v>0</v>
      </c>
      <c r="M30" s="32">
        <v>0</v>
      </c>
      <c r="N30" s="32">
        <f>C30</f>
        <v>0.91666666666666663</v>
      </c>
      <c r="O30" s="31">
        <v>0</v>
      </c>
      <c r="P30" s="31">
        <v>0</v>
      </c>
      <c r="Q30" s="32">
        <v>0</v>
      </c>
      <c r="R30" s="32">
        <f>C30</f>
        <v>0.91666666666666663</v>
      </c>
      <c r="S30" s="31">
        <v>0</v>
      </c>
      <c r="T30" s="31">
        <v>0</v>
      </c>
      <c r="U30" s="32">
        <v>0</v>
      </c>
      <c r="V30" s="32">
        <f>C30</f>
        <v>0.91666666666666663</v>
      </c>
      <c r="W30" s="31">
        <v>0</v>
      </c>
      <c r="X30" s="31">
        <v>0</v>
      </c>
      <c r="Y30" s="32">
        <v>0</v>
      </c>
      <c r="Z30" s="32">
        <f>C30</f>
        <v>0.91666666666666663</v>
      </c>
      <c r="AA30" s="31">
        <v>0</v>
      </c>
      <c r="AB30" s="31">
        <v>0</v>
      </c>
      <c r="AC30" s="32">
        <v>0</v>
      </c>
      <c r="AD30" s="32">
        <f>C30</f>
        <v>0.91666666666666663</v>
      </c>
      <c r="AE30" s="31">
        <v>0</v>
      </c>
      <c r="AF30" s="31">
        <v>0</v>
      </c>
      <c r="AG30" s="32">
        <v>0</v>
      </c>
      <c r="AH30" s="32">
        <f>C30</f>
        <v>0.91666666666666663</v>
      </c>
      <c r="AI30" s="31">
        <v>0</v>
      </c>
      <c r="AJ30" s="31">
        <v>0</v>
      </c>
      <c r="AK30" s="31">
        <v>0</v>
      </c>
    </row>
    <row r="31" spans="2:37" s="31" customFormat="1" x14ac:dyDescent="0.25">
      <c r="B31" s="31" t="s">
        <v>85</v>
      </c>
      <c r="C31" s="32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2">
        <v>0</v>
      </c>
      <c r="J31" s="32">
        <f>C30</f>
        <v>0.91666666666666663</v>
      </c>
      <c r="K31" s="31">
        <v>0</v>
      </c>
      <c r="L31" s="31">
        <v>0</v>
      </c>
      <c r="M31" s="32">
        <v>0</v>
      </c>
      <c r="N31" s="32">
        <f>C30</f>
        <v>0.91666666666666663</v>
      </c>
      <c r="O31" s="31">
        <v>0</v>
      </c>
      <c r="P31" s="31">
        <v>0</v>
      </c>
      <c r="Q31" s="32">
        <v>0</v>
      </c>
      <c r="R31" s="32">
        <f>C30</f>
        <v>0.91666666666666663</v>
      </c>
      <c r="S31" s="31">
        <v>0</v>
      </c>
      <c r="T31" s="31">
        <v>0</v>
      </c>
      <c r="U31" s="32">
        <v>0</v>
      </c>
      <c r="V31" s="32">
        <f>C30</f>
        <v>0.91666666666666663</v>
      </c>
      <c r="W31" s="31">
        <v>1</v>
      </c>
      <c r="X31" s="31">
        <v>1</v>
      </c>
      <c r="Y31" s="31">
        <v>1</v>
      </c>
      <c r="Z31" s="31">
        <v>1</v>
      </c>
      <c r="AA31" s="31">
        <v>1</v>
      </c>
      <c r="AB31" s="31">
        <v>1</v>
      </c>
      <c r="AC31" s="31">
        <v>1</v>
      </c>
      <c r="AD31" s="31">
        <v>1</v>
      </c>
      <c r="AE31" s="31">
        <v>1</v>
      </c>
      <c r="AF31" s="31">
        <v>1</v>
      </c>
      <c r="AG31" s="31">
        <v>1</v>
      </c>
      <c r="AH31" s="31">
        <v>1</v>
      </c>
      <c r="AI31" s="31">
        <v>1</v>
      </c>
      <c r="AJ31" s="31">
        <v>1</v>
      </c>
      <c r="AK31" s="31">
        <v>1</v>
      </c>
    </row>
    <row r="32" spans="2:37" s="15" customFormat="1" x14ac:dyDescent="0.25"/>
    <row r="33" spans="2:37" x14ac:dyDescent="0.25">
      <c r="B33" s="29" t="s">
        <v>35</v>
      </c>
      <c r="C33">
        <v>1.67</v>
      </c>
    </row>
    <row r="34" spans="2:37" x14ac:dyDescent="0.25">
      <c r="B34" t="s">
        <v>36</v>
      </c>
      <c r="D34" s="5"/>
      <c r="E34" s="5"/>
      <c r="F34" s="5">
        <f>F27*$C33</f>
        <v>556976.3125</v>
      </c>
      <c r="G34" s="5">
        <f t="shared" ref="G34:AJ34" si="23">G27*$C33</f>
        <v>563452.78125</v>
      </c>
      <c r="H34" s="5">
        <f t="shared" si="23"/>
        <v>569929.25</v>
      </c>
      <c r="I34" s="5">
        <f t="shared" si="23"/>
        <v>576405.71875</v>
      </c>
      <c r="J34" s="5">
        <f t="shared" si="23"/>
        <v>582882.1875</v>
      </c>
      <c r="K34" s="5">
        <f t="shared" si="23"/>
        <v>589358.65625</v>
      </c>
      <c r="L34" s="5">
        <f t="shared" si="23"/>
        <v>595835.125</v>
      </c>
      <c r="M34" s="5">
        <f t="shared" si="23"/>
        <v>602311.59375</v>
      </c>
      <c r="N34" s="5">
        <f t="shared" si="23"/>
        <v>608788.0625</v>
      </c>
      <c r="O34" s="5">
        <f t="shared" si="23"/>
        <v>615264.53125</v>
      </c>
      <c r="P34" s="5">
        <f t="shared" si="23"/>
        <v>621741</v>
      </c>
      <c r="Q34" s="5">
        <f t="shared" si="23"/>
        <v>628217.46875</v>
      </c>
      <c r="R34" s="5">
        <f t="shared" si="23"/>
        <v>634693.9375</v>
      </c>
      <c r="S34" s="5">
        <f t="shared" si="23"/>
        <v>641170.40625</v>
      </c>
      <c r="T34" s="5">
        <f t="shared" si="23"/>
        <v>647646.875</v>
      </c>
      <c r="U34" s="5">
        <f t="shared" si="23"/>
        <v>654123.34375</v>
      </c>
      <c r="V34" s="5">
        <f t="shared" si="23"/>
        <v>660599.8125</v>
      </c>
      <c r="W34" s="5">
        <f t="shared" si="23"/>
        <v>667076.28125</v>
      </c>
      <c r="X34" s="5">
        <f t="shared" si="23"/>
        <v>673552.75</v>
      </c>
      <c r="Y34" s="5">
        <f t="shared" si="23"/>
        <v>680029.21875</v>
      </c>
      <c r="Z34" s="5">
        <f t="shared" si="23"/>
        <v>686505.6875</v>
      </c>
      <c r="AA34" s="5">
        <f t="shared" si="23"/>
        <v>692982.15625</v>
      </c>
      <c r="AB34" s="5">
        <f t="shared" si="23"/>
        <v>699458.625</v>
      </c>
      <c r="AC34" s="5">
        <f t="shared" si="23"/>
        <v>705935.09375</v>
      </c>
      <c r="AD34" s="5">
        <f t="shared" si="23"/>
        <v>712411.5625</v>
      </c>
      <c r="AE34" s="5">
        <f t="shared" si="23"/>
        <v>718888.03125</v>
      </c>
      <c r="AF34" s="5">
        <f t="shared" si="23"/>
        <v>725364.5</v>
      </c>
      <c r="AG34" s="5">
        <f t="shared" si="23"/>
        <v>731840.96875</v>
      </c>
      <c r="AH34" s="5">
        <f t="shared" si="23"/>
        <v>738317.4375</v>
      </c>
      <c r="AI34" s="5">
        <f t="shared" si="23"/>
        <v>744793.90625</v>
      </c>
      <c r="AJ34" s="5">
        <f t="shared" si="23"/>
        <v>751270.375</v>
      </c>
      <c r="AK34" s="5">
        <f t="shared" ref="AK34" si="24">AK27*$C33</f>
        <v>757746.84375</v>
      </c>
    </row>
    <row r="35" spans="2:37" x14ac:dyDescent="0.25">
      <c r="B35" t="s">
        <v>37</v>
      </c>
      <c r="D35" s="5"/>
      <c r="E35" s="5"/>
      <c r="F35" s="5">
        <f>F28</f>
        <v>58856.25</v>
      </c>
      <c r="G35" s="5">
        <f t="shared" ref="G35:AJ35" si="25">G28</f>
        <v>59540.625</v>
      </c>
      <c r="H35" s="5">
        <f t="shared" si="25"/>
        <v>60225</v>
      </c>
      <c r="I35" s="5">
        <f t="shared" si="25"/>
        <v>60909.375</v>
      </c>
      <c r="J35" s="5">
        <f t="shared" si="25"/>
        <v>61593.75</v>
      </c>
      <c r="K35" s="5">
        <f t="shared" si="25"/>
        <v>62278.125</v>
      </c>
      <c r="L35" s="5">
        <f t="shared" si="25"/>
        <v>62962.5</v>
      </c>
      <c r="M35" s="5">
        <f t="shared" si="25"/>
        <v>63646.875</v>
      </c>
      <c r="N35" s="5">
        <f t="shared" si="25"/>
        <v>64331.25</v>
      </c>
      <c r="O35" s="5">
        <f t="shared" si="25"/>
        <v>65015.625</v>
      </c>
      <c r="P35" s="5">
        <f t="shared" si="25"/>
        <v>65700</v>
      </c>
      <c r="Q35" s="5">
        <f t="shared" si="25"/>
        <v>66384.375</v>
      </c>
      <c r="R35" s="5">
        <f t="shared" si="25"/>
        <v>67068.75</v>
      </c>
      <c r="S35" s="5">
        <f t="shared" si="25"/>
        <v>67753.125</v>
      </c>
      <c r="T35" s="5">
        <f t="shared" si="25"/>
        <v>68437.5</v>
      </c>
      <c r="U35" s="5">
        <f t="shared" si="25"/>
        <v>69121.875</v>
      </c>
      <c r="V35" s="5">
        <f t="shared" si="25"/>
        <v>69806.25</v>
      </c>
      <c r="W35" s="5">
        <f t="shared" si="25"/>
        <v>70490.625</v>
      </c>
      <c r="X35" s="5">
        <f t="shared" si="25"/>
        <v>71175</v>
      </c>
      <c r="Y35" s="5">
        <f t="shared" si="25"/>
        <v>71859.375</v>
      </c>
      <c r="Z35" s="5">
        <f t="shared" si="25"/>
        <v>72543.75</v>
      </c>
      <c r="AA35" s="5">
        <f t="shared" si="25"/>
        <v>73228.125</v>
      </c>
      <c r="AB35" s="5">
        <f t="shared" si="25"/>
        <v>73912.5</v>
      </c>
      <c r="AC35" s="5">
        <f t="shared" si="25"/>
        <v>74596.875</v>
      </c>
      <c r="AD35" s="5">
        <f t="shared" si="25"/>
        <v>75281.25</v>
      </c>
      <c r="AE35" s="5">
        <f t="shared" si="25"/>
        <v>75965.625</v>
      </c>
      <c r="AF35" s="5">
        <f t="shared" si="25"/>
        <v>76650</v>
      </c>
      <c r="AG35" s="5">
        <f t="shared" si="25"/>
        <v>77334.375</v>
      </c>
      <c r="AH35" s="5">
        <f t="shared" si="25"/>
        <v>78018.75</v>
      </c>
      <c r="AI35" s="5">
        <f t="shared" si="25"/>
        <v>78703.125</v>
      </c>
      <c r="AJ35" s="5">
        <f t="shared" si="25"/>
        <v>79387.5</v>
      </c>
      <c r="AK35" s="5">
        <f t="shared" ref="AK35" si="26">AK28</f>
        <v>80071.875</v>
      </c>
    </row>
    <row r="36" spans="2:37" x14ac:dyDescent="0.25">
      <c r="B36" s="31" t="s">
        <v>91</v>
      </c>
      <c r="C36" s="33">
        <v>16.2</v>
      </c>
    </row>
    <row r="37" spans="2:37" x14ac:dyDescent="0.25">
      <c r="B37" s="29" t="s">
        <v>38</v>
      </c>
      <c r="C37" s="33">
        <v>32</v>
      </c>
    </row>
    <row r="38" spans="2:37" x14ac:dyDescent="0.25">
      <c r="B38" s="34" t="s">
        <v>39</v>
      </c>
      <c r="C38" s="33"/>
      <c r="D38" s="35">
        <f>D34*$C$36*D30</f>
        <v>0</v>
      </c>
      <c r="E38" s="35">
        <f t="shared" ref="E38:H38" si="27">E34*$C$36*E30</f>
        <v>0</v>
      </c>
      <c r="F38" s="35">
        <f t="shared" si="27"/>
        <v>0</v>
      </c>
      <c r="G38" s="35">
        <f t="shared" si="27"/>
        <v>0</v>
      </c>
      <c r="H38" s="35">
        <f t="shared" si="27"/>
        <v>0</v>
      </c>
      <c r="I38" s="35">
        <f t="shared" ref="I38:AK38" si="28">I34*$C$36*I30</f>
        <v>0</v>
      </c>
      <c r="J38" s="35">
        <f t="shared" si="28"/>
        <v>8655800.484375</v>
      </c>
      <c r="K38" s="35">
        <f t="shared" si="28"/>
        <v>0</v>
      </c>
      <c r="L38" s="35">
        <f t="shared" si="28"/>
        <v>0</v>
      </c>
      <c r="M38" s="35">
        <f t="shared" si="28"/>
        <v>0</v>
      </c>
      <c r="N38" s="35">
        <f t="shared" si="28"/>
        <v>9040502.7281249985</v>
      </c>
      <c r="O38" s="35">
        <f t="shared" si="28"/>
        <v>0</v>
      </c>
      <c r="P38" s="35">
        <f t="shared" si="28"/>
        <v>0</v>
      </c>
      <c r="Q38" s="35">
        <f t="shared" si="28"/>
        <v>0</v>
      </c>
      <c r="R38" s="35">
        <f t="shared" si="28"/>
        <v>9425204.9718749989</v>
      </c>
      <c r="S38" s="35">
        <f t="shared" si="28"/>
        <v>0</v>
      </c>
      <c r="T38" s="35">
        <f t="shared" si="28"/>
        <v>0</v>
      </c>
      <c r="U38" s="35">
        <f t="shared" si="28"/>
        <v>0</v>
      </c>
      <c r="V38" s="35">
        <f t="shared" si="28"/>
        <v>9809907.2156249993</v>
      </c>
      <c r="W38" s="35">
        <f t="shared" si="28"/>
        <v>0</v>
      </c>
      <c r="X38" s="35">
        <f t="shared" si="28"/>
        <v>0</v>
      </c>
      <c r="Y38" s="35">
        <f t="shared" si="28"/>
        <v>0</v>
      </c>
      <c r="Z38" s="35">
        <f t="shared" si="28"/>
        <v>10194609.459375</v>
      </c>
      <c r="AA38" s="35">
        <f t="shared" si="28"/>
        <v>0</v>
      </c>
      <c r="AB38" s="35">
        <f t="shared" si="28"/>
        <v>0</v>
      </c>
      <c r="AC38" s="35">
        <f t="shared" si="28"/>
        <v>0</v>
      </c>
      <c r="AD38" s="35">
        <f t="shared" si="28"/>
        <v>10579311.703125</v>
      </c>
      <c r="AE38" s="35">
        <f t="shared" si="28"/>
        <v>0</v>
      </c>
      <c r="AF38" s="35">
        <f t="shared" si="28"/>
        <v>0</v>
      </c>
      <c r="AG38" s="35">
        <f t="shared" si="28"/>
        <v>0</v>
      </c>
      <c r="AH38" s="35">
        <f t="shared" si="28"/>
        <v>10964013.946874999</v>
      </c>
      <c r="AI38" s="35">
        <f t="shared" si="28"/>
        <v>0</v>
      </c>
      <c r="AJ38" s="35">
        <f t="shared" si="28"/>
        <v>0</v>
      </c>
      <c r="AK38" s="35">
        <f t="shared" si="28"/>
        <v>0</v>
      </c>
    </row>
    <row r="39" spans="2:37" x14ac:dyDescent="0.25">
      <c r="B39" s="34" t="s">
        <v>40</v>
      </c>
      <c r="C39" s="33"/>
      <c r="D39" s="35">
        <f>D35*$C$37*D30</f>
        <v>0</v>
      </c>
      <c r="E39" s="35">
        <f t="shared" ref="E39:H39" si="29">E35*$C$37*E30</f>
        <v>0</v>
      </c>
      <c r="F39" s="35">
        <f t="shared" si="29"/>
        <v>0</v>
      </c>
      <c r="G39" s="35">
        <f t="shared" si="29"/>
        <v>0</v>
      </c>
      <c r="H39" s="35">
        <f t="shared" si="29"/>
        <v>0</v>
      </c>
      <c r="I39" s="35">
        <f t="shared" ref="I39:AK39" si="30">I35*$C$37*I30</f>
        <v>0</v>
      </c>
      <c r="J39" s="35">
        <f t="shared" si="30"/>
        <v>1806750</v>
      </c>
      <c r="K39" s="35">
        <f t="shared" si="30"/>
        <v>0</v>
      </c>
      <c r="L39" s="35">
        <f t="shared" si="30"/>
        <v>0</v>
      </c>
      <c r="M39" s="35">
        <f t="shared" si="30"/>
        <v>0</v>
      </c>
      <c r="N39" s="35">
        <f t="shared" si="30"/>
        <v>1887050</v>
      </c>
      <c r="O39" s="35">
        <f t="shared" si="30"/>
        <v>0</v>
      </c>
      <c r="P39" s="35">
        <f t="shared" si="30"/>
        <v>0</v>
      </c>
      <c r="Q39" s="35">
        <f t="shared" si="30"/>
        <v>0</v>
      </c>
      <c r="R39" s="35">
        <f t="shared" si="30"/>
        <v>1967350</v>
      </c>
      <c r="S39" s="35">
        <f t="shared" si="30"/>
        <v>0</v>
      </c>
      <c r="T39" s="35">
        <f t="shared" si="30"/>
        <v>0</v>
      </c>
      <c r="U39" s="35">
        <f t="shared" si="30"/>
        <v>0</v>
      </c>
      <c r="V39" s="35">
        <f t="shared" si="30"/>
        <v>2047650</v>
      </c>
      <c r="W39" s="35">
        <f t="shared" si="30"/>
        <v>0</v>
      </c>
      <c r="X39" s="35">
        <f t="shared" si="30"/>
        <v>0</v>
      </c>
      <c r="Y39" s="35">
        <f t="shared" si="30"/>
        <v>0</v>
      </c>
      <c r="Z39" s="35">
        <f t="shared" si="30"/>
        <v>2127950</v>
      </c>
      <c r="AA39" s="35">
        <f t="shared" si="30"/>
        <v>0</v>
      </c>
      <c r="AB39" s="35">
        <f t="shared" si="30"/>
        <v>0</v>
      </c>
      <c r="AC39" s="35">
        <f t="shared" si="30"/>
        <v>0</v>
      </c>
      <c r="AD39" s="35">
        <f t="shared" si="30"/>
        <v>2208250</v>
      </c>
      <c r="AE39" s="35">
        <f t="shared" si="30"/>
        <v>0</v>
      </c>
      <c r="AF39" s="35">
        <f t="shared" si="30"/>
        <v>0</v>
      </c>
      <c r="AG39" s="35">
        <f t="shared" si="30"/>
        <v>0</v>
      </c>
      <c r="AH39" s="35">
        <f t="shared" si="30"/>
        <v>2288550</v>
      </c>
      <c r="AI39" s="35">
        <f t="shared" si="30"/>
        <v>0</v>
      </c>
      <c r="AJ39" s="35">
        <f t="shared" si="30"/>
        <v>0</v>
      </c>
      <c r="AK39" s="35">
        <f t="shared" si="30"/>
        <v>0</v>
      </c>
    </row>
    <row r="40" spans="2:37" x14ac:dyDescent="0.25">
      <c r="B40" t="s">
        <v>25</v>
      </c>
      <c r="D40" s="36">
        <f>SUM(D38:D39)</f>
        <v>0</v>
      </c>
      <c r="E40" s="36">
        <f t="shared" ref="E40:AJ40" si="31">SUM(E38:E39)</f>
        <v>0</v>
      </c>
      <c r="F40" s="36">
        <f t="shared" si="31"/>
        <v>0</v>
      </c>
      <c r="G40" s="36">
        <f t="shared" si="31"/>
        <v>0</v>
      </c>
      <c r="H40" s="36">
        <f t="shared" si="31"/>
        <v>0</v>
      </c>
      <c r="I40" s="36">
        <f t="shared" si="31"/>
        <v>0</v>
      </c>
      <c r="J40" s="36">
        <f t="shared" si="31"/>
        <v>10462550.484375</v>
      </c>
      <c r="K40" s="36">
        <f t="shared" si="31"/>
        <v>0</v>
      </c>
      <c r="L40" s="36">
        <f t="shared" si="31"/>
        <v>0</v>
      </c>
      <c r="M40" s="36">
        <f t="shared" si="31"/>
        <v>0</v>
      </c>
      <c r="N40" s="36">
        <f t="shared" si="31"/>
        <v>10927552.728124999</v>
      </c>
      <c r="O40" s="36">
        <f t="shared" si="31"/>
        <v>0</v>
      </c>
      <c r="P40" s="36">
        <f t="shared" si="31"/>
        <v>0</v>
      </c>
      <c r="Q40" s="36">
        <f t="shared" si="31"/>
        <v>0</v>
      </c>
      <c r="R40" s="36">
        <f t="shared" si="31"/>
        <v>11392554.971874999</v>
      </c>
      <c r="S40" s="36">
        <f t="shared" si="31"/>
        <v>0</v>
      </c>
      <c r="T40" s="36">
        <f t="shared" si="31"/>
        <v>0</v>
      </c>
      <c r="U40" s="36">
        <f t="shared" si="31"/>
        <v>0</v>
      </c>
      <c r="V40" s="36">
        <f t="shared" si="31"/>
        <v>11857557.215624999</v>
      </c>
      <c r="W40" s="36">
        <f t="shared" si="31"/>
        <v>0</v>
      </c>
      <c r="X40" s="36">
        <f t="shared" si="31"/>
        <v>0</v>
      </c>
      <c r="Y40" s="36">
        <f t="shared" si="31"/>
        <v>0</v>
      </c>
      <c r="Z40" s="36">
        <f t="shared" si="31"/>
        <v>12322559.459375</v>
      </c>
      <c r="AA40" s="36">
        <f t="shared" si="31"/>
        <v>0</v>
      </c>
      <c r="AB40" s="36">
        <f t="shared" si="31"/>
        <v>0</v>
      </c>
      <c r="AC40" s="36">
        <f t="shared" si="31"/>
        <v>0</v>
      </c>
      <c r="AD40" s="36">
        <f t="shared" si="31"/>
        <v>12787561.703125</v>
      </c>
      <c r="AE40" s="36">
        <f t="shared" si="31"/>
        <v>0</v>
      </c>
      <c r="AF40" s="36">
        <f t="shared" si="31"/>
        <v>0</v>
      </c>
      <c r="AG40" s="36">
        <f t="shared" si="31"/>
        <v>0</v>
      </c>
      <c r="AH40" s="36">
        <f t="shared" si="31"/>
        <v>13252563.946874999</v>
      </c>
      <c r="AI40" s="36">
        <f t="shared" si="31"/>
        <v>0</v>
      </c>
      <c r="AJ40" s="36">
        <f t="shared" si="31"/>
        <v>0</v>
      </c>
      <c r="AK40" s="36">
        <f t="shared" ref="AK40" si="32">SUM(AK38:AK39)</f>
        <v>0</v>
      </c>
    </row>
    <row r="41" spans="2:37" ht="15.75" thickBot="1" x14ac:dyDescent="0.3">
      <c r="B41" t="s">
        <v>5</v>
      </c>
      <c r="D41" s="36">
        <f>D40*D2</f>
        <v>0</v>
      </c>
      <c r="E41" s="36">
        <f t="shared" ref="E41:AJ41" si="33">E40*E2</f>
        <v>0</v>
      </c>
      <c r="F41" s="36">
        <f t="shared" si="33"/>
        <v>0</v>
      </c>
      <c r="G41" s="36">
        <f t="shared" si="33"/>
        <v>0</v>
      </c>
      <c r="H41" s="36">
        <f t="shared" si="33"/>
        <v>0</v>
      </c>
      <c r="I41" s="36">
        <f t="shared" si="33"/>
        <v>0</v>
      </c>
      <c r="J41" s="36">
        <f t="shared" si="33"/>
        <v>6515550.6135990322</v>
      </c>
      <c r="K41" s="36">
        <f t="shared" si="33"/>
        <v>0</v>
      </c>
      <c r="L41" s="36">
        <f t="shared" si="33"/>
        <v>0</v>
      </c>
      <c r="M41" s="36">
        <f t="shared" si="33"/>
        <v>0</v>
      </c>
      <c r="N41" s="36">
        <f t="shared" si="33"/>
        <v>5191601.5832777051</v>
      </c>
      <c r="O41" s="36">
        <f t="shared" si="33"/>
        <v>0</v>
      </c>
      <c r="P41" s="36">
        <f t="shared" si="33"/>
        <v>0</v>
      </c>
      <c r="Q41" s="36">
        <f t="shared" si="33"/>
        <v>0</v>
      </c>
      <c r="R41" s="36">
        <f t="shared" si="33"/>
        <v>4129186.2031128658</v>
      </c>
      <c r="S41" s="36">
        <f t="shared" si="33"/>
        <v>0</v>
      </c>
      <c r="T41" s="36">
        <f t="shared" si="33"/>
        <v>0</v>
      </c>
      <c r="U41" s="36">
        <f t="shared" si="33"/>
        <v>0</v>
      </c>
      <c r="V41" s="36">
        <f t="shared" si="33"/>
        <v>3278713.3792731175</v>
      </c>
      <c r="W41" s="36">
        <f t="shared" si="33"/>
        <v>0</v>
      </c>
      <c r="X41" s="36">
        <f t="shared" si="33"/>
        <v>0</v>
      </c>
      <c r="Y41" s="36">
        <f t="shared" si="33"/>
        <v>0</v>
      </c>
      <c r="Z41" s="36">
        <f t="shared" si="33"/>
        <v>2599405.5127912154</v>
      </c>
      <c r="AA41" s="36">
        <f t="shared" si="33"/>
        <v>0</v>
      </c>
      <c r="AB41" s="36">
        <f t="shared" si="33"/>
        <v>0</v>
      </c>
      <c r="AC41" s="36">
        <f t="shared" si="33"/>
        <v>0</v>
      </c>
      <c r="AD41" s="36">
        <f t="shared" si="33"/>
        <v>2057907.0017605626</v>
      </c>
      <c r="AE41" s="36">
        <f t="shared" si="33"/>
        <v>0</v>
      </c>
      <c r="AF41" s="36">
        <f t="shared" si="33"/>
        <v>0</v>
      </c>
      <c r="AG41" s="36">
        <f t="shared" si="33"/>
        <v>0</v>
      </c>
      <c r="AH41" s="36">
        <f t="shared" si="33"/>
        <v>1627057.1220633821</v>
      </c>
      <c r="AI41" s="36">
        <f t="shared" si="33"/>
        <v>0</v>
      </c>
      <c r="AJ41" s="36">
        <f t="shared" si="33"/>
        <v>0</v>
      </c>
      <c r="AK41" s="36">
        <f t="shared" ref="AK41" si="34">AK40*AK2</f>
        <v>0</v>
      </c>
    </row>
    <row r="42" spans="2:37" ht="15.75" thickBot="1" x14ac:dyDescent="0.3">
      <c r="B42" t="s">
        <v>17</v>
      </c>
      <c r="C42" s="25">
        <f>SUM(D41:AK41)</f>
        <v>25399421.415877882</v>
      </c>
    </row>
    <row r="43" spans="2:37" hidden="1" x14ac:dyDescent="0.25">
      <c r="B43" t="s">
        <v>14</v>
      </c>
      <c r="D43" s="5" t="s">
        <v>2</v>
      </c>
      <c r="F43" s="5">
        <f>H23*$C33</f>
        <v>670505</v>
      </c>
      <c r="G43" s="5">
        <f>G23*$C33</f>
        <v>662885.625</v>
      </c>
      <c r="Q43" s="5">
        <f>Q23*$C33</f>
        <v>739079.375</v>
      </c>
      <c r="R43" s="5">
        <f t="shared" ref="R43:AJ43" si="35">R23*$C33</f>
        <v>746698.75</v>
      </c>
      <c r="S43" s="5">
        <f t="shared" si="35"/>
        <v>754318.125</v>
      </c>
      <c r="T43" s="5">
        <f t="shared" si="35"/>
        <v>761937.5</v>
      </c>
      <c r="U43" s="5">
        <f t="shared" si="35"/>
        <v>769556.875</v>
      </c>
      <c r="V43" s="5">
        <f t="shared" si="35"/>
        <v>777176.25</v>
      </c>
      <c r="W43" s="5">
        <f t="shared" si="35"/>
        <v>784795.625</v>
      </c>
      <c r="X43" s="5">
        <f t="shared" si="35"/>
        <v>792415</v>
      </c>
      <c r="Y43" s="5">
        <f t="shared" si="35"/>
        <v>800034.375</v>
      </c>
      <c r="Z43" s="5">
        <f t="shared" si="35"/>
        <v>807653.75</v>
      </c>
      <c r="AA43" s="5">
        <f t="shared" si="35"/>
        <v>815273.125</v>
      </c>
      <c r="AB43" s="5">
        <f t="shared" si="35"/>
        <v>822892.5</v>
      </c>
      <c r="AC43" s="5">
        <f t="shared" si="35"/>
        <v>830511.875</v>
      </c>
      <c r="AD43" s="5">
        <f t="shared" si="35"/>
        <v>838131.25</v>
      </c>
      <c r="AE43" s="5">
        <f t="shared" si="35"/>
        <v>845750.625</v>
      </c>
      <c r="AF43" s="5">
        <f t="shared" si="35"/>
        <v>853370</v>
      </c>
      <c r="AG43" s="5">
        <f t="shared" si="35"/>
        <v>860989.375</v>
      </c>
      <c r="AH43" s="5">
        <f t="shared" si="35"/>
        <v>868608.75</v>
      </c>
      <c r="AI43" s="5">
        <f t="shared" si="35"/>
        <v>876228.125</v>
      </c>
      <c r="AJ43" s="5">
        <f t="shared" si="35"/>
        <v>883847.5</v>
      </c>
      <c r="AK43" s="5">
        <f t="shared" ref="AK43" si="36">AK23*$C33</f>
        <v>891466.875</v>
      </c>
    </row>
    <row r="44" spans="2:37" hidden="1" x14ac:dyDescent="0.25">
      <c r="B44" t="s">
        <v>15</v>
      </c>
      <c r="C44">
        <v>16.2</v>
      </c>
    </row>
    <row r="45" spans="2:37" hidden="1" x14ac:dyDescent="0.25">
      <c r="B45" t="s">
        <v>25</v>
      </c>
      <c r="D45" s="5" t="s">
        <v>2</v>
      </c>
      <c r="F45" s="5">
        <f>F43*$C$44</f>
        <v>10862181</v>
      </c>
      <c r="G45" s="5">
        <f>G43*$C$44</f>
        <v>10738747.125</v>
      </c>
      <c r="Q45" s="5" t="e">
        <f>Q43*#REF!</f>
        <v>#REF!</v>
      </c>
      <c r="R45" s="5" t="e">
        <f>R43*#REF!</f>
        <v>#REF!</v>
      </c>
      <c r="S45" s="5" t="e">
        <f>S43*#REF!</f>
        <v>#REF!</v>
      </c>
      <c r="T45" s="5" t="e">
        <f>T43*#REF!</f>
        <v>#REF!</v>
      </c>
      <c r="U45" s="5" t="e">
        <f>U43*#REF!</f>
        <v>#REF!</v>
      </c>
      <c r="V45" s="5" t="e">
        <f>V43*#REF!</f>
        <v>#REF!</v>
      </c>
      <c r="W45" s="5" t="e">
        <f>W43*#REF!</f>
        <v>#REF!</v>
      </c>
      <c r="X45" s="5" t="e">
        <f>X43*#REF!</f>
        <v>#REF!</v>
      </c>
      <c r="Y45" s="5" t="e">
        <f>Y43*#REF!</f>
        <v>#REF!</v>
      </c>
      <c r="Z45" s="5" t="e">
        <f>Z43*#REF!</f>
        <v>#REF!</v>
      </c>
      <c r="AA45" s="5" t="e">
        <f>AA43*#REF!</f>
        <v>#REF!</v>
      </c>
      <c r="AB45" s="5" t="e">
        <f>AB43*#REF!</f>
        <v>#REF!</v>
      </c>
      <c r="AC45" s="5" t="e">
        <f>AC43*#REF!</f>
        <v>#REF!</v>
      </c>
      <c r="AD45" s="5" t="e">
        <f>AD43*#REF!</f>
        <v>#REF!</v>
      </c>
      <c r="AE45" s="5" t="e">
        <f>AE43*#REF!</f>
        <v>#REF!</v>
      </c>
      <c r="AF45" s="5" t="e">
        <f>AF43*#REF!</f>
        <v>#REF!</v>
      </c>
      <c r="AG45" s="5" t="e">
        <f>AG43*#REF!</f>
        <v>#REF!</v>
      </c>
      <c r="AH45" s="5" t="e">
        <f>AH43*#REF!</f>
        <v>#REF!</v>
      </c>
      <c r="AI45" s="5" t="e">
        <f>AI43*#REF!</f>
        <v>#REF!</v>
      </c>
      <c r="AJ45" s="5" t="e">
        <f>AJ43*#REF!</f>
        <v>#REF!</v>
      </c>
      <c r="AK45" s="5" t="e">
        <f>AK43*#REF!</f>
        <v>#REF!</v>
      </c>
    </row>
    <row r="46" spans="2:37" hidden="1" x14ac:dyDescent="0.25">
      <c r="B46" t="s">
        <v>5</v>
      </c>
      <c r="F46" s="5">
        <f>F45*F2</f>
        <v>8866775.2887041494</v>
      </c>
      <c r="G46" s="5">
        <f>G45*G2</f>
        <v>8192538.7650516257</v>
      </c>
      <c r="Q46" s="5" t="e">
        <f t="shared" ref="Q46:AJ46" si="37">Q45*$Q2</f>
        <v>#REF!</v>
      </c>
      <c r="R46" s="5" t="e">
        <f t="shared" si="37"/>
        <v>#REF!</v>
      </c>
      <c r="S46" s="5" t="e">
        <f t="shared" si="37"/>
        <v>#REF!</v>
      </c>
      <c r="T46" s="5" t="e">
        <f t="shared" si="37"/>
        <v>#REF!</v>
      </c>
      <c r="U46" s="5" t="e">
        <f t="shared" si="37"/>
        <v>#REF!</v>
      </c>
      <c r="V46" s="5" t="e">
        <f t="shared" si="37"/>
        <v>#REF!</v>
      </c>
      <c r="W46" s="5" t="e">
        <f t="shared" si="37"/>
        <v>#REF!</v>
      </c>
      <c r="X46" s="5" t="e">
        <f t="shared" si="37"/>
        <v>#REF!</v>
      </c>
      <c r="Y46" s="5" t="e">
        <f t="shared" si="37"/>
        <v>#REF!</v>
      </c>
      <c r="Z46" s="5" t="e">
        <f t="shared" si="37"/>
        <v>#REF!</v>
      </c>
      <c r="AA46" s="5" t="e">
        <f t="shared" si="37"/>
        <v>#REF!</v>
      </c>
      <c r="AB46" s="5" t="e">
        <f t="shared" si="37"/>
        <v>#REF!</v>
      </c>
      <c r="AC46" s="5" t="e">
        <f t="shared" si="37"/>
        <v>#REF!</v>
      </c>
      <c r="AD46" s="5" t="e">
        <f t="shared" si="37"/>
        <v>#REF!</v>
      </c>
      <c r="AE46" s="5" t="e">
        <f t="shared" si="37"/>
        <v>#REF!</v>
      </c>
      <c r="AF46" s="5" t="e">
        <f t="shared" si="37"/>
        <v>#REF!</v>
      </c>
      <c r="AG46" s="5" t="e">
        <f t="shared" si="37"/>
        <v>#REF!</v>
      </c>
      <c r="AH46" s="5" t="e">
        <f t="shared" si="37"/>
        <v>#REF!</v>
      </c>
      <c r="AI46" s="5" t="e">
        <f t="shared" si="37"/>
        <v>#REF!</v>
      </c>
      <c r="AJ46" s="5" t="e">
        <f t="shared" si="37"/>
        <v>#REF!</v>
      </c>
      <c r="AK46" s="5" t="e">
        <f t="shared" ref="AK46" si="38">AK45*$Q2</f>
        <v>#REF!</v>
      </c>
    </row>
    <row r="47" spans="2:37" ht="15.75" hidden="1" thickBot="1" x14ac:dyDescent="0.3">
      <c r="B47" t="s">
        <v>17</v>
      </c>
      <c r="C47" s="25">
        <f>SUM(F46:G46)</f>
        <v>17059314.053755775</v>
      </c>
    </row>
    <row r="48" spans="2:37" s="15" customFormat="1" x14ac:dyDescent="0.25">
      <c r="C48" s="20"/>
    </row>
    <row r="49" spans="2:37" x14ac:dyDescent="0.25">
      <c r="B49" s="29" t="s">
        <v>41</v>
      </c>
      <c r="C49" s="38">
        <v>0.45</v>
      </c>
    </row>
    <row r="50" spans="2:37" x14ac:dyDescent="0.25">
      <c r="B50" s="29" t="s">
        <v>42</v>
      </c>
      <c r="C50" s="38">
        <v>0.94</v>
      </c>
    </row>
    <row r="51" spans="2:37" x14ac:dyDescent="0.25">
      <c r="B51" t="s">
        <v>43</v>
      </c>
      <c r="C51" s="39"/>
      <c r="D51" s="35">
        <f>D30*$C49*D25</f>
        <v>0</v>
      </c>
      <c r="E51" s="35">
        <f t="shared" ref="E51:H51" si="39">E30*$C49*E25</f>
        <v>0</v>
      </c>
      <c r="F51" s="35">
        <f t="shared" si="39"/>
        <v>0</v>
      </c>
      <c r="G51" s="35">
        <f t="shared" si="39"/>
        <v>0</v>
      </c>
      <c r="H51" s="35">
        <f t="shared" si="39"/>
        <v>0</v>
      </c>
      <c r="I51" s="35">
        <f t="shared" ref="I51:AK51" si="40">I30*$C49*I25</f>
        <v>0</v>
      </c>
      <c r="J51" s="35">
        <f t="shared" si="40"/>
        <v>5759015.625</v>
      </c>
      <c r="K51" s="35">
        <f t="shared" si="40"/>
        <v>0</v>
      </c>
      <c r="L51" s="35">
        <f t="shared" si="40"/>
        <v>0</v>
      </c>
      <c r="M51" s="35">
        <f t="shared" si="40"/>
        <v>0</v>
      </c>
      <c r="N51" s="35">
        <f t="shared" si="40"/>
        <v>6014971.875</v>
      </c>
      <c r="O51" s="35">
        <f t="shared" si="40"/>
        <v>0</v>
      </c>
      <c r="P51" s="35">
        <f t="shared" si="40"/>
        <v>0</v>
      </c>
      <c r="Q51" s="35">
        <f t="shared" si="40"/>
        <v>0</v>
      </c>
      <c r="R51" s="35">
        <f t="shared" si="40"/>
        <v>6270928.125</v>
      </c>
      <c r="S51" s="35">
        <f t="shared" si="40"/>
        <v>0</v>
      </c>
      <c r="T51" s="35">
        <f t="shared" si="40"/>
        <v>0</v>
      </c>
      <c r="U51" s="35">
        <f t="shared" si="40"/>
        <v>0</v>
      </c>
      <c r="V51" s="35">
        <f t="shared" si="40"/>
        <v>6526884.375</v>
      </c>
      <c r="W51" s="35">
        <f t="shared" si="40"/>
        <v>0</v>
      </c>
      <c r="X51" s="35">
        <f t="shared" si="40"/>
        <v>0</v>
      </c>
      <c r="Y51" s="35">
        <f t="shared" si="40"/>
        <v>0</v>
      </c>
      <c r="Z51" s="35">
        <f t="shared" si="40"/>
        <v>6782840.625</v>
      </c>
      <c r="AA51" s="35">
        <f t="shared" si="40"/>
        <v>0</v>
      </c>
      <c r="AB51" s="35">
        <f t="shared" si="40"/>
        <v>0</v>
      </c>
      <c r="AC51" s="35">
        <f t="shared" si="40"/>
        <v>0</v>
      </c>
      <c r="AD51" s="35">
        <f t="shared" si="40"/>
        <v>7038796.875</v>
      </c>
      <c r="AE51" s="35">
        <f t="shared" si="40"/>
        <v>0</v>
      </c>
      <c r="AF51" s="35">
        <f t="shared" si="40"/>
        <v>0</v>
      </c>
      <c r="AG51" s="35">
        <f t="shared" si="40"/>
        <v>0</v>
      </c>
      <c r="AH51" s="35">
        <f t="shared" si="40"/>
        <v>7294753.125</v>
      </c>
      <c r="AI51" s="35">
        <f t="shared" si="40"/>
        <v>0</v>
      </c>
      <c r="AJ51" s="35">
        <f t="shared" si="40"/>
        <v>0</v>
      </c>
      <c r="AK51" s="35">
        <f t="shared" si="40"/>
        <v>0</v>
      </c>
    </row>
    <row r="52" spans="2:37" x14ac:dyDescent="0.25">
      <c r="B52" t="s">
        <v>44</v>
      </c>
      <c r="C52" s="39"/>
      <c r="D52" s="35">
        <f>D30*$C50*D26</f>
        <v>0</v>
      </c>
      <c r="E52" s="35">
        <f t="shared" ref="E52:H52" si="41">E30*$C50*E26</f>
        <v>0</v>
      </c>
      <c r="F52" s="35">
        <f t="shared" si="41"/>
        <v>0</v>
      </c>
      <c r="G52" s="35">
        <f t="shared" si="41"/>
        <v>0</v>
      </c>
      <c r="H52" s="35">
        <f t="shared" si="41"/>
        <v>0</v>
      </c>
      <c r="I52" s="35">
        <f t="shared" ref="I52:AK52" si="42">I30*$C50*I26</f>
        <v>0</v>
      </c>
      <c r="J52" s="35">
        <f t="shared" si="42"/>
        <v>2122931.25</v>
      </c>
      <c r="K52" s="35">
        <f t="shared" si="42"/>
        <v>0</v>
      </c>
      <c r="L52" s="35">
        <f t="shared" si="42"/>
        <v>0</v>
      </c>
      <c r="M52" s="35">
        <f t="shared" si="42"/>
        <v>0</v>
      </c>
      <c r="N52" s="35">
        <f t="shared" si="42"/>
        <v>2217283.75</v>
      </c>
      <c r="O52" s="35">
        <f t="shared" si="42"/>
        <v>0</v>
      </c>
      <c r="P52" s="35">
        <f t="shared" si="42"/>
        <v>0</v>
      </c>
      <c r="Q52" s="35">
        <f t="shared" si="42"/>
        <v>0</v>
      </c>
      <c r="R52" s="35">
        <f t="shared" si="42"/>
        <v>2311636.25</v>
      </c>
      <c r="S52" s="35">
        <f t="shared" si="42"/>
        <v>0</v>
      </c>
      <c r="T52" s="35">
        <f t="shared" si="42"/>
        <v>0</v>
      </c>
      <c r="U52" s="35">
        <f t="shared" si="42"/>
        <v>0</v>
      </c>
      <c r="V52" s="35">
        <f t="shared" si="42"/>
        <v>2405988.7499999995</v>
      </c>
      <c r="W52" s="35">
        <f t="shared" si="42"/>
        <v>0</v>
      </c>
      <c r="X52" s="35">
        <f t="shared" si="42"/>
        <v>0</v>
      </c>
      <c r="Y52" s="35">
        <f t="shared" si="42"/>
        <v>0</v>
      </c>
      <c r="Z52" s="35">
        <f t="shared" si="42"/>
        <v>2500341.2499999995</v>
      </c>
      <c r="AA52" s="35">
        <f t="shared" si="42"/>
        <v>0</v>
      </c>
      <c r="AB52" s="35">
        <f t="shared" si="42"/>
        <v>0</v>
      </c>
      <c r="AC52" s="35">
        <f t="shared" si="42"/>
        <v>0</v>
      </c>
      <c r="AD52" s="35">
        <f t="shared" si="42"/>
        <v>2594693.7499999995</v>
      </c>
      <c r="AE52" s="35">
        <f t="shared" si="42"/>
        <v>0</v>
      </c>
      <c r="AF52" s="35">
        <f t="shared" si="42"/>
        <v>0</v>
      </c>
      <c r="AG52" s="35">
        <f t="shared" si="42"/>
        <v>0</v>
      </c>
      <c r="AH52" s="35">
        <f t="shared" si="42"/>
        <v>2689046.2499999995</v>
      </c>
      <c r="AI52" s="35">
        <f t="shared" si="42"/>
        <v>0</v>
      </c>
      <c r="AJ52" s="35">
        <f t="shared" si="42"/>
        <v>0</v>
      </c>
      <c r="AK52" s="35">
        <f t="shared" si="42"/>
        <v>0</v>
      </c>
    </row>
    <row r="53" spans="2:37" x14ac:dyDescent="0.25">
      <c r="B53" t="s">
        <v>45</v>
      </c>
      <c r="C53" s="5"/>
      <c r="D53" s="35">
        <f>SUM(D51:D52)</f>
        <v>0</v>
      </c>
      <c r="E53" s="35">
        <f t="shared" ref="E53:AJ53" si="43">SUM(E51:E52)</f>
        <v>0</v>
      </c>
      <c r="F53" s="35">
        <f t="shared" si="43"/>
        <v>0</v>
      </c>
      <c r="G53" s="35">
        <f t="shared" si="43"/>
        <v>0</v>
      </c>
      <c r="H53" s="35">
        <f t="shared" si="43"/>
        <v>0</v>
      </c>
      <c r="I53" s="35">
        <f t="shared" si="43"/>
        <v>0</v>
      </c>
      <c r="J53" s="35">
        <f t="shared" si="43"/>
        <v>7881946.875</v>
      </c>
      <c r="K53" s="35">
        <f t="shared" si="43"/>
        <v>0</v>
      </c>
      <c r="L53" s="35">
        <f t="shared" si="43"/>
        <v>0</v>
      </c>
      <c r="M53" s="35">
        <f t="shared" si="43"/>
        <v>0</v>
      </c>
      <c r="N53" s="35">
        <f t="shared" si="43"/>
        <v>8232255.625</v>
      </c>
      <c r="O53" s="35">
        <f t="shared" si="43"/>
        <v>0</v>
      </c>
      <c r="P53" s="35">
        <f t="shared" si="43"/>
        <v>0</v>
      </c>
      <c r="Q53" s="35">
        <f t="shared" si="43"/>
        <v>0</v>
      </c>
      <c r="R53" s="35">
        <f t="shared" si="43"/>
        <v>8582564.375</v>
      </c>
      <c r="S53" s="35">
        <f t="shared" si="43"/>
        <v>0</v>
      </c>
      <c r="T53" s="35">
        <f t="shared" si="43"/>
        <v>0</v>
      </c>
      <c r="U53" s="35">
        <f t="shared" si="43"/>
        <v>0</v>
      </c>
      <c r="V53" s="35">
        <f t="shared" si="43"/>
        <v>8932873.125</v>
      </c>
      <c r="W53" s="35">
        <f t="shared" si="43"/>
        <v>0</v>
      </c>
      <c r="X53" s="35">
        <f t="shared" si="43"/>
        <v>0</v>
      </c>
      <c r="Y53" s="35">
        <f t="shared" si="43"/>
        <v>0</v>
      </c>
      <c r="Z53" s="35">
        <f t="shared" si="43"/>
        <v>9283181.875</v>
      </c>
      <c r="AA53" s="35">
        <f t="shared" si="43"/>
        <v>0</v>
      </c>
      <c r="AB53" s="35">
        <f t="shared" si="43"/>
        <v>0</v>
      </c>
      <c r="AC53" s="35">
        <f t="shared" si="43"/>
        <v>0</v>
      </c>
      <c r="AD53" s="35">
        <f t="shared" si="43"/>
        <v>9633490.625</v>
      </c>
      <c r="AE53" s="35">
        <f t="shared" si="43"/>
        <v>0</v>
      </c>
      <c r="AF53" s="35">
        <f t="shared" si="43"/>
        <v>0</v>
      </c>
      <c r="AG53" s="35">
        <f t="shared" si="43"/>
        <v>0</v>
      </c>
      <c r="AH53" s="35">
        <f t="shared" si="43"/>
        <v>9983799.375</v>
      </c>
      <c r="AI53" s="35">
        <f t="shared" si="43"/>
        <v>0</v>
      </c>
      <c r="AJ53" s="35">
        <f t="shared" si="43"/>
        <v>0</v>
      </c>
      <c r="AK53" s="35">
        <f t="shared" ref="AK53" si="44">SUM(AK51:AK52)</f>
        <v>0</v>
      </c>
    </row>
    <row r="54" spans="2:37" ht="15.75" thickBot="1" x14ac:dyDescent="0.3">
      <c r="B54" t="s">
        <v>5</v>
      </c>
      <c r="C54" s="5"/>
      <c r="D54" s="40">
        <f>D53*D2</f>
        <v>0</v>
      </c>
      <c r="E54" s="40">
        <f t="shared" ref="E54:AJ54" si="45">E53*E2</f>
        <v>0</v>
      </c>
      <c r="F54" s="40">
        <f t="shared" si="45"/>
        <v>0</v>
      </c>
      <c r="G54" s="40">
        <f t="shared" si="45"/>
        <v>0</v>
      </c>
      <c r="H54" s="40">
        <f t="shared" si="45"/>
        <v>0</v>
      </c>
      <c r="I54" s="40">
        <f t="shared" si="45"/>
        <v>0</v>
      </c>
      <c r="J54" s="40">
        <f t="shared" si="45"/>
        <v>4908480.3819543077</v>
      </c>
      <c r="K54" s="40">
        <f t="shared" si="45"/>
        <v>0</v>
      </c>
      <c r="L54" s="40">
        <f t="shared" si="45"/>
        <v>0</v>
      </c>
      <c r="M54" s="40">
        <f t="shared" si="45"/>
        <v>0</v>
      </c>
      <c r="N54" s="40">
        <f t="shared" si="45"/>
        <v>3911085.3454586887</v>
      </c>
      <c r="O54" s="40">
        <f t="shared" si="45"/>
        <v>0</v>
      </c>
      <c r="P54" s="40">
        <f t="shared" si="45"/>
        <v>0</v>
      </c>
      <c r="Q54" s="40">
        <f t="shared" si="45"/>
        <v>0</v>
      </c>
      <c r="R54" s="40">
        <f t="shared" si="45"/>
        <v>3110716.2960430644</v>
      </c>
      <c r="S54" s="40">
        <f t="shared" si="45"/>
        <v>0</v>
      </c>
      <c r="T54" s="40">
        <f t="shared" si="45"/>
        <v>0</v>
      </c>
      <c r="U54" s="40">
        <f t="shared" si="45"/>
        <v>0</v>
      </c>
      <c r="V54" s="40">
        <f t="shared" si="45"/>
        <v>2470013.8567910763</v>
      </c>
      <c r="W54" s="40">
        <f t="shared" si="45"/>
        <v>0</v>
      </c>
      <c r="X54" s="40">
        <f t="shared" si="45"/>
        <v>0</v>
      </c>
      <c r="Y54" s="40">
        <f t="shared" si="45"/>
        <v>0</v>
      </c>
      <c r="Z54" s="40">
        <f t="shared" si="45"/>
        <v>1958258.2840580107</v>
      </c>
      <c r="AA54" s="40">
        <f t="shared" si="45"/>
        <v>0</v>
      </c>
      <c r="AB54" s="40">
        <f t="shared" si="45"/>
        <v>0</v>
      </c>
      <c r="AC54" s="40">
        <f t="shared" si="45"/>
        <v>0</v>
      </c>
      <c r="AD54" s="40">
        <f t="shared" si="45"/>
        <v>1550321.1846663062</v>
      </c>
      <c r="AE54" s="40">
        <f t="shared" si="45"/>
        <v>0</v>
      </c>
      <c r="AF54" s="40">
        <f t="shared" si="45"/>
        <v>0</v>
      </c>
      <c r="AG54" s="40">
        <f t="shared" si="45"/>
        <v>0</v>
      </c>
      <c r="AH54" s="40">
        <f t="shared" si="45"/>
        <v>1225741.0674238726</v>
      </c>
      <c r="AI54" s="40">
        <f t="shared" si="45"/>
        <v>0</v>
      </c>
      <c r="AJ54" s="40">
        <f t="shared" si="45"/>
        <v>0</v>
      </c>
      <c r="AK54" s="40">
        <f t="shared" ref="AK54" si="46">AK53*AK2</f>
        <v>0</v>
      </c>
    </row>
    <row r="55" spans="2:37" ht="15.75" thickBot="1" x14ac:dyDescent="0.3">
      <c r="B55" t="s">
        <v>22</v>
      </c>
      <c r="C55" s="25">
        <f>SUM(D54:AK54)</f>
        <v>19134616.416395329</v>
      </c>
    </row>
    <row r="56" spans="2:37" s="8" customFormat="1" hidden="1" x14ac:dyDescent="0.25">
      <c r="B56" t="s">
        <v>20</v>
      </c>
      <c r="C56" s="22">
        <v>0.45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2:37" s="8" customFormat="1" hidden="1" x14ac:dyDescent="0.25">
      <c r="B57" t="s">
        <v>21</v>
      </c>
      <c r="C57" s="9"/>
      <c r="D57"/>
      <c r="E57"/>
      <c r="F57" s="5">
        <f>$C56*F22</f>
        <v>7062750</v>
      </c>
      <c r="G57" s="5">
        <f>$C56*G22</f>
        <v>7144875</v>
      </c>
      <c r="I57"/>
      <c r="J57"/>
      <c r="K57"/>
      <c r="L57"/>
      <c r="M57"/>
      <c r="N57"/>
      <c r="O57"/>
      <c r="P57"/>
      <c r="Q57" s="5">
        <f t="shared" ref="Q57:AJ57" si="47">$C56*Q22</f>
        <v>7966125</v>
      </c>
      <c r="R57" s="5">
        <f t="shared" si="47"/>
        <v>8048250</v>
      </c>
      <c r="S57" s="5">
        <f t="shared" si="47"/>
        <v>8130375</v>
      </c>
      <c r="T57" s="5">
        <f t="shared" si="47"/>
        <v>8212500</v>
      </c>
      <c r="U57" s="5">
        <f t="shared" si="47"/>
        <v>8294625</v>
      </c>
      <c r="V57" s="5">
        <f t="shared" si="47"/>
        <v>8376750</v>
      </c>
      <c r="W57" s="5">
        <f t="shared" si="47"/>
        <v>8458875</v>
      </c>
      <c r="X57" s="5">
        <f t="shared" si="47"/>
        <v>8541000</v>
      </c>
      <c r="Y57" s="5">
        <f t="shared" si="47"/>
        <v>8623125</v>
      </c>
      <c r="Z57" s="5">
        <f t="shared" si="47"/>
        <v>8705250</v>
      </c>
      <c r="AA57" s="5">
        <f t="shared" si="47"/>
        <v>8787375</v>
      </c>
      <c r="AB57" s="5">
        <f t="shared" si="47"/>
        <v>8869500</v>
      </c>
      <c r="AC57" s="5">
        <f t="shared" si="47"/>
        <v>8951625</v>
      </c>
      <c r="AD57" s="5">
        <f t="shared" si="47"/>
        <v>9033750</v>
      </c>
      <c r="AE57" s="5">
        <f t="shared" si="47"/>
        <v>9115875</v>
      </c>
      <c r="AF57" s="5">
        <f t="shared" si="47"/>
        <v>9198000</v>
      </c>
      <c r="AG57" s="5">
        <f t="shared" si="47"/>
        <v>9280125</v>
      </c>
      <c r="AH57" s="5">
        <f t="shared" si="47"/>
        <v>9362250</v>
      </c>
      <c r="AI57" s="5">
        <f t="shared" si="47"/>
        <v>9444375</v>
      </c>
      <c r="AJ57" s="5">
        <f t="shared" si="47"/>
        <v>9526500</v>
      </c>
      <c r="AK57" s="5">
        <f t="shared" ref="AK57" si="48">$C56*AK22</f>
        <v>9608625</v>
      </c>
    </row>
    <row r="58" spans="2:37" s="8" customFormat="1" hidden="1" x14ac:dyDescent="0.25">
      <c r="B58" t="s">
        <v>5</v>
      </c>
      <c r="C58" s="9"/>
      <c r="D58"/>
      <c r="E58"/>
      <c r="F58" s="5">
        <f>F57*H2</f>
        <v>5035643.1391482782</v>
      </c>
      <c r="G58" s="5">
        <f>G57*I2</f>
        <v>4760931.8963910034</v>
      </c>
      <c r="I58"/>
      <c r="J58"/>
      <c r="K58"/>
      <c r="L58"/>
      <c r="M58"/>
      <c r="N58"/>
      <c r="O58"/>
      <c r="P58"/>
      <c r="Q58" s="5">
        <f t="shared" ref="Q58:AJ58" si="49">Q57*Q2</f>
        <v>3089400.619099135</v>
      </c>
      <c r="R58" s="5">
        <f t="shared" si="49"/>
        <v>2917056.1775866193</v>
      </c>
      <c r="S58" s="5">
        <f t="shared" si="49"/>
        <v>2754039.305560512</v>
      </c>
      <c r="T58" s="5">
        <f t="shared" si="49"/>
        <v>2599867.1816865024</v>
      </c>
      <c r="U58" s="5">
        <f t="shared" si="49"/>
        <v>2454080.2369190352</v>
      </c>
      <c r="V58" s="5">
        <f t="shared" si="49"/>
        <v>2316241.1785485479</v>
      </c>
      <c r="W58" s="5">
        <f t="shared" si="49"/>
        <v>2185934.0424271617</v>
      </c>
      <c r="X58" s="5">
        <f t="shared" si="49"/>
        <v>2062763.2738628509</v>
      </c>
      <c r="Y58" s="5">
        <f t="shared" si="49"/>
        <v>1946352.8374874131</v>
      </c>
      <c r="Z58" s="5">
        <f t="shared" si="49"/>
        <v>1836345.3562409061</v>
      </c>
      <c r="AA58" s="5">
        <f t="shared" si="49"/>
        <v>1732401.2794725527</v>
      </c>
      <c r="AB58" s="5">
        <f t="shared" si="49"/>
        <v>1634198.0800335023</v>
      </c>
      <c r="AC58" s="5">
        <f t="shared" si="49"/>
        <v>1541429.4801285199</v>
      </c>
      <c r="AD58" s="5">
        <f t="shared" si="49"/>
        <v>1453804.7056000787</v>
      </c>
      <c r="AE58" s="5">
        <f t="shared" si="49"/>
        <v>1371047.768237967</v>
      </c>
      <c r="AF58" s="5">
        <f t="shared" si="49"/>
        <v>1292896.7756390697</v>
      </c>
      <c r="AG58" s="5">
        <f t="shared" si="49"/>
        <v>1219103.2680842362</v>
      </c>
      <c r="AH58" s="5">
        <f t="shared" si="49"/>
        <v>1149431.5818509879</v>
      </c>
      <c r="AI58" s="5">
        <f t="shared" si="49"/>
        <v>1083658.2383412328</v>
      </c>
      <c r="AJ58" s="5">
        <f t="shared" si="49"/>
        <v>1021571.3583712556</v>
      </c>
      <c r="AK58" s="5">
        <f t="shared" ref="AK58" si="50">AK57*AK2</f>
        <v>962970.10094615619</v>
      </c>
    </row>
    <row r="59" spans="2:37" s="8" customFormat="1" ht="15.75" hidden="1" thickBot="1" x14ac:dyDescent="0.3">
      <c r="B59" t="s">
        <v>22</v>
      </c>
      <c r="C59" s="25">
        <f>SUM(F58:G58)</f>
        <v>9796575.0355392806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2:37" s="8" customFormat="1" x14ac:dyDescent="0.25">
      <c r="C60" s="9"/>
    </row>
    <row r="61" spans="2:37" s="15" customFormat="1" x14ac:dyDescent="0.25">
      <c r="B61" s="15" t="s">
        <v>46</v>
      </c>
      <c r="C61" s="20"/>
    </row>
    <row r="62" spans="2:37" x14ac:dyDescent="0.25">
      <c r="B62" s="29" t="s">
        <v>47</v>
      </c>
      <c r="C62" s="41">
        <v>9.9999999999999995E-7</v>
      </c>
    </row>
    <row r="63" spans="2:37" s="42" customFormat="1" x14ac:dyDescent="0.25">
      <c r="B63" s="42" t="s">
        <v>48</v>
      </c>
      <c r="C63" s="43"/>
    </row>
    <row r="64" spans="2:37" s="29" customFormat="1" x14ac:dyDescent="0.25">
      <c r="B64" s="29" t="s">
        <v>49</v>
      </c>
      <c r="C64" s="45"/>
      <c r="D64" s="49">
        <v>24.164490000000001</v>
      </c>
      <c r="E64" s="49">
        <v>24.595210999999999</v>
      </c>
      <c r="F64" s="49">
        <v>25.01634</v>
      </c>
      <c r="G64" s="49">
        <v>25.443415000000002</v>
      </c>
      <c r="H64" s="49">
        <v>25.867370999999999</v>
      </c>
      <c r="I64" s="49">
        <v>26.284424000000001</v>
      </c>
      <c r="J64" s="49">
        <v>26.679763999999999</v>
      </c>
      <c r="K64" s="49">
        <v>27.055800999999999</v>
      </c>
      <c r="L64" s="49">
        <v>27.408939</v>
      </c>
      <c r="M64" s="49">
        <v>27.732095999999999</v>
      </c>
      <c r="N64" s="49">
        <v>28.028441999999998</v>
      </c>
      <c r="O64" s="49">
        <v>28.301689</v>
      </c>
      <c r="P64" s="49">
        <v>28.537845999999998</v>
      </c>
      <c r="Q64" s="49">
        <v>28.746084</v>
      </c>
      <c r="R64" s="49">
        <v>28.950821000000001</v>
      </c>
      <c r="S64" s="49">
        <v>29.139206000000001</v>
      </c>
      <c r="T64" s="49">
        <v>29.308374000000001</v>
      </c>
      <c r="U64" s="49">
        <v>29.463369</v>
      </c>
      <c r="V64" s="49">
        <v>29.611654000000001</v>
      </c>
      <c r="W64" s="49">
        <v>29.742331</v>
      </c>
      <c r="X64" s="49">
        <v>29.860365000000002</v>
      </c>
      <c r="Y64" s="49">
        <v>29.975709999999999</v>
      </c>
      <c r="Z64" s="49">
        <v>30.077759</v>
      </c>
      <c r="AA64" s="49">
        <v>30.16226</v>
      </c>
      <c r="AB64" s="49">
        <v>30.233269</v>
      </c>
      <c r="AC64" s="49">
        <v>30.294257999999999</v>
      </c>
      <c r="AD64" s="49">
        <v>30.349163000000001</v>
      </c>
      <c r="AE64" s="49">
        <v>30.398422</v>
      </c>
      <c r="AF64" s="49">
        <v>30.442173</v>
      </c>
      <c r="AG64" s="49">
        <v>30.481501000000002</v>
      </c>
      <c r="AH64" s="49">
        <v>32.659177190000001</v>
      </c>
      <c r="AI64" s="49">
        <v>32.9857689619</v>
      </c>
      <c r="AJ64" s="49">
        <v>33.315626651518997</v>
      </c>
      <c r="AK64" s="49">
        <v>33.645484341138001</v>
      </c>
    </row>
    <row r="65" spans="2:37" x14ac:dyDescent="0.25">
      <c r="B65" s="29" t="s">
        <v>50</v>
      </c>
      <c r="C65" s="45">
        <v>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2:37" s="48" customFormat="1" x14ac:dyDescent="0.25">
      <c r="B66" s="48" t="s">
        <v>51</v>
      </c>
      <c r="D66" s="48">
        <f>IFERROR((D25/(D64/$C$65))*D30,"")</f>
        <v>0</v>
      </c>
      <c r="E66" s="48">
        <f t="shared" ref="E66:H66" si="51">IFERROR((E25/(E64/$C$65))*E30,"")</f>
        <v>0</v>
      </c>
      <c r="F66" s="48">
        <f t="shared" si="51"/>
        <v>0</v>
      </c>
      <c r="G66" s="48">
        <f t="shared" si="51"/>
        <v>0</v>
      </c>
      <c r="H66" s="48">
        <f t="shared" si="51"/>
        <v>0</v>
      </c>
      <c r="I66" s="48">
        <f t="shared" ref="I66:AK66" si="52">IFERROR((I25/(I64/$C$65))*I30,"")</f>
        <v>0</v>
      </c>
      <c r="J66" s="48">
        <f t="shared" si="52"/>
        <v>479682.37275262253</v>
      </c>
      <c r="K66" s="48">
        <f t="shared" si="52"/>
        <v>0</v>
      </c>
      <c r="L66" s="48">
        <f t="shared" si="52"/>
        <v>0</v>
      </c>
      <c r="M66" s="48">
        <f t="shared" si="52"/>
        <v>0</v>
      </c>
      <c r="N66" s="48">
        <f t="shared" si="52"/>
        <v>476894.2978231422</v>
      </c>
      <c r="O66" s="48">
        <f t="shared" si="52"/>
        <v>0</v>
      </c>
      <c r="P66" s="48">
        <f t="shared" si="52"/>
        <v>0</v>
      </c>
      <c r="Q66" s="48">
        <f t="shared" si="52"/>
        <v>0</v>
      </c>
      <c r="R66" s="48">
        <f t="shared" si="52"/>
        <v>481347.17261846672</v>
      </c>
      <c r="S66" s="48">
        <f t="shared" si="52"/>
        <v>0</v>
      </c>
      <c r="T66" s="48">
        <f t="shared" si="52"/>
        <v>0</v>
      </c>
      <c r="U66" s="48">
        <f t="shared" si="52"/>
        <v>0</v>
      </c>
      <c r="V66" s="48">
        <f t="shared" si="52"/>
        <v>489813.48694672709</v>
      </c>
      <c r="W66" s="48">
        <f t="shared" si="52"/>
        <v>0</v>
      </c>
      <c r="X66" s="48">
        <f t="shared" si="52"/>
        <v>0</v>
      </c>
      <c r="Y66" s="48">
        <f t="shared" si="52"/>
        <v>0</v>
      </c>
      <c r="Z66" s="48">
        <f t="shared" si="52"/>
        <v>501133.71699888498</v>
      </c>
      <c r="AA66" s="48">
        <f t="shared" si="52"/>
        <v>0</v>
      </c>
      <c r="AB66" s="48">
        <f t="shared" si="52"/>
        <v>0</v>
      </c>
      <c r="AC66" s="48">
        <f t="shared" si="52"/>
        <v>0</v>
      </c>
      <c r="AD66" s="48">
        <f t="shared" si="52"/>
        <v>515393.8127826897</v>
      </c>
      <c r="AE66" s="48">
        <f t="shared" si="52"/>
        <v>0</v>
      </c>
      <c r="AF66" s="48">
        <f t="shared" si="52"/>
        <v>0</v>
      </c>
      <c r="AG66" s="48">
        <f t="shared" si="52"/>
        <v>0</v>
      </c>
      <c r="AH66" s="48">
        <f t="shared" si="52"/>
        <v>496355.50845915236</v>
      </c>
      <c r="AI66" s="48">
        <f t="shared" si="52"/>
        <v>0</v>
      </c>
      <c r="AJ66" s="48">
        <f t="shared" si="52"/>
        <v>0</v>
      </c>
      <c r="AK66" s="48">
        <f t="shared" si="52"/>
        <v>0</v>
      </c>
    </row>
    <row r="67" spans="2:37" x14ac:dyDescent="0.25">
      <c r="B67" s="29" t="s">
        <v>52</v>
      </c>
      <c r="C67" s="45">
        <v>8887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2:37" x14ac:dyDescent="0.25">
      <c r="B68" t="s">
        <v>53</v>
      </c>
      <c r="C68" s="5"/>
      <c r="D68" s="44">
        <f>IFERROR(D66*$C$67*$C$62,"")</f>
        <v>0</v>
      </c>
      <c r="E68" s="44">
        <f t="shared" ref="E68:AJ68" si="53">IFERROR(E66*$C$67*$C$62,"")</f>
        <v>0</v>
      </c>
      <c r="F68" s="44">
        <f t="shared" si="53"/>
        <v>0</v>
      </c>
      <c r="G68" s="44">
        <f t="shared" si="53"/>
        <v>0</v>
      </c>
      <c r="H68" s="44">
        <f t="shared" si="53"/>
        <v>0</v>
      </c>
      <c r="I68" s="44">
        <f t="shared" si="53"/>
        <v>0</v>
      </c>
      <c r="J68" s="44">
        <f t="shared" si="53"/>
        <v>4262.9372466525565</v>
      </c>
      <c r="K68" s="44">
        <f t="shared" si="53"/>
        <v>0</v>
      </c>
      <c r="L68" s="44">
        <f t="shared" si="53"/>
        <v>0</v>
      </c>
      <c r="M68" s="44">
        <f t="shared" si="53"/>
        <v>0</v>
      </c>
      <c r="N68" s="44">
        <f t="shared" si="53"/>
        <v>4238.1596247542648</v>
      </c>
      <c r="O68" s="44">
        <f t="shared" si="53"/>
        <v>0</v>
      </c>
      <c r="P68" s="44">
        <f t="shared" si="53"/>
        <v>0</v>
      </c>
      <c r="Q68" s="44">
        <f t="shared" si="53"/>
        <v>0</v>
      </c>
      <c r="R68" s="44">
        <f t="shared" si="53"/>
        <v>4277.7323230603133</v>
      </c>
      <c r="S68" s="44">
        <f t="shared" si="53"/>
        <v>0</v>
      </c>
      <c r="T68" s="44">
        <f t="shared" si="53"/>
        <v>0</v>
      </c>
      <c r="U68" s="44">
        <f t="shared" si="53"/>
        <v>0</v>
      </c>
      <c r="V68" s="44">
        <f t="shared" si="53"/>
        <v>4352.9724584955629</v>
      </c>
      <c r="W68" s="44">
        <f t="shared" si="53"/>
        <v>0</v>
      </c>
      <c r="X68" s="44">
        <f t="shared" si="53"/>
        <v>0</v>
      </c>
      <c r="Y68" s="44">
        <f t="shared" si="53"/>
        <v>0</v>
      </c>
      <c r="Z68" s="44">
        <f t="shared" si="53"/>
        <v>4453.5753429690903</v>
      </c>
      <c r="AA68" s="44">
        <f t="shared" si="53"/>
        <v>0</v>
      </c>
      <c r="AB68" s="44">
        <f t="shared" si="53"/>
        <v>0</v>
      </c>
      <c r="AC68" s="44">
        <f t="shared" si="53"/>
        <v>0</v>
      </c>
      <c r="AD68" s="44">
        <f t="shared" si="53"/>
        <v>4580.3048141997633</v>
      </c>
      <c r="AE68" s="44">
        <f t="shared" si="53"/>
        <v>0</v>
      </c>
      <c r="AF68" s="44">
        <f t="shared" si="53"/>
        <v>0</v>
      </c>
      <c r="AG68" s="44">
        <f t="shared" si="53"/>
        <v>0</v>
      </c>
      <c r="AH68" s="44">
        <f t="shared" si="53"/>
        <v>4411.1114036764866</v>
      </c>
      <c r="AI68" s="44">
        <f t="shared" si="53"/>
        <v>0</v>
      </c>
      <c r="AJ68" s="44">
        <f t="shared" si="53"/>
        <v>0</v>
      </c>
      <c r="AK68" s="44">
        <f t="shared" ref="AK68" si="54">IFERROR(AK66*$C$67*$C$62,"")</f>
        <v>0</v>
      </c>
    </row>
    <row r="69" spans="2:37" s="38" customFormat="1" x14ac:dyDescent="0.25">
      <c r="B69" s="38" t="s">
        <v>54</v>
      </c>
      <c r="D69" s="38">
        <v>52</v>
      </c>
      <c r="E69" s="38">
        <v>53</v>
      </c>
      <c r="F69" s="38">
        <v>54</v>
      </c>
      <c r="G69" s="38">
        <v>55</v>
      </c>
      <c r="H69" s="38">
        <v>56</v>
      </c>
      <c r="I69" s="38">
        <v>57</v>
      </c>
      <c r="J69" s="38">
        <v>58</v>
      </c>
      <c r="K69" s="38">
        <v>60</v>
      </c>
      <c r="L69" s="38">
        <v>61</v>
      </c>
      <c r="M69" s="38">
        <v>62</v>
      </c>
      <c r="N69" s="38">
        <v>63</v>
      </c>
      <c r="O69" s="38">
        <v>64</v>
      </c>
      <c r="P69" s="38">
        <v>65</v>
      </c>
      <c r="Q69" s="38">
        <v>66</v>
      </c>
      <c r="R69" s="38">
        <v>67</v>
      </c>
      <c r="S69" s="38">
        <v>69</v>
      </c>
      <c r="T69" s="38">
        <v>70</v>
      </c>
      <c r="U69" s="38">
        <v>71</v>
      </c>
      <c r="V69" s="38">
        <v>72</v>
      </c>
      <c r="W69" s="38">
        <v>73</v>
      </c>
      <c r="X69" s="38">
        <v>74</v>
      </c>
      <c r="Y69" s="38">
        <v>75</v>
      </c>
      <c r="Z69" s="38">
        <v>77</v>
      </c>
      <c r="AA69" s="38">
        <v>78</v>
      </c>
      <c r="AB69" s="38">
        <v>79</v>
      </c>
      <c r="AC69" s="38">
        <v>80</v>
      </c>
      <c r="AD69" s="38">
        <v>81</v>
      </c>
      <c r="AE69" s="38">
        <v>82</v>
      </c>
      <c r="AF69" s="38">
        <v>83</v>
      </c>
      <c r="AG69" s="38">
        <v>85</v>
      </c>
      <c r="AH69" s="52">
        <v>85</v>
      </c>
      <c r="AI69" s="52">
        <v>85</v>
      </c>
      <c r="AJ69" s="52">
        <v>85</v>
      </c>
      <c r="AK69" s="52">
        <v>85</v>
      </c>
    </row>
    <row r="70" spans="2:37" x14ac:dyDescent="0.25">
      <c r="B70" t="s">
        <v>55</v>
      </c>
      <c r="C70" s="5"/>
      <c r="D70" s="46">
        <f>D68*D69</f>
        <v>0</v>
      </c>
      <c r="E70" s="46">
        <f t="shared" ref="E70:AJ70" si="55">E68*E69</f>
        <v>0</v>
      </c>
      <c r="F70" s="46">
        <f t="shared" si="55"/>
        <v>0</v>
      </c>
      <c r="G70" s="46">
        <f t="shared" si="55"/>
        <v>0</v>
      </c>
      <c r="H70" s="46">
        <f t="shared" si="55"/>
        <v>0</v>
      </c>
      <c r="I70" s="46">
        <f t="shared" si="55"/>
        <v>0</v>
      </c>
      <c r="J70" s="46">
        <f t="shared" si="55"/>
        <v>247250.36030584827</v>
      </c>
      <c r="K70" s="46">
        <f t="shared" si="55"/>
        <v>0</v>
      </c>
      <c r="L70" s="46">
        <f t="shared" si="55"/>
        <v>0</v>
      </c>
      <c r="M70" s="46">
        <f t="shared" si="55"/>
        <v>0</v>
      </c>
      <c r="N70" s="46">
        <f t="shared" si="55"/>
        <v>267004.05635951867</v>
      </c>
      <c r="O70" s="46">
        <f t="shared" si="55"/>
        <v>0</v>
      </c>
      <c r="P70" s="46">
        <f t="shared" si="55"/>
        <v>0</v>
      </c>
      <c r="Q70" s="46">
        <f t="shared" si="55"/>
        <v>0</v>
      </c>
      <c r="R70" s="46">
        <f t="shared" si="55"/>
        <v>286608.065645041</v>
      </c>
      <c r="S70" s="46">
        <f t="shared" si="55"/>
        <v>0</v>
      </c>
      <c r="T70" s="46">
        <f t="shared" si="55"/>
        <v>0</v>
      </c>
      <c r="U70" s="46">
        <f t="shared" si="55"/>
        <v>0</v>
      </c>
      <c r="V70" s="46">
        <f t="shared" si="55"/>
        <v>313414.01701168052</v>
      </c>
      <c r="W70" s="46">
        <f t="shared" si="55"/>
        <v>0</v>
      </c>
      <c r="X70" s="46">
        <f t="shared" si="55"/>
        <v>0</v>
      </c>
      <c r="Y70" s="46">
        <f t="shared" si="55"/>
        <v>0</v>
      </c>
      <c r="Z70" s="46">
        <f t="shared" si="55"/>
        <v>342925.30140861997</v>
      </c>
      <c r="AA70" s="46">
        <f t="shared" si="55"/>
        <v>0</v>
      </c>
      <c r="AB70" s="46">
        <f t="shared" si="55"/>
        <v>0</v>
      </c>
      <c r="AC70" s="46">
        <f t="shared" si="55"/>
        <v>0</v>
      </c>
      <c r="AD70" s="46">
        <f t="shared" si="55"/>
        <v>371004.68995018082</v>
      </c>
      <c r="AE70" s="46">
        <f t="shared" si="55"/>
        <v>0</v>
      </c>
      <c r="AF70" s="46">
        <f t="shared" si="55"/>
        <v>0</v>
      </c>
      <c r="AG70" s="46">
        <f t="shared" si="55"/>
        <v>0</v>
      </c>
      <c r="AH70" s="46">
        <f t="shared" si="55"/>
        <v>374944.46931250137</v>
      </c>
      <c r="AI70" s="46">
        <f t="shared" si="55"/>
        <v>0</v>
      </c>
      <c r="AJ70" s="46">
        <f t="shared" si="55"/>
        <v>0</v>
      </c>
      <c r="AK70" s="46">
        <f t="shared" ref="AK70" si="56">AK68*AK69</f>
        <v>0</v>
      </c>
    </row>
    <row r="71" spans="2:37" x14ac:dyDescent="0.25">
      <c r="B71" t="s">
        <v>56</v>
      </c>
      <c r="C71" s="5"/>
      <c r="D71" s="46">
        <f>D70*D3</f>
        <v>0</v>
      </c>
      <c r="E71" s="46">
        <f t="shared" ref="E71:AJ71" si="57">E70*E3</f>
        <v>0</v>
      </c>
      <c r="F71" s="46">
        <f t="shared" si="57"/>
        <v>0</v>
      </c>
      <c r="G71" s="46">
        <f t="shared" si="57"/>
        <v>0</v>
      </c>
      <c r="H71" s="46">
        <f t="shared" si="57"/>
        <v>0</v>
      </c>
      <c r="I71" s="46">
        <f t="shared" si="57"/>
        <v>0</v>
      </c>
      <c r="J71" s="46">
        <f t="shared" si="57"/>
        <v>201037.16914127089</v>
      </c>
      <c r="K71" s="46">
        <f t="shared" si="57"/>
        <v>0</v>
      </c>
      <c r="L71" s="46">
        <f t="shared" si="57"/>
        <v>0</v>
      </c>
      <c r="M71" s="46">
        <f t="shared" si="57"/>
        <v>0</v>
      </c>
      <c r="N71" s="46">
        <f t="shared" si="57"/>
        <v>192889.41125229129</v>
      </c>
      <c r="O71" s="46">
        <f t="shared" si="57"/>
        <v>0</v>
      </c>
      <c r="P71" s="46">
        <f t="shared" si="57"/>
        <v>0</v>
      </c>
      <c r="Q71" s="46">
        <f t="shared" si="57"/>
        <v>0</v>
      </c>
      <c r="R71" s="46">
        <f t="shared" si="57"/>
        <v>183962.81115453225</v>
      </c>
      <c r="S71" s="46">
        <f t="shared" si="57"/>
        <v>0</v>
      </c>
      <c r="T71" s="46">
        <f t="shared" si="57"/>
        <v>0</v>
      </c>
      <c r="U71" s="46">
        <f t="shared" si="57"/>
        <v>0</v>
      </c>
      <c r="V71" s="46">
        <f t="shared" si="57"/>
        <v>178735.63450875625</v>
      </c>
      <c r="W71" s="46">
        <f t="shared" si="57"/>
        <v>0</v>
      </c>
      <c r="X71" s="46">
        <f t="shared" si="57"/>
        <v>0</v>
      </c>
      <c r="Y71" s="46">
        <f t="shared" si="57"/>
        <v>0</v>
      </c>
      <c r="Z71" s="46">
        <f t="shared" si="57"/>
        <v>173757.42055151358</v>
      </c>
      <c r="AA71" s="46">
        <f t="shared" si="57"/>
        <v>0</v>
      </c>
      <c r="AB71" s="46">
        <f t="shared" si="57"/>
        <v>0</v>
      </c>
      <c r="AC71" s="46">
        <f t="shared" si="57"/>
        <v>0</v>
      </c>
      <c r="AD71" s="46">
        <f t="shared" si="57"/>
        <v>167022.25105325808</v>
      </c>
      <c r="AE71" s="46">
        <f t="shared" si="57"/>
        <v>0</v>
      </c>
      <c r="AF71" s="46">
        <f t="shared" si="57"/>
        <v>0</v>
      </c>
      <c r="AG71" s="46">
        <f t="shared" si="57"/>
        <v>0</v>
      </c>
      <c r="AH71" s="46">
        <f t="shared" si="57"/>
        <v>149972.96787424144</v>
      </c>
      <c r="AI71" s="46">
        <f t="shared" si="57"/>
        <v>0</v>
      </c>
      <c r="AJ71" s="46">
        <f t="shared" si="57"/>
        <v>0</v>
      </c>
      <c r="AK71" s="46">
        <f t="shared" ref="AK71" si="58">AK70*AK3</f>
        <v>0</v>
      </c>
    </row>
    <row r="72" spans="2:37" s="42" customFormat="1" x14ac:dyDescent="0.25">
      <c r="B72" s="42" t="s">
        <v>57</v>
      </c>
      <c r="C72" s="43"/>
    </row>
    <row r="73" spans="2:37" s="49" customFormat="1" x14ac:dyDescent="0.25">
      <c r="B73" s="49" t="s">
        <v>58</v>
      </c>
      <c r="D73" s="49">
        <v>8.58790344814956E-2</v>
      </c>
      <c r="E73" s="49">
        <v>8.0252541495907603E-2</v>
      </c>
      <c r="F73" s="49">
        <v>7.4994676587102335E-2</v>
      </c>
      <c r="G73" s="49">
        <v>7.0081288537022543E-2</v>
      </c>
      <c r="H73" s="49">
        <v>6.5489808430670302E-2</v>
      </c>
      <c r="I73" s="49">
        <v>6.1199145989162956E-2</v>
      </c>
      <c r="J73" s="49">
        <v>5.718959269468344E-2</v>
      </c>
      <c r="K73" s="49">
        <v>5.3442731262343932E-2</v>
      </c>
      <c r="L73" s="49">
        <v>4.9941351043135331E-2</v>
      </c>
      <c r="M73" s="49">
        <v>4.6669368969378615E-2</v>
      </c>
      <c r="N73" s="49">
        <v>4.3611755679552847E-2</v>
      </c>
      <c r="O73" s="49">
        <v>4.0754466483165185E-2</v>
      </c>
      <c r="P73" s="49">
        <v>3.8084376848560385E-2</v>
      </c>
      <c r="Q73" s="49">
        <v>3.5589222117342653E-2</v>
      </c>
      <c r="R73" s="49">
        <v>3.325754116849701E-2</v>
      </c>
      <c r="S73" s="49">
        <v>3.107862377343976E-2</v>
      </c>
      <c r="T73" s="49">
        <v>2.9042461400181303E-2</v>
      </c>
      <c r="U73" s="49">
        <v>2.7139701240627583E-2</v>
      </c>
      <c r="V73" s="49">
        <v>2.5361603249851414E-2</v>
      </c>
      <c r="W73" s="49">
        <v>2.3700000000000002E-2</v>
      </c>
      <c r="X73" s="49">
        <v>2.2147259164433577E-2</v>
      </c>
      <c r="Y73" s="49">
        <v>2.0696248459771603E-2</v>
      </c>
      <c r="Z73" s="49">
        <v>1.9340302884813119E-2</v>
      </c>
      <c r="AA73" s="49">
        <v>1.8073194105848036E-2</v>
      </c>
      <c r="AB73" s="49">
        <v>1.6889101847735434E-2</v>
      </c>
      <c r="AC73" s="49">
        <v>1.5782587159338002E-2</v>
      </c>
      <c r="AD73" s="49">
        <v>1.4748567430511401E-2</v>
      </c>
      <c r="AE73" s="49">
        <v>1.3782293045892834E-2</v>
      </c>
      <c r="AF73" s="49">
        <v>1.2879325568251443E-2</v>
      </c>
      <c r="AG73" s="49">
        <v>1.2035517351189047E-2</v>
      </c>
      <c r="AH73" s="49">
        <v>1.1246992487545187E-2</v>
      </c>
      <c r="AI73" s="49">
        <v>1.0510129005995811E-2</v>
      </c>
      <c r="AJ73" s="49">
        <v>9.8215422340683489E-3</v>
      </c>
      <c r="AK73" s="49">
        <v>9.1329554621408793E-3</v>
      </c>
    </row>
    <row r="74" spans="2:37" s="44" customFormat="1" x14ac:dyDescent="0.25">
      <c r="B74" s="44" t="s">
        <v>59</v>
      </c>
      <c r="D74" s="44">
        <f>D25*$C$62*D73*D30</f>
        <v>0</v>
      </c>
      <c r="E74" s="44">
        <f t="shared" ref="E74:H74" si="59">E25*$C$62*E73*E30</f>
        <v>0</v>
      </c>
      <c r="F74" s="44">
        <f t="shared" si="59"/>
        <v>0</v>
      </c>
      <c r="G74" s="44">
        <f t="shared" si="59"/>
        <v>0</v>
      </c>
      <c r="H74" s="44">
        <f t="shared" si="59"/>
        <v>0</v>
      </c>
      <c r="I74" s="44">
        <f t="shared" ref="I74:AK74" si="60">I25*$C$62*I73*I30</f>
        <v>0</v>
      </c>
      <c r="J74" s="44">
        <f t="shared" si="60"/>
        <v>0.73190168425792834</v>
      </c>
      <c r="K74" s="44">
        <f t="shared" si="60"/>
        <v>0</v>
      </c>
      <c r="L74" s="44">
        <f t="shared" si="60"/>
        <v>0</v>
      </c>
      <c r="M74" s="44">
        <f t="shared" si="60"/>
        <v>0</v>
      </c>
      <c r="N74" s="44">
        <f t="shared" si="60"/>
        <v>0.5829410751819597</v>
      </c>
      <c r="O74" s="44">
        <f t="shared" si="60"/>
        <v>0</v>
      </c>
      <c r="P74" s="44">
        <f t="shared" si="60"/>
        <v>0</v>
      </c>
      <c r="Q74" s="44">
        <f t="shared" si="60"/>
        <v>0</v>
      </c>
      <c r="R74" s="44">
        <f t="shared" si="60"/>
        <v>0.46345700062638495</v>
      </c>
      <c r="S74" s="44">
        <f t="shared" si="60"/>
        <v>0</v>
      </c>
      <c r="T74" s="44">
        <f t="shared" si="60"/>
        <v>0</v>
      </c>
      <c r="U74" s="44">
        <f t="shared" si="60"/>
        <v>0</v>
      </c>
      <c r="V74" s="44">
        <f t="shared" si="60"/>
        <v>0.36784944883645421</v>
      </c>
      <c r="W74" s="44">
        <f t="shared" si="60"/>
        <v>0</v>
      </c>
      <c r="X74" s="44">
        <f t="shared" si="60"/>
        <v>0</v>
      </c>
      <c r="Y74" s="44">
        <f t="shared" si="60"/>
        <v>0</v>
      </c>
      <c r="Z74" s="44">
        <f t="shared" si="60"/>
        <v>0.29151598245981136</v>
      </c>
      <c r="AA74" s="44">
        <f t="shared" si="60"/>
        <v>0</v>
      </c>
      <c r="AB74" s="44">
        <f t="shared" si="60"/>
        <v>0</v>
      </c>
      <c r="AC74" s="44">
        <f t="shared" si="60"/>
        <v>0</v>
      </c>
      <c r="AD74" s="44">
        <f t="shared" si="60"/>
        <v>0.23069371186802315</v>
      </c>
      <c r="AE74" s="44">
        <f t="shared" si="60"/>
        <v>0</v>
      </c>
      <c r="AF74" s="44">
        <f t="shared" si="60"/>
        <v>0</v>
      </c>
      <c r="AG74" s="44">
        <f t="shared" si="60"/>
        <v>0</v>
      </c>
      <c r="AH74" s="44">
        <f t="shared" si="60"/>
        <v>0.1823200746563817</v>
      </c>
      <c r="AI74" s="44">
        <f t="shared" si="60"/>
        <v>0</v>
      </c>
      <c r="AJ74" s="44">
        <f t="shared" si="60"/>
        <v>0</v>
      </c>
      <c r="AK74" s="44">
        <f t="shared" si="60"/>
        <v>0</v>
      </c>
    </row>
    <row r="75" spans="2:37" s="50" customFormat="1" x14ac:dyDescent="0.25">
      <c r="B75" s="50" t="s">
        <v>60</v>
      </c>
      <c r="D75" s="50">
        <v>15600</v>
      </c>
      <c r="E75" s="50">
        <v>15800</v>
      </c>
      <c r="F75" s="50">
        <v>16000</v>
      </c>
      <c r="G75" s="50">
        <v>16200</v>
      </c>
      <c r="H75" s="50">
        <v>16500</v>
      </c>
      <c r="I75" s="50">
        <v>16800</v>
      </c>
      <c r="J75" s="50">
        <v>17100</v>
      </c>
      <c r="K75" s="50">
        <v>17400</v>
      </c>
      <c r="L75" s="50">
        <v>17700</v>
      </c>
      <c r="M75" s="50">
        <v>18100</v>
      </c>
      <c r="N75" s="50">
        <v>18100</v>
      </c>
      <c r="O75" s="50">
        <v>18100</v>
      </c>
      <c r="P75" s="50">
        <v>18100</v>
      </c>
      <c r="Q75" s="50">
        <v>18100</v>
      </c>
      <c r="R75" s="50">
        <v>18100</v>
      </c>
      <c r="S75" s="50">
        <v>18100</v>
      </c>
      <c r="T75" s="50">
        <v>18100</v>
      </c>
      <c r="U75" s="50">
        <v>18100</v>
      </c>
      <c r="V75" s="50">
        <v>18100</v>
      </c>
      <c r="W75" s="50">
        <v>18100</v>
      </c>
      <c r="X75" s="50">
        <v>18100</v>
      </c>
      <c r="Y75" s="50">
        <v>18100</v>
      </c>
      <c r="Z75" s="50">
        <v>18100</v>
      </c>
      <c r="AA75" s="50">
        <v>18100</v>
      </c>
      <c r="AB75" s="50">
        <v>18100</v>
      </c>
      <c r="AC75" s="50">
        <v>18100</v>
      </c>
      <c r="AD75" s="50">
        <v>18100</v>
      </c>
      <c r="AE75" s="50">
        <v>18100</v>
      </c>
      <c r="AF75" s="50">
        <v>18100</v>
      </c>
      <c r="AG75" s="50">
        <v>18100</v>
      </c>
      <c r="AH75" s="51">
        <v>18100</v>
      </c>
      <c r="AI75" s="51">
        <v>18100</v>
      </c>
      <c r="AJ75" s="51">
        <v>18100</v>
      </c>
      <c r="AK75" s="51">
        <v>18100</v>
      </c>
    </row>
    <row r="76" spans="2:37" x14ac:dyDescent="0.25">
      <c r="B76" t="s">
        <v>61</v>
      </c>
      <c r="C76" s="5"/>
      <c r="D76" s="46">
        <f>D74*D75</f>
        <v>0</v>
      </c>
      <c r="E76" s="46">
        <f t="shared" ref="E76:AJ76" si="61">E74*E75</f>
        <v>0</v>
      </c>
      <c r="F76" s="46">
        <f t="shared" si="61"/>
        <v>0</v>
      </c>
      <c r="G76" s="46">
        <f t="shared" si="61"/>
        <v>0</v>
      </c>
      <c r="H76" s="46">
        <f t="shared" si="61"/>
        <v>0</v>
      </c>
      <c r="I76" s="46">
        <f t="shared" si="61"/>
        <v>0</v>
      </c>
      <c r="J76" s="46">
        <f t="shared" si="61"/>
        <v>12515.518800810574</v>
      </c>
      <c r="K76" s="46">
        <f t="shared" si="61"/>
        <v>0</v>
      </c>
      <c r="L76" s="46">
        <f t="shared" si="61"/>
        <v>0</v>
      </c>
      <c r="M76" s="46">
        <f t="shared" si="61"/>
        <v>0</v>
      </c>
      <c r="N76" s="46">
        <f t="shared" si="61"/>
        <v>10551.23346079347</v>
      </c>
      <c r="O76" s="46">
        <f t="shared" si="61"/>
        <v>0</v>
      </c>
      <c r="P76" s="46">
        <f t="shared" si="61"/>
        <v>0</v>
      </c>
      <c r="Q76" s="46">
        <f t="shared" si="61"/>
        <v>0</v>
      </c>
      <c r="R76" s="46">
        <f t="shared" si="61"/>
        <v>8388.5717113375667</v>
      </c>
      <c r="S76" s="46">
        <f t="shared" si="61"/>
        <v>0</v>
      </c>
      <c r="T76" s="46">
        <f t="shared" si="61"/>
        <v>0</v>
      </c>
      <c r="U76" s="46">
        <f t="shared" si="61"/>
        <v>0</v>
      </c>
      <c r="V76" s="46">
        <f t="shared" si="61"/>
        <v>6658.0750239398212</v>
      </c>
      <c r="W76" s="46">
        <f t="shared" si="61"/>
        <v>0</v>
      </c>
      <c r="X76" s="46">
        <f t="shared" si="61"/>
        <v>0</v>
      </c>
      <c r="Y76" s="46">
        <f t="shared" si="61"/>
        <v>0</v>
      </c>
      <c r="Z76" s="46">
        <f t="shared" si="61"/>
        <v>5276.4392825225859</v>
      </c>
      <c r="AA76" s="46">
        <f t="shared" si="61"/>
        <v>0</v>
      </c>
      <c r="AB76" s="46">
        <f t="shared" si="61"/>
        <v>0</v>
      </c>
      <c r="AC76" s="46">
        <f t="shared" si="61"/>
        <v>0</v>
      </c>
      <c r="AD76" s="46">
        <f t="shared" si="61"/>
        <v>4175.5561848112193</v>
      </c>
      <c r="AE76" s="46">
        <f t="shared" si="61"/>
        <v>0</v>
      </c>
      <c r="AF76" s="46">
        <f t="shared" si="61"/>
        <v>0</v>
      </c>
      <c r="AG76" s="46">
        <f t="shared" si="61"/>
        <v>0</v>
      </c>
      <c r="AH76" s="46">
        <f t="shared" si="61"/>
        <v>3299.9933512805087</v>
      </c>
      <c r="AI76" s="46">
        <f t="shared" si="61"/>
        <v>0</v>
      </c>
      <c r="AJ76" s="46">
        <f t="shared" si="61"/>
        <v>0</v>
      </c>
      <c r="AK76" s="46">
        <f t="shared" ref="AK76" si="62">AK74*AK75</f>
        <v>0</v>
      </c>
    </row>
    <row r="77" spans="2:37" x14ac:dyDescent="0.25">
      <c r="B77" t="s">
        <v>62</v>
      </c>
      <c r="C77" s="5"/>
      <c r="D77" s="46">
        <f>D76*D2</f>
        <v>0</v>
      </c>
      <c r="E77" s="46">
        <f t="shared" ref="E77:AJ77" si="63">E76*E2</f>
        <v>0</v>
      </c>
      <c r="F77" s="46">
        <f t="shared" si="63"/>
        <v>0</v>
      </c>
      <c r="G77" s="46">
        <f t="shared" si="63"/>
        <v>0</v>
      </c>
      <c r="H77" s="46">
        <f t="shared" si="63"/>
        <v>0</v>
      </c>
      <c r="I77" s="46">
        <f t="shared" si="63"/>
        <v>0</v>
      </c>
      <c r="J77" s="46">
        <f t="shared" si="63"/>
        <v>7794.0361027565295</v>
      </c>
      <c r="K77" s="46">
        <f t="shared" si="63"/>
        <v>0</v>
      </c>
      <c r="L77" s="46">
        <f t="shared" si="63"/>
        <v>0</v>
      </c>
      <c r="M77" s="46">
        <f t="shared" si="63"/>
        <v>0</v>
      </c>
      <c r="N77" s="46">
        <f t="shared" si="63"/>
        <v>5012.8150102266418</v>
      </c>
      <c r="O77" s="46">
        <f t="shared" si="63"/>
        <v>0</v>
      </c>
      <c r="P77" s="46">
        <f t="shared" si="63"/>
        <v>0</v>
      </c>
      <c r="Q77" s="46">
        <f t="shared" si="63"/>
        <v>0</v>
      </c>
      <c r="R77" s="46">
        <f t="shared" si="63"/>
        <v>3040.4044272587967</v>
      </c>
      <c r="S77" s="46">
        <f t="shared" si="63"/>
        <v>0</v>
      </c>
      <c r="T77" s="46">
        <f t="shared" si="63"/>
        <v>0</v>
      </c>
      <c r="U77" s="46">
        <f t="shared" si="63"/>
        <v>0</v>
      </c>
      <c r="V77" s="46">
        <f t="shared" si="63"/>
        <v>1841.0132259307038</v>
      </c>
      <c r="W77" s="46">
        <f t="shared" si="63"/>
        <v>0</v>
      </c>
      <c r="X77" s="46">
        <f t="shared" si="63"/>
        <v>0</v>
      </c>
      <c r="Y77" s="46">
        <f t="shared" si="63"/>
        <v>0</v>
      </c>
      <c r="Z77" s="46">
        <f t="shared" si="63"/>
        <v>1113.0484218083857</v>
      </c>
      <c r="AA77" s="46">
        <f t="shared" si="63"/>
        <v>0</v>
      </c>
      <c r="AB77" s="46">
        <f t="shared" si="63"/>
        <v>0</v>
      </c>
      <c r="AC77" s="46">
        <f t="shared" si="63"/>
        <v>0</v>
      </c>
      <c r="AD77" s="46">
        <f t="shared" si="63"/>
        <v>671.97379050516815</v>
      </c>
      <c r="AE77" s="46">
        <f t="shared" si="63"/>
        <v>0</v>
      </c>
      <c r="AF77" s="46">
        <f t="shared" si="63"/>
        <v>0</v>
      </c>
      <c r="AG77" s="46">
        <f t="shared" si="63"/>
        <v>0</v>
      </c>
      <c r="AH77" s="46">
        <f t="shared" si="63"/>
        <v>405.1501057822743</v>
      </c>
      <c r="AI77" s="46">
        <f t="shared" si="63"/>
        <v>0</v>
      </c>
      <c r="AJ77" s="46">
        <f t="shared" si="63"/>
        <v>0</v>
      </c>
      <c r="AK77" s="46">
        <f t="shared" ref="AK77" si="64">AK76*AK2</f>
        <v>0</v>
      </c>
    </row>
    <row r="78" spans="2:37" s="42" customFormat="1" x14ac:dyDescent="0.25">
      <c r="B78" s="42" t="s">
        <v>63</v>
      </c>
      <c r="C78" s="43"/>
    </row>
    <row r="79" spans="2:37" s="54" customFormat="1" x14ac:dyDescent="0.25">
      <c r="B79" s="54" t="s">
        <v>64</v>
      </c>
      <c r="D79" s="54">
        <v>1.135860987168191E-3</v>
      </c>
      <c r="E79" s="54">
        <v>1.0751501518089146E-3</v>
      </c>
      <c r="F79" s="54">
        <v>1.0176842606564201E-3</v>
      </c>
      <c r="G79" s="54">
        <v>9.6328987411227669E-4</v>
      </c>
      <c r="H79" s="54">
        <v>9.1180282278191093E-4</v>
      </c>
      <c r="I79" s="54">
        <v>8.6306771198983712E-4</v>
      </c>
      <c r="J79" s="54">
        <v>8.1693745277814029E-4</v>
      </c>
      <c r="K79" s="54">
        <v>7.7327281797270496E-4</v>
      </c>
      <c r="L79" s="54">
        <v>7.3194202197733799E-4</v>
      </c>
      <c r="M79" s="54">
        <v>6.928203230275508E-4</v>
      </c>
      <c r="N79" s="54">
        <v>6.5578964670354905E-4</v>
      </c>
      <c r="O79" s="54">
        <v>6.2073822956614378E-4</v>
      </c>
      <c r="P79" s="54">
        <v>5.8756028184002939E-4</v>
      </c>
      <c r="Q79" s="54">
        <v>5.5615566812636361E-4</v>
      </c>
      <c r="R79" s="54">
        <v>5.2642960518099681E-4</v>
      </c>
      <c r="S79" s="54">
        <v>4.982923758462067E-4</v>
      </c>
      <c r="T79" s="54">
        <v>4.7165905827254638E-4</v>
      </c>
      <c r="U79" s="54">
        <v>4.4644926961356159E-4</v>
      </c>
      <c r="V79" s="54">
        <v>4.2258692341981497E-4</v>
      </c>
      <c r="W79" s="54">
        <v>3.999999999999998E-4</v>
      </c>
      <c r="X79" s="54">
        <v>3.7862032905606352E-4</v>
      </c>
      <c r="Y79" s="54">
        <v>3.5838338393630472E-4</v>
      </c>
      <c r="Z79" s="54">
        <v>3.3922808688547327E-4</v>
      </c>
      <c r="AA79" s="54">
        <v>3.2109662470409216E-4</v>
      </c>
      <c r="AB79" s="54">
        <v>3.0393427426063689E-4</v>
      </c>
      <c r="AC79" s="54">
        <v>2.8768923732994562E-4</v>
      </c>
      <c r="AD79" s="54">
        <v>2.7231248425938002E-4</v>
      </c>
      <c r="AE79" s="54">
        <v>2.5775760599090156E-4</v>
      </c>
      <c r="AF79" s="54">
        <v>2.439806739924459E-4</v>
      </c>
      <c r="AG79" s="54">
        <v>2.3094010767585015E-4</v>
      </c>
      <c r="AH79" s="54">
        <v>2.1859654890118291E-4</v>
      </c>
      <c r="AI79" s="54">
        <v>2.0691274318871447E-4</v>
      </c>
      <c r="AJ79" s="54">
        <v>1.9585342728000967E-4</v>
      </c>
      <c r="AK79" s="54">
        <v>1.8479411137130501E-4</v>
      </c>
    </row>
    <row r="80" spans="2:37" s="2" customFormat="1" x14ac:dyDescent="0.25">
      <c r="B80" s="2" t="s">
        <v>65</v>
      </c>
      <c r="D80" s="2">
        <f>D30*$C$62*D79*D25</f>
        <v>0</v>
      </c>
      <c r="E80" s="2">
        <f t="shared" ref="E80:H80" si="65">E30*$C$62*E79*E25</f>
        <v>0</v>
      </c>
      <c r="F80" s="2">
        <f t="shared" si="65"/>
        <v>0</v>
      </c>
      <c r="G80" s="2">
        <f t="shared" si="65"/>
        <v>0</v>
      </c>
      <c r="H80" s="2">
        <f t="shared" si="65"/>
        <v>0</v>
      </c>
      <c r="I80" s="2">
        <f t="shared" ref="I80:AK80" si="66">I30*$C$62*I79*I25</f>
        <v>0</v>
      </c>
      <c r="J80" s="2">
        <f t="shared" si="66"/>
        <v>1.0455012344882242E-2</v>
      </c>
      <c r="K80" s="2">
        <f t="shared" si="66"/>
        <v>0</v>
      </c>
      <c r="L80" s="2">
        <f t="shared" si="66"/>
        <v>0</v>
      </c>
      <c r="M80" s="2">
        <f t="shared" si="66"/>
        <v>0</v>
      </c>
      <c r="N80" s="2">
        <f t="shared" si="66"/>
        <v>8.7656806240845181E-3</v>
      </c>
      <c r="O80" s="2">
        <f t="shared" si="66"/>
        <v>0</v>
      </c>
      <c r="P80" s="2">
        <f t="shared" si="66"/>
        <v>0</v>
      </c>
      <c r="Q80" s="2">
        <f t="shared" si="66"/>
        <v>0</v>
      </c>
      <c r="R80" s="2">
        <f t="shared" si="66"/>
        <v>7.336004926582573E-3</v>
      </c>
      <c r="S80" s="2">
        <f t="shared" si="66"/>
        <v>0</v>
      </c>
      <c r="T80" s="2">
        <f t="shared" si="66"/>
        <v>0</v>
      </c>
      <c r="U80" s="2">
        <f t="shared" si="66"/>
        <v>0</v>
      </c>
      <c r="V80" s="2">
        <f t="shared" si="66"/>
        <v>6.129279972329137E-3</v>
      </c>
      <c r="W80" s="2">
        <f t="shared" si="66"/>
        <v>0</v>
      </c>
      <c r="X80" s="2">
        <f t="shared" si="66"/>
        <v>0</v>
      </c>
      <c r="Y80" s="2">
        <f t="shared" si="66"/>
        <v>0</v>
      </c>
      <c r="Z80" s="2">
        <f t="shared" si="66"/>
        <v>5.1131778863729273E-3</v>
      </c>
      <c r="AA80" s="2">
        <f t="shared" si="66"/>
        <v>0</v>
      </c>
      <c r="AB80" s="2">
        <f t="shared" si="66"/>
        <v>0</v>
      </c>
      <c r="AC80" s="2">
        <f t="shared" si="66"/>
        <v>0</v>
      </c>
      <c r="AD80" s="2">
        <f t="shared" si="66"/>
        <v>4.259449473840912E-3</v>
      </c>
      <c r="AE80" s="2">
        <f t="shared" si="66"/>
        <v>0</v>
      </c>
      <c r="AF80" s="2">
        <f t="shared" si="66"/>
        <v>0</v>
      </c>
      <c r="AG80" s="2">
        <f t="shared" si="66"/>
        <v>0</v>
      </c>
      <c r="AH80" s="2">
        <f t="shared" si="66"/>
        <v>3.5435730182469317E-3</v>
      </c>
      <c r="AI80" s="2">
        <f t="shared" si="66"/>
        <v>0</v>
      </c>
      <c r="AJ80" s="2">
        <f t="shared" si="66"/>
        <v>0</v>
      </c>
      <c r="AK80" s="2">
        <f t="shared" si="66"/>
        <v>0</v>
      </c>
    </row>
    <row r="81" spans="2:37" s="50" customFormat="1" x14ac:dyDescent="0.25">
      <c r="B81" s="50" t="s">
        <v>66</v>
      </c>
      <c r="D81" s="50">
        <v>748600</v>
      </c>
      <c r="E81" s="50">
        <v>761600</v>
      </c>
      <c r="F81" s="50">
        <v>774700</v>
      </c>
      <c r="G81" s="50">
        <v>788100</v>
      </c>
      <c r="H81" s="50">
        <v>801700</v>
      </c>
      <c r="I81" s="50">
        <v>814500</v>
      </c>
      <c r="J81" s="50">
        <v>827400</v>
      </c>
      <c r="K81" s="50">
        <v>840600</v>
      </c>
      <c r="L81" s="50">
        <v>854000</v>
      </c>
      <c r="M81" s="50">
        <v>867600</v>
      </c>
      <c r="N81" s="50">
        <v>867600</v>
      </c>
      <c r="O81" s="50">
        <v>867600</v>
      </c>
      <c r="P81" s="50">
        <v>867600</v>
      </c>
      <c r="Q81" s="50">
        <v>867600</v>
      </c>
      <c r="R81" s="50">
        <v>867600</v>
      </c>
      <c r="S81" s="50">
        <v>867600</v>
      </c>
      <c r="T81" s="50">
        <v>867600</v>
      </c>
      <c r="U81" s="50">
        <v>867600</v>
      </c>
      <c r="V81" s="50">
        <v>867600</v>
      </c>
      <c r="W81" s="50">
        <v>867600</v>
      </c>
      <c r="X81" s="50">
        <v>867600</v>
      </c>
      <c r="Y81" s="50">
        <v>867600</v>
      </c>
      <c r="Z81" s="50">
        <v>867600</v>
      </c>
      <c r="AA81" s="50">
        <v>867600</v>
      </c>
      <c r="AB81" s="50">
        <v>867600</v>
      </c>
      <c r="AC81" s="50">
        <v>867600</v>
      </c>
      <c r="AD81" s="50">
        <v>867600</v>
      </c>
      <c r="AE81" s="50">
        <v>867600</v>
      </c>
      <c r="AF81" s="50">
        <v>867600</v>
      </c>
      <c r="AG81" s="50">
        <v>867600</v>
      </c>
      <c r="AH81" s="51">
        <v>867600</v>
      </c>
      <c r="AI81" s="51">
        <v>867600</v>
      </c>
      <c r="AJ81" s="51">
        <v>867600</v>
      </c>
      <c r="AK81" s="51">
        <v>867600</v>
      </c>
    </row>
    <row r="82" spans="2:37" x14ac:dyDescent="0.25">
      <c r="B82" t="s">
        <v>67</v>
      </c>
      <c r="C82" s="5"/>
      <c r="D82" s="46">
        <f>D80*D81</f>
        <v>0</v>
      </c>
      <c r="E82" s="46">
        <f t="shared" ref="E82:AJ82" si="67">E80*E81</f>
        <v>0</v>
      </c>
      <c r="F82" s="46">
        <f t="shared" si="67"/>
        <v>0</v>
      </c>
      <c r="G82" s="46">
        <f t="shared" si="67"/>
        <v>0</v>
      </c>
      <c r="H82" s="46">
        <f t="shared" si="67"/>
        <v>0</v>
      </c>
      <c r="I82" s="46">
        <f t="shared" si="67"/>
        <v>0</v>
      </c>
      <c r="J82" s="46">
        <f t="shared" si="67"/>
        <v>8650.4772141555677</v>
      </c>
      <c r="K82" s="46">
        <f t="shared" si="67"/>
        <v>0</v>
      </c>
      <c r="L82" s="46">
        <f t="shared" si="67"/>
        <v>0</v>
      </c>
      <c r="M82" s="46">
        <f t="shared" si="67"/>
        <v>0</v>
      </c>
      <c r="N82" s="46">
        <f t="shared" si="67"/>
        <v>7605.1045094557276</v>
      </c>
      <c r="O82" s="46">
        <f t="shared" si="67"/>
        <v>0</v>
      </c>
      <c r="P82" s="46">
        <f t="shared" si="67"/>
        <v>0</v>
      </c>
      <c r="Q82" s="46">
        <f t="shared" si="67"/>
        <v>0</v>
      </c>
      <c r="R82" s="46">
        <f t="shared" si="67"/>
        <v>6364.7178743030399</v>
      </c>
      <c r="S82" s="46">
        <f t="shared" si="67"/>
        <v>0</v>
      </c>
      <c r="T82" s="46">
        <f t="shared" si="67"/>
        <v>0</v>
      </c>
      <c r="U82" s="46">
        <f t="shared" si="67"/>
        <v>0</v>
      </c>
      <c r="V82" s="46">
        <f t="shared" si="67"/>
        <v>5317.7633039927596</v>
      </c>
      <c r="W82" s="46">
        <f t="shared" si="67"/>
        <v>0</v>
      </c>
      <c r="X82" s="46">
        <f t="shared" si="67"/>
        <v>0</v>
      </c>
      <c r="Y82" s="46">
        <f t="shared" si="67"/>
        <v>0</v>
      </c>
      <c r="Z82" s="46">
        <f t="shared" si="67"/>
        <v>4436.193134217152</v>
      </c>
      <c r="AA82" s="46">
        <f t="shared" si="67"/>
        <v>0</v>
      </c>
      <c r="AB82" s="46">
        <f t="shared" si="67"/>
        <v>0</v>
      </c>
      <c r="AC82" s="46">
        <f t="shared" si="67"/>
        <v>0</v>
      </c>
      <c r="AD82" s="46">
        <f t="shared" si="67"/>
        <v>3695.4983635043754</v>
      </c>
      <c r="AE82" s="46">
        <f t="shared" si="67"/>
        <v>0</v>
      </c>
      <c r="AF82" s="46">
        <f t="shared" si="67"/>
        <v>0</v>
      </c>
      <c r="AG82" s="46">
        <f t="shared" si="67"/>
        <v>0</v>
      </c>
      <c r="AH82" s="46">
        <f t="shared" si="67"/>
        <v>3074.4039506310378</v>
      </c>
      <c r="AI82" s="46">
        <f t="shared" si="67"/>
        <v>0</v>
      </c>
      <c r="AJ82" s="46">
        <f t="shared" si="67"/>
        <v>0</v>
      </c>
      <c r="AK82" s="46">
        <f t="shared" ref="AK82" si="68">AK80*AK81</f>
        <v>0</v>
      </c>
    </row>
    <row r="83" spans="2:37" x14ac:dyDescent="0.25">
      <c r="B83" t="s">
        <v>68</v>
      </c>
      <c r="C83" s="5"/>
      <c r="D83" s="46">
        <f>D82*D2</f>
        <v>0</v>
      </c>
      <c r="E83" s="46">
        <f t="shared" ref="E83:AJ83" si="69">E82*E2</f>
        <v>0</v>
      </c>
      <c r="F83" s="46">
        <f t="shared" si="69"/>
        <v>0</v>
      </c>
      <c r="G83" s="46">
        <f t="shared" si="69"/>
        <v>0</v>
      </c>
      <c r="H83" s="46">
        <f t="shared" si="69"/>
        <v>0</v>
      </c>
      <c r="I83" s="46">
        <f t="shared" si="69"/>
        <v>0</v>
      </c>
      <c r="J83" s="46">
        <f t="shared" si="69"/>
        <v>5387.0824522939147</v>
      </c>
      <c r="K83" s="46">
        <f t="shared" si="69"/>
        <v>0</v>
      </c>
      <c r="L83" s="46">
        <f t="shared" si="69"/>
        <v>0</v>
      </c>
      <c r="M83" s="46">
        <f t="shared" si="69"/>
        <v>0</v>
      </c>
      <c r="N83" s="46">
        <f t="shared" si="69"/>
        <v>3613.1303682171661</v>
      </c>
      <c r="O83" s="46">
        <f t="shared" si="69"/>
        <v>0</v>
      </c>
      <c r="P83" s="46">
        <f t="shared" si="69"/>
        <v>0</v>
      </c>
      <c r="Q83" s="46">
        <f t="shared" si="69"/>
        <v>0</v>
      </c>
      <c r="R83" s="46">
        <f t="shared" si="69"/>
        <v>2306.866659687716</v>
      </c>
      <c r="S83" s="46">
        <f t="shared" si="69"/>
        <v>0</v>
      </c>
      <c r="T83" s="46">
        <f t="shared" si="69"/>
        <v>0</v>
      </c>
      <c r="U83" s="46">
        <f t="shared" si="69"/>
        <v>0</v>
      </c>
      <c r="V83" s="46">
        <f t="shared" si="69"/>
        <v>1470.4058665332509</v>
      </c>
      <c r="W83" s="46">
        <f t="shared" si="69"/>
        <v>0</v>
      </c>
      <c r="X83" s="46">
        <f t="shared" si="69"/>
        <v>0</v>
      </c>
      <c r="Y83" s="46">
        <f t="shared" si="69"/>
        <v>0</v>
      </c>
      <c r="Z83" s="46">
        <f t="shared" si="69"/>
        <v>935.80111558053557</v>
      </c>
      <c r="AA83" s="46">
        <f t="shared" si="69"/>
        <v>0</v>
      </c>
      <c r="AB83" s="46">
        <f t="shared" si="69"/>
        <v>0</v>
      </c>
      <c r="AC83" s="46">
        <f t="shared" si="69"/>
        <v>0</v>
      </c>
      <c r="AD83" s="46">
        <f t="shared" si="69"/>
        <v>594.71790899682321</v>
      </c>
      <c r="AE83" s="46">
        <f t="shared" si="69"/>
        <v>0</v>
      </c>
      <c r="AF83" s="46">
        <f t="shared" si="69"/>
        <v>0</v>
      </c>
      <c r="AG83" s="46">
        <f t="shared" si="69"/>
        <v>0</v>
      </c>
      <c r="AH83" s="46">
        <f t="shared" si="69"/>
        <v>377.45381678792597</v>
      </c>
      <c r="AI83" s="46">
        <f t="shared" si="69"/>
        <v>0</v>
      </c>
      <c r="AJ83" s="46">
        <f t="shared" si="69"/>
        <v>0</v>
      </c>
      <c r="AK83" s="46">
        <f t="shared" ref="AK83" si="70">AK82*AK2</f>
        <v>0</v>
      </c>
    </row>
    <row r="84" spans="2:37" s="42" customFormat="1" x14ac:dyDescent="0.25">
      <c r="B84" s="42" t="s">
        <v>69</v>
      </c>
      <c r="C84" s="43"/>
    </row>
    <row r="85" spans="2:37" s="54" customFormat="1" x14ac:dyDescent="0.25">
      <c r="B85" s="54" t="s">
        <v>70</v>
      </c>
      <c r="D85" s="54">
        <v>3.0328093402030121E-3</v>
      </c>
      <c r="E85" s="54">
        <v>2.9670749980718163E-3</v>
      </c>
      <c r="F85" s="54">
        <v>2.9027654087854966E-3</v>
      </c>
      <c r="G85" s="54">
        <v>2.8398496916718936E-3</v>
      </c>
      <c r="H85" s="54">
        <v>2.7782976353790852E-3</v>
      </c>
      <c r="I85" s="54">
        <v>2.7180796833682686E-3</v>
      </c>
      <c r="J85" s="54">
        <v>2.6591669197210746E-3</v>
      </c>
      <c r="K85" s="54">
        <v>2.6015310552544996E-3</v>
      </c>
      <c r="L85" s="54">
        <v>2.545144413936789E-3</v>
      </c>
      <c r="M85" s="54">
        <v>2.4899799195977467E-3</v>
      </c>
      <c r="N85" s="54">
        <v>2.4360110829270941E-3</v>
      </c>
      <c r="O85" s="54">
        <v>2.3832119887546277E-3</v>
      </c>
      <c r="P85" s="54">
        <v>2.3315572836060745E-3</v>
      </c>
      <c r="Q85" s="54">
        <v>2.2810221635286665E-3</v>
      </c>
      <c r="R85" s="54">
        <v>2.2315823621805878E-3</v>
      </c>
      <c r="S85" s="54">
        <v>2.1832141391785768E-3</v>
      </c>
      <c r="T85" s="54">
        <v>2.1358942686980861E-3</v>
      </c>
      <c r="U85" s="54">
        <v>2.0896000283205283E-3</v>
      </c>
      <c r="V85" s="54">
        <v>2.0443091881222506E-3</v>
      </c>
      <c r="W85" s="54">
        <v>1.9999999999999996E-3</v>
      </c>
      <c r="X85" s="54">
        <v>1.9566511872277496E-3</v>
      </c>
      <c r="Y85" s="54">
        <v>1.9142419342398813E-3</v>
      </c>
      <c r="Z85" s="54">
        <v>1.8727518766358041E-3</v>
      </c>
      <c r="AA85" s="54">
        <v>1.8321610914012213E-3</v>
      </c>
      <c r="AB85" s="54">
        <v>1.7924500873413448E-3</v>
      </c>
      <c r="AC85" s="54">
        <v>1.7535997957214631E-3</v>
      </c>
      <c r="AD85" s="54">
        <v>1.7155915611103702E-3</v>
      </c>
      <c r="AE85" s="54">
        <v>1.6784071324222574E-3</v>
      </c>
      <c r="AF85" s="54">
        <v>1.6420286541527667E-3</v>
      </c>
      <c r="AG85" s="54">
        <v>1.6064386578049977E-3</v>
      </c>
      <c r="AH85" s="54">
        <v>1.5716200535013508E-3</v>
      </c>
      <c r="AI85" s="54">
        <v>1.5375561217771789E-3</v>
      </c>
      <c r="AJ85" s="54">
        <v>1.5042305055523058E-3</v>
      </c>
      <c r="AK85" s="54">
        <v>1.4709048893274299E-3</v>
      </c>
    </row>
    <row r="86" spans="2:37" s="2" customFormat="1" x14ac:dyDescent="0.25">
      <c r="B86" s="2" t="s">
        <v>71</v>
      </c>
      <c r="D86" s="2">
        <f>D25*$C$62*D85*D30</f>
        <v>0</v>
      </c>
      <c r="E86" s="2">
        <f t="shared" ref="E86:H86" si="71">E25*$C$62*E85*E30</f>
        <v>0</v>
      </c>
      <c r="F86" s="2">
        <f t="shared" si="71"/>
        <v>0</v>
      </c>
      <c r="G86" s="2">
        <f t="shared" si="71"/>
        <v>0</v>
      </c>
      <c r="H86" s="2">
        <f t="shared" si="71"/>
        <v>0</v>
      </c>
      <c r="I86" s="2">
        <f t="shared" ref="I86:AK86" si="72">I25*$C$62*I85*I30</f>
        <v>0</v>
      </c>
      <c r="J86" s="2">
        <f t="shared" si="72"/>
        <v>3.4031519644792861E-2</v>
      </c>
      <c r="K86" s="2">
        <f t="shared" si="72"/>
        <v>0</v>
      </c>
      <c r="L86" s="2">
        <f t="shared" si="72"/>
        <v>0</v>
      </c>
      <c r="M86" s="2">
        <f t="shared" si="72"/>
        <v>0</v>
      </c>
      <c r="N86" s="2">
        <f t="shared" si="72"/>
        <v>3.2561195891099473E-2</v>
      </c>
      <c r="O86" s="2">
        <f t="shared" si="72"/>
        <v>0</v>
      </c>
      <c r="P86" s="2">
        <f t="shared" si="72"/>
        <v>0</v>
      </c>
      <c r="Q86" s="2">
        <f t="shared" si="72"/>
        <v>0</v>
      </c>
      <c r="R86" s="2">
        <f t="shared" si="72"/>
        <v>3.1097983551671517E-2</v>
      </c>
      <c r="S86" s="2">
        <f t="shared" si="72"/>
        <v>0</v>
      </c>
      <c r="T86" s="2">
        <f t="shared" si="72"/>
        <v>0</v>
      </c>
      <c r="U86" s="2">
        <f t="shared" si="72"/>
        <v>0</v>
      </c>
      <c r="V86" s="2">
        <f t="shared" si="72"/>
        <v>2.965104377249789E-2</v>
      </c>
      <c r="W86" s="2">
        <f t="shared" si="72"/>
        <v>0</v>
      </c>
      <c r="X86" s="2">
        <f t="shared" si="72"/>
        <v>0</v>
      </c>
      <c r="Y86" s="2">
        <f t="shared" si="72"/>
        <v>0</v>
      </c>
      <c r="Z86" s="2">
        <f t="shared" si="72"/>
        <v>2.8227950020867375E-2</v>
      </c>
      <c r="AA86" s="2">
        <f t="shared" si="72"/>
        <v>0</v>
      </c>
      <c r="AB86" s="2">
        <f t="shared" si="72"/>
        <v>0</v>
      </c>
      <c r="AC86" s="2">
        <f t="shared" si="72"/>
        <v>0</v>
      </c>
      <c r="AD86" s="2">
        <f t="shared" si="72"/>
        <v>2.6834890042488985E-2</v>
      </c>
      <c r="AE86" s="2">
        <f t="shared" si="72"/>
        <v>0</v>
      </c>
      <c r="AF86" s="2">
        <f t="shared" si="72"/>
        <v>0</v>
      </c>
      <c r="AG86" s="2">
        <f t="shared" si="72"/>
        <v>0</v>
      </c>
      <c r="AH86" s="2">
        <f t="shared" si="72"/>
        <v>2.5476845103536989E-2</v>
      </c>
      <c r="AI86" s="2">
        <f t="shared" si="72"/>
        <v>0</v>
      </c>
      <c r="AJ86" s="2">
        <f t="shared" si="72"/>
        <v>0</v>
      </c>
      <c r="AK86" s="2">
        <f t="shared" si="72"/>
        <v>0</v>
      </c>
    </row>
    <row r="87" spans="2:37" s="50" customFormat="1" x14ac:dyDescent="0.25">
      <c r="B87" s="50" t="s">
        <v>72</v>
      </c>
      <c r="D87" s="50">
        <v>41500</v>
      </c>
      <c r="E87" s="50">
        <v>42300</v>
      </c>
      <c r="F87" s="50">
        <v>43100</v>
      </c>
      <c r="G87" s="50">
        <v>44000</v>
      </c>
      <c r="H87" s="50">
        <v>44900</v>
      </c>
      <c r="I87" s="50">
        <v>45700</v>
      </c>
      <c r="J87" s="50">
        <v>46500</v>
      </c>
      <c r="K87" s="50">
        <v>47300</v>
      </c>
      <c r="L87" s="50">
        <v>48200</v>
      </c>
      <c r="M87" s="50">
        <v>49100</v>
      </c>
      <c r="N87" s="50">
        <v>49100</v>
      </c>
      <c r="O87" s="50">
        <v>49100</v>
      </c>
      <c r="P87" s="50">
        <v>49100</v>
      </c>
      <c r="Q87" s="50">
        <v>49100</v>
      </c>
      <c r="R87" s="50">
        <v>49100</v>
      </c>
      <c r="S87" s="50">
        <v>49100</v>
      </c>
      <c r="T87" s="50">
        <v>49100</v>
      </c>
      <c r="U87" s="50">
        <v>49100</v>
      </c>
      <c r="V87" s="50">
        <v>49100</v>
      </c>
      <c r="W87" s="50">
        <v>49100</v>
      </c>
      <c r="X87" s="50">
        <v>49100</v>
      </c>
      <c r="Y87" s="50">
        <v>49100</v>
      </c>
      <c r="Z87" s="50">
        <v>49100</v>
      </c>
      <c r="AA87" s="50">
        <v>49100</v>
      </c>
      <c r="AB87" s="50">
        <v>49100</v>
      </c>
      <c r="AC87" s="50">
        <v>49100</v>
      </c>
      <c r="AD87" s="50">
        <v>49100</v>
      </c>
      <c r="AE87" s="50">
        <v>49100</v>
      </c>
      <c r="AF87" s="50">
        <v>49100</v>
      </c>
      <c r="AG87" s="50">
        <v>49100</v>
      </c>
      <c r="AH87" s="51">
        <v>49100</v>
      </c>
      <c r="AI87" s="51">
        <v>49100</v>
      </c>
      <c r="AJ87" s="51">
        <v>49100</v>
      </c>
      <c r="AK87" s="51">
        <v>49100</v>
      </c>
    </row>
    <row r="88" spans="2:37" x14ac:dyDescent="0.25">
      <c r="B88" t="s">
        <v>73</v>
      </c>
      <c r="C88" s="5"/>
      <c r="D88" s="46">
        <f>D86*D87</f>
        <v>0</v>
      </c>
      <c r="E88" s="46">
        <f t="shared" ref="E88:AJ88" si="73">E86*E87</f>
        <v>0</v>
      </c>
      <c r="F88" s="46">
        <f t="shared" si="73"/>
        <v>0</v>
      </c>
      <c r="G88" s="46">
        <f t="shared" si="73"/>
        <v>0</v>
      </c>
      <c r="H88" s="46">
        <f t="shared" si="73"/>
        <v>0</v>
      </c>
      <c r="I88" s="46">
        <f t="shared" si="73"/>
        <v>0</v>
      </c>
      <c r="J88" s="46">
        <f t="shared" si="73"/>
        <v>1582.465663482868</v>
      </c>
      <c r="K88" s="46">
        <f t="shared" si="73"/>
        <v>0</v>
      </c>
      <c r="L88" s="46">
        <f t="shared" si="73"/>
        <v>0</v>
      </c>
      <c r="M88" s="46">
        <f t="shared" si="73"/>
        <v>0</v>
      </c>
      <c r="N88" s="46">
        <f t="shared" si="73"/>
        <v>1598.754718252984</v>
      </c>
      <c r="O88" s="46">
        <f t="shared" si="73"/>
        <v>0</v>
      </c>
      <c r="P88" s="46">
        <f t="shared" si="73"/>
        <v>0</v>
      </c>
      <c r="Q88" s="46">
        <f t="shared" si="73"/>
        <v>0</v>
      </c>
      <c r="R88" s="46">
        <f t="shared" si="73"/>
        <v>1526.9109923870715</v>
      </c>
      <c r="S88" s="46">
        <f t="shared" si="73"/>
        <v>0</v>
      </c>
      <c r="T88" s="46">
        <f t="shared" si="73"/>
        <v>0</v>
      </c>
      <c r="U88" s="46">
        <f t="shared" si="73"/>
        <v>0</v>
      </c>
      <c r="V88" s="46">
        <f t="shared" si="73"/>
        <v>1455.8662492296464</v>
      </c>
      <c r="W88" s="46">
        <f t="shared" si="73"/>
        <v>0</v>
      </c>
      <c r="X88" s="46">
        <f t="shared" si="73"/>
        <v>0</v>
      </c>
      <c r="Y88" s="46">
        <f t="shared" si="73"/>
        <v>0</v>
      </c>
      <c r="Z88" s="46">
        <f t="shared" si="73"/>
        <v>1385.9923460245882</v>
      </c>
      <c r="AA88" s="46">
        <f t="shared" si="73"/>
        <v>0</v>
      </c>
      <c r="AB88" s="46">
        <f t="shared" si="73"/>
        <v>0</v>
      </c>
      <c r="AC88" s="46">
        <f t="shared" si="73"/>
        <v>0</v>
      </c>
      <c r="AD88" s="46">
        <f t="shared" si="73"/>
        <v>1317.5931010862091</v>
      </c>
      <c r="AE88" s="46">
        <f t="shared" si="73"/>
        <v>0</v>
      </c>
      <c r="AF88" s="46">
        <f t="shared" si="73"/>
        <v>0</v>
      </c>
      <c r="AG88" s="46">
        <f t="shared" si="73"/>
        <v>0</v>
      </c>
      <c r="AH88" s="46">
        <f t="shared" si="73"/>
        <v>1250.9130945836662</v>
      </c>
      <c r="AI88" s="46">
        <f t="shared" si="73"/>
        <v>0</v>
      </c>
      <c r="AJ88" s="46">
        <f t="shared" si="73"/>
        <v>0</v>
      </c>
      <c r="AK88" s="46">
        <f t="shared" ref="AK88" si="74">AK86*AK87</f>
        <v>0</v>
      </c>
    </row>
    <row r="89" spans="2:37" x14ac:dyDescent="0.25">
      <c r="B89" t="s">
        <v>74</v>
      </c>
      <c r="C89" s="5"/>
      <c r="D89" s="46">
        <f>D88*D2</f>
        <v>0</v>
      </c>
      <c r="E89" s="46">
        <f t="shared" ref="E89:AJ89" si="75">E88*E2</f>
        <v>0</v>
      </c>
      <c r="F89" s="46">
        <f t="shared" si="75"/>
        <v>0</v>
      </c>
      <c r="G89" s="46">
        <f t="shared" si="75"/>
        <v>0</v>
      </c>
      <c r="H89" s="46">
        <f t="shared" si="75"/>
        <v>0</v>
      </c>
      <c r="I89" s="46">
        <f t="shared" si="75"/>
        <v>0</v>
      </c>
      <c r="J89" s="46">
        <f t="shared" si="75"/>
        <v>985.48008347518385</v>
      </c>
      <c r="K89" s="46">
        <f t="shared" si="75"/>
        <v>0</v>
      </c>
      <c r="L89" s="46">
        <f t="shared" si="75"/>
        <v>0</v>
      </c>
      <c r="M89" s="46">
        <f t="shared" si="75"/>
        <v>0</v>
      </c>
      <c r="N89" s="46">
        <f t="shared" si="75"/>
        <v>759.55684983265814</v>
      </c>
      <c r="O89" s="46">
        <f t="shared" si="75"/>
        <v>0</v>
      </c>
      <c r="P89" s="46">
        <f t="shared" si="75"/>
        <v>0</v>
      </c>
      <c r="Q89" s="46">
        <f t="shared" si="75"/>
        <v>0</v>
      </c>
      <c r="R89" s="46">
        <f t="shared" si="75"/>
        <v>553.42281153885904</v>
      </c>
      <c r="S89" s="46">
        <f t="shared" si="75"/>
        <v>0</v>
      </c>
      <c r="T89" s="46">
        <f t="shared" si="75"/>
        <v>0</v>
      </c>
      <c r="U89" s="46">
        <f t="shared" si="75"/>
        <v>0</v>
      </c>
      <c r="V89" s="46">
        <f t="shared" si="75"/>
        <v>402.5591496612326</v>
      </c>
      <c r="W89" s="46">
        <f t="shared" si="75"/>
        <v>0</v>
      </c>
      <c r="X89" s="46">
        <f t="shared" si="75"/>
        <v>0</v>
      </c>
      <c r="Y89" s="46">
        <f t="shared" si="75"/>
        <v>0</v>
      </c>
      <c r="Z89" s="46">
        <f t="shared" si="75"/>
        <v>292.37076573420541</v>
      </c>
      <c r="AA89" s="46">
        <f t="shared" si="75"/>
        <v>0</v>
      </c>
      <c r="AB89" s="46">
        <f t="shared" si="75"/>
        <v>0</v>
      </c>
      <c r="AC89" s="46">
        <f t="shared" si="75"/>
        <v>0</v>
      </c>
      <c r="AD89" s="46">
        <f t="shared" si="75"/>
        <v>212.04074171028986</v>
      </c>
      <c r="AE89" s="46">
        <f t="shared" si="75"/>
        <v>0</v>
      </c>
      <c r="AF89" s="46">
        <f t="shared" si="75"/>
        <v>0</v>
      </c>
      <c r="AG89" s="46">
        <f t="shared" si="75"/>
        <v>0</v>
      </c>
      <c r="AH89" s="46">
        <f t="shared" si="75"/>
        <v>153.57836172559135</v>
      </c>
      <c r="AI89" s="46">
        <f t="shared" si="75"/>
        <v>0</v>
      </c>
      <c r="AJ89" s="46">
        <f t="shared" si="75"/>
        <v>0</v>
      </c>
      <c r="AK89" s="46">
        <f t="shared" ref="AK89" si="76">AK88*AK2</f>
        <v>0</v>
      </c>
    </row>
    <row r="90" spans="2:37" s="42" customFormat="1" x14ac:dyDescent="0.25">
      <c r="B90" s="42" t="s">
        <v>75</v>
      </c>
      <c r="C90" s="43"/>
    </row>
    <row r="91" spans="2:37" x14ac:dyDescent="0.25">
      <c r="B91" t="s">
        <v>76</v>
      </c>
      <c r="C91" s="5"/>
      <c r="D91" s="46">
        <f>SUM(D70,D76,D82,D88)</f>
        <v>0</v>
      </c>
      <c r="E91" s="46">
        <f t="shared" ref="E91:AJ91" si="77">SUM(E70,E76,E82,E88)</f>
        <v>0</v>
      </c>
      <c r="F91" s="46">
        <f>SUM(F70,F76,F82,F88)</f>
        <v>0</v>
      </c>
      <c r="G91" s="46">
        <f t="shared" si="77"/>
        <v>0</v>
      </c>
      <c r="H91" s="46">
        <f t="shared" si="77"/>
        <v>0</v>
      </c>
      <c r="I91" s="46">
        <f t="shared" si="77"/>
        <v>0</v>
      </c>
      <c r="J91" s="46">
        <f t="shared" si="77"/>
        <v>269998.82198429725</v>
      </c>
      <c r="K91" s="46">
        <f t="shared" si="77"/>
        <v>0</v>
      </c>
      <c r="L91" s="46">
        <f t="shared" si="77"/>
        <v>0</v>
      </c>
      <c r="M91" s="46">
        <f t="shared" si="77"/>
        <v>0</v>
      </c>
      <c r="N91" s="46">
        <f t="shared" si="77"/>
        <v>286759.14904802083</v>
      </c>
      <c r="O91" s="46">
        <f t="shared" si="77"/>
        <v>0</v>
      </c>
      <c r="P91" s="46">
        <f t="shared" si="77"/>
        <v>0</v>
      </c>
      <c r="Q91" s="46">
        <f t="shared" si="77"/>
        <v>0</v>
      </c>
      <c r="R91" s="46">
        <f t="shared" si="77"/>
        <v>302888.2662230687</v>
      </c>
      <c r="S91" s="46">
        <f t="shared" si="77"/>
        <v>0</v>
      </c>
      <c r="T91" s="46">
        <f t="shared" si="77"/>
        <v>0</v>
      </c>
      <c r="U91" s="46">
        <f t="shared" si="77"/>
        <v>0</v>
      </c>
      <c r="V91" s="46">
        <f t="shared" si="77"/>
        <v>326845.72158884275</v>
      </c>
      <c r="W91" s="46">
        <f t="shared" si="77"/>
        <v>0</v>
      </c>
      <c r="X91" s="46">
        <f t="shared" si="77"/>
        <v>0</v>
      </c>
      <c r="Y91" s="46">
        <f t="shared" si="77"/>
        <v>0</v>
      </c>
      <c r="Z91" s="46">
        <f t="shared" si="77"/>
        <v>354023.92617138434</v>
      </c>
      <c r="AA91" s="46">
        <f t="shared" si="77"/>
        <v>0</v>
      </c>
      <c r="AB91" s="46">
        <f t="shared" si="77"/>
        <v>0</v>
      </c>
      <c r="AC91" s="46">
        <f t="shared" si="77"/>
        <v>0</v>
      </c>
      <c r="AD91" s="46">
        <f t="shared" si="77"/>
        <v>380193.33759958262</v>
      </c>
      <c r="AE91" s="46">
        <f t="shared" si="77"/>
        <v>0</v>
      </c>
      <c r="AF91" s="46">
        <f t="shared" si="77"/>
        <v>0</v>
      </c>
      <c r="AG91" s="46">
        <f t="shared" si="77"/>
        <v>0</v>
      </c>
      <c r="AH91" s="46">
        <f t="shared" si="77"/>
        <v>382569.77970899659</v>
      </c>
      <c r="AI91" s="46">
        <f t="shared" si="77"/>
        <v>0</v>
      </c>
      <c r="AJ91" s="46">
        <f t="shared" si="77"/>
        <v>0</v>
      </c>
      <c r="AK91" s="46">
        <f t="shared" ref="AK91" si="78">SUM(AK70,AK76,AK82,AK88)</f>
        <v>0</v>
      </c>
    </row>
    <row r="92" spans="2:37" ht="15.75" thickBot="1" x14ac:dyDescent="0.3">
      <c r="B92" t="s">
        <v>77</v>
      </c>
      <c r="C92" s="5"/>
      <c r="D92" s="46">
        <f>SUM(D71,D77,D83,D89,)</f>
        <v>0</v>
      </c>
      <c r="E92" s="46">
        <f t="shared" ref="E92:AJ92" si="79">SUM(E71,E77,E83,E89,)</f>
        <v>0</v>
      </c>
      <c r="F92" s="46">
        <f>SUM(F71,F77,F83,F89,)</f>
        <v>0</v>
      </c>
      <c r="G92" s="46">
        <f t="shared" si="79"/>
        <v>0</v>
      </c>
      <c r="H92" s="46">
        <f t="shared" si="79"/>
        <v>0</v>
      </c>
      <c r="I92" s="46">
        <f t="shared" si="79"/>
        <v>0</v>
      </c>
      <c r="J92" s="46">
        <f t="shared" si="79"/>
        <v>215203.76777979653</v>
      </c>
      <c r="K92" s="46">
        <f t="shared" si="79"/>
        <v>0</v>
      </c>
      <c r="L92" s="46">
        <f t="shared" si="79"/>
        <v>0</v>
      </c>
      <c r="M92" s="46">
        <f t="shared" si="79"/>
        <v>0</v>
      </c>
      <c r="N92" s="46">
        <f t="shared" si="79"/>
        <v>202274.91348056775</v>
      </c>
      <c r="O92" s="46">
        <f t="shared" si="79"/>
        <v>0</v>
      </c>
      <c r="P92" s="46">
        <f t="shared" si="79"/>
        <v>0</v>
      </c>
      <c r="Q92" s="46">
        <f t="shared" si="79"/>
        <v>0</v>
      </c>
      <c r="R92" s="46">
        <f t="shared" si="79"/>
        <v>189863.50505301761</v>
      </c>
      <c r="S92" s="46">
        <f t="shared" si="79"/>
        <v>0</v>
      </c>
      <c r="T92" s="46">
        <f t="shared" si="79"/>
        <v>0</v>
      </c>
      <c r="U92" s="46">
        <f t="shared" si="79"/>
        <v>0</v>
      </c>
      <c r="V92" s="46">
        <f t="shared" si="79"/>
        <v>182449.61275088147</v>
      </c>
      <c r="W92" s="46">
        <f t="shared" si="79"/>
        <v>0</v>
      </c>
      <c r="X92" s="46">
        <f t="shared" si="79"/>
        <v>0</v>
      </c>
      <c r="Y92" s="46">
        <f t="shared" si="79"/>
        <v>0</v>
      </c>
      <c r="Z92" s="46">
        <f t="shared" si="79"/>
        <v>176098.6408546367</v>
      </c>
      <c r="AA92" s="46">
        <f t="shared" si="79"/>
        <v>0</v>
      </c>
      <c r="AB92" s="46">
        <f t="shared" si="79"/>
        <v>0</v>
      </c>
      <c r="AC92" s="46">
        <f t="shared" si="79"/>
        <v>0</v>
      </c>
      <c r="AD92" s="46">
        <f t="shared" si="79"/>
        <v>168500.98349447036</v>
      </c>
      <c r="AE92" s="46">
        <f t="shared" si="79"/>
        <v>0</v>
      </c>
      <c r="AF92" s="46">
        <f t="shared" si="79"/>
        <v>0</v>
      </c>
      <c r="AG92" s="46">
        <f t="shared" si="79"/>
        <v>0</v>
      </c>
      <c r="AH92" s="46">
        <f t="shared" si="79"/>
        <v>150909.1501585372</v>
      </c>
      <c r="AI92" s="46">
        <f t="shared" si="79"/>
        <v>0</v>
      </c>
      <c r="AJ92" s="46">
        <f t="shared" si="79"/>
        <v>0</v>
      </c>
      <c r="AK92" s="46">
        <f t="shared" ref="AK92" si="80">SUM(AK71,AK77,AK83,AK89,)</f>
        <v>0</v>
      </c>
    </row>
    <row r="93" spans="2:37" ht="15.75" thickBot="1" x14ac:dyDescent="0.3">
      <c r="B93" t="s">
        <v>78</v>
      </c>
      <c r="C93" s="25">
        <f>SUM(D92:AK92)</f>
        <v>1285300.5735719074</v>
      </c>
    </row>
    <row r="94" spans="2:37" x14ac:dyDescent="0.25">
      <c r="C94" s="28"/>
    </row>
    <row r="95" spans="2:37" s="15" customFormat="1" x14ac:dyDescent="0.25">
      <c r="B95" s="15" t="s">
        <v>79</v>
      </c>
      <c r="C95" s="20"/>
    </row>
    <row r="96" spans="2:37" s="42" customFormat="1" x14ac:dyDescent="0.25">
      <c r="B96" s="42" t="s">
        <v>48</v>
      </c>
      <c r="C96" s="43"/>
    </row>
    <row r="97" spans="2:37" s="29" customFormat="1" x14ac:dyDescent="0.25">
      <c r="B97" s="29" t="s">
        <v>86</v>
      </c>
      <c r="C97" s="45"/>
      <c r="D97" s="49">
        <v>7.3318919999999999</v>
      </c>
      <c r="E97" s="49">
        <v>7.4103120000000002</v>
      </c>
      <c r="F97" s="49">
        <v>7.4979230000000001</v>
      </c>
      <c r="G97" s="49">
        <v>7.5963000000000003</v>
      </c>
      <c r="H97" s="49">
        <v>7.7078199999999999</v>
      </c>
      <c r="I97" s="49">
        <v>7.8329129999999996</v>
      </c>
      <c r="J97" s="49">
        <v>7.9705199999999996</v>
      </c>
      <c r="K97" s="49">
        <v>8.1095889999999997</v>
      </c>
      <c r="L97" s="49">
        <v>8.2548340000000007</v>
      </c>
      <c r="M97" s="49">
        <v>8.4030609999999992</v>
      </c>
      <c r="N97" s="49">
        <v>8.5515559999999997</v>
      </c>
      <c r="O97" s="49">
        <v>8.6958099999999998</v>
      </c>
      <c r="P97" s="49">
        <v>8.8307520000000004</v>
      </c>
      <c r="Q97" s="49">
        <v>8.9557470000000006</v>
      </c>
      <c r="R97" s="49">
        <v>9.070722</v>
      </c>
      <c r="S97" s="49">
        <v>9.1772019999999994</v>
      </c>
      <c r="T97" s="49">
        <v>9.2750280000000007</v>
      </c>
      <c r="U97" s="49">
        <v>9.3638530000000006</v>
      </c>
      <c r="V97" s="49">
        <v>9.4448039999999995</v>
      </c>
      <c r="W97" s="49">
        <v>9.5191499999999998</v>
      </c>
      <c r="X97" s="49">
        <v>9.5881900000000009</v>
      </c>
      <c r="Y97" s="49">
        <v>9.6490120000000008</v>
      </c>
      <c r="Z97" s="49">
        <v>9.7042540000000006</v>
      </c>
      <c r="AA97" s="49">
        <v>9.7545149999999996</v>
      </c>
      <c r="AB97" s="49">
        <v>9.801952</v>
      </c>
      <c r="AC97" s="49">
        <v>9.8482450000000004</v>
      </c>
      <c r="AD97" s="49">
        <v>9.8940520000000003</v>
      </c>
      <c r="AE97" s="49">
        <v>9.9400309999999994</v>
      </c>
      <c r="AF97" s="49">
        <v>9.9859729999999995</v>
      </c>
      <c r="AG97" s="49">
        <v>10.031261000000001</v>
      </c>
      <c r="AH97" s="49">
        <v>32.659177190000001</v>
      </c>
      <c r="AI97" s="49">
        <v>32.9857689619</v>
      </c>
      <c r="AJ97" s="49">
        <v>33.315626651518997</v>
      </c>
      <c r="AK97" s="49">
        <v>33.645484341138001</v>
      </c>
    </row>
    <row r="98" spans="2:37" x14ac:dyDescent="0.25">
      <c r="B98" s="29" t="s">
        <v>80</v>
      </c>
      <c r="C98" s="45">
        <v>1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2:37" s="48" customFormat="1" x14ac:dyDescent="0.25">
      <c r="B99" s="48" t="s">
        <v>81</v>
      </c>
      <c r="D99" s="48">
        <f>IFERROR((D26/(D97/$C$98))*D31,"")</f>
        <v>0</v>
      </c>
      <c r="E99" s="48">
        <f t="shared" ref="E99:H99" si="81">IFERROR((E26/(E97/$C$98))*E31,"")</f>
        <v>0</v>
      </c>
      <c r="F99" s="48">
        <f t="shared" si="81"/>
        <v>0</v>
      </c>
      <c r="G99" s="48">
        <f t="shared" si="81"/>
        <v>0</v>
      </c>
      <c r="H99" s="48">
        <f t="shared" si="81"/>
        <v>0</v>
      </c>
      <c r="I99" s="48">
        <f t="shared" ref="I99:AK99" si="82">IFERROR((I26/(I97/$C$98))*I31,"")</f>
        <v>0</v>
      </c>
      <c r="J99" s="48">
        <f t="shared" si="82"/>
        <v>283348.82793092547</v>
      </c>
      <c r="K99" s="48">
        <f t="shared" si="82"/>
        <v>0</v>
      </c>
      <c r="L99" s="48">
        <f t="shared" si="82"/>
        <v>0</v>
      </c>
      <c r="M99" s="48">
        <f t="shared" si="82"/>
        <v>0</v>
      </c>
      <c r="N99" s="48">
        <f t="shared" si="82"/>
        <v>275834.30430672504</v>
      </c>
      <c r="O99" s="48">
        <f t="shared" si="82"/>
        <v>0</v>
      </c>
      <c r="P99" s="48">
        <f t="shared" si="82"/>
        <v>0</v>
      </c>
      <c r="Q99" s="48">
        <f t="shared" si="82"/>
        <v>0</v>
      </c>
      <c r="R99" s="48">
        <f t="shared" si="82"/>
        <v>271112.65233351878</v>
      </c>
      <c r="S99" s="48">
        <f t="shared" si="82"/>
        <v>0</v>
      </c>
      <c r="T99" s="48">
        <f t="shared" si="82"/>
        <v>0</v>
      </c>
      <c r="U99" s="48">
        <f t="shared" si="82"/>
        <v>0</v>
      </c>
      <c r="V99" s="48">
        <f t="shared" si="82"/>
        <v>271002.18278748821</v>
      </c>
      <c r="W99" s="48">
        <f t="shared" si="82"/>
        <v>296205.54356218781</v>
      </c>
      <c r="X99" s="48">
        <f t="shared" si="82"/>
        <v>296927.78303308546</v>
      </c>
      <c r="Y99" s="48">
        <f t="shared" si="82"/>
        <v>297893.19362438348</v>
      </c>
      <c r="Z99" s="48">
        <f t="shared" si="82"/>
        <v>299018.34803582012</v>
      </c>
      <c r="AA99" s="48">
        <f t="shared" si="82"/>
        <v>300284.0223219709</v>
      </c>
      <c r="AB99" s="48">
        <f t="shared" si="82"/>
        <v>301623.59497373586</v>
      </c>
      <c r="AC99" s="48">
        <f t="shared" si="82"/>
        <v>302985.45578425395</v>
      </c>
      <c r="AD99" s="48">
        <f t="shared" si="82"/>
        <v>304349.52231906605</v>
      </c>
      <c r="AE99" s="48">
        <f t="shared" si="82"/>
        <v>305695.72670346807</v>
      </c>
      <c r="AF99" s="48">
        <f t="shared" si="82"/>
        <v>307030.67192350712</v>
      </c>
      <c r="AG99" s="48">
        <f t="shared" si="82"/>
        <v>308373.49362158956</v>
      </c>
      <c r="AH99" s="48">
        <f t="shared" si="82"/>
        <v>95555.071147216484</v>
      </c>
      <c r="AI99" s="48">
        <f t="shared" si="82"/>
        <v>95438.884678911738</v>
      </c>
      <c r="AJ99" s="48">
        <f t="shared" si="82"/>
        <v>95315.631706876986</v>
      </c>
      <c r="AK99" s="48">
        <f t="shared" si="82"/>
        <v>95194.795459784073</v>
      </c>
    </row>
    <row r="100" spans="2:37" x14ac:dyDescent="0.25">
      <c r="B100" s="29" t="s">
        <v>82</v>
      </c>
      <c r="C100" s="45">
        <v>10180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2:37" x14ac:dyDescent="0.25">
      <c r="B101" t="s">
        <v>53</v>
      </c>
      <c r="C101" s="5"/>
      <c r="D101" s="44">
        <f>IFERROR(D99*$C$100*$C$62,"")</f>
        <v>0</v>
      </c>
      <c r="E101" s="44">
        <f t="shared" ref="E101:AJ101" si="83">IFERROR(E99*$C$100*$C$62,"")</f>
        <v>0</v>
      </c>
      <c r="F101" s="44">
        <f t="shared" si="83"/>
        <v>0</v>
      </c>
      <c r="G101" s="44">
        <f t="shared" si="83"/>
        <v>0</v>
      </c>
      <c r="H101" s="44">
        <f t="shared" si="83"/>
        <v>0</v>
      </c>
      <c r="I101" s="44">
        <f t="shared" si="83"/>
        <v>0</v>
      </c>
      <c r="J101" s="44">
        <f t="shared" si="83"/>
        <v>2884.4910683368212</v>
      </c>
      <c r="K101" s="44">
        <f t="shared" si="83"/>
        <v>0</v>
      </c>
      <c r="L101" s="44">
        <f t="shared" si="83"/>
        <v>0</v>
      </c>
      <c r="M101" s="44">
        <f t="shared" si="83"/>
        <v>0</v>
      </c>
      <c r="N101" s="44">
        <f t="shared" si="83"/>
        <v>2807.993217842461</v>
      </c>
      <c r="O101" s="44">
        <f t="shared" si="83"/>
        <v>0</v>
      </c>
      <c r="P101" s="44">
        <f t="shared" si="83"/>
        <v>0</v>
      </c>
      <c r="Q101" s="44">
        <f t="shared" si="83"/>
        <v>0</v>
      </c>
      <c r="R101" s="44">
        <f t="shared" si="83"/>
        <v>2759.9268007552214</v>
      </c>
      <c r="S101" s="44">
        <f t="shared" si="83"/>
        <v>0</v>
      </c>
      <c r="T101" s="44">
        <f t="shared" si="83"/>
        <v>0</v>
      </c>
      <c r="U101" s="44">
        <f t="shared" si="83"/>
        <v>0</v>
      </c>
      <c r="V101" s="44">
        <f t="shared" si="83"/>
        <v>2758.8022207766298</v>
      </c>
      <c r="W101" s="44">
        <f t="shared" si="83"/>
        <v>3015.3724334630715</v>
      </c>
      <c r="X101" s="44">
        <f t="shared" si="83"/>
        <v>3022.7248312768102</v>
      </c>
      <c r="Y101" s="44">
        <f t="shared" si="83"/>
        <v>3032.5527110962239</v>
      </c>
      <c r="Z101" s="44">
        <f t="shared" si="83"/>
        <v>3044.0067830046487</v>
      </c>
      <c r="AA101" s="44">
        <f t="shared" si="83"/>
        <v>3056.8913472376635</v>
      </c>
      <c r="AB101" s="44">
        <f t="shared" si="83"/>
        <v>3070.5281968326308</v>
      </c>
      <c r="AC101" s="44">
        <f t="shared" si="83"/>
        <v>3084.3919398837052</v>
      </c>
      <c r="AD101" s="44">
        <f t="shared" si="83"/>
        <v>3098.2781372080922</v>
      </c>
      <c r="AE101" s="44">
        <f t="shared" si="83"/>
        <v>3111.9824978413048</v>
      </c>
      <c r="AF101" s="44">
        <f t="shared" si="83"/>
        <v>3125.5722401813023</v>
      </c>
      <c r="AG101" s="44">
        <f t="shared" si="83"/>
        <v>3139.2421650677816</v>
      </c>
      <c r="AH101" s="44">
        <f t="shared" si="83"/>
        <v>972.75062427866374</v>
      </c>
      <c r="AI101" s="44">
        <f t="shared" si="83"/>
        <v>971.56784603132144</v>
      </c>
      <c r="AJ101" s="44">
        <f t="shared" si="83"/>
        <v>970.31313077600771</v>
      </c>
      <c r="AK101" s="44">
        <f t="shared" ref="AK101" si="84">IFERROR(AK99*$C$100*$C$62,"")</f>
        <v>969.08301778060184</v>
      </c>
    </row>
    <row r="102" spans="2:37" s="38" customFormat="1" x14ac:dyDescent="0.25">
      <c r="B102" s="38" t="s">
        <v>54</v>
      </c>
      <c r="D102" s="38">
        <v>52</v>
      </c>
      <c r="E102" s="38">
        <v>53</v>
      </c>
      <c r="F102" s="38">
        <v>54</v>
      </c>
      <c r="G102" s="38">
        <v>55</v>
      </c>
      <c r="H102" s="38">
        <v>56</v>
      </c>
      <c r="I102" s="38">
        <v>57</v>
      </c>
      <c r="J102" s="38">
        <v>58</v>
      </c>
      <c r="K102" s="38">
        <v>60</v>
      </c>
      <c r="L102" s="38">
        <v>61</v>
      </c>
      <c r="M102" s="38">
        <v>62</v>
      </c>
      <c r="N102" s="38">
        <v>63</v>
      </c>
      <c r="O102" s="38">
        <v>64</v>
      </c>
      <c r="P102" s="38">
        <v>65</v>
      </c>
      <c r="Q102" s="38">
        <v>66</v>
      </c>
      <c r="R102" s="38">
        <v>67</v>
      </c>
      <c r="S102" s="38">
        <v>69</v>
      </c>
      <c r="T102" s="38">
        <v>70</v>
      </c>
      <c r="U102" s="38">
        <v>71</v>
      </c>
      <c r="V102" s="38">
        <v>72</v>
      </c>
      <c r="W102" s="38">
        <v>73</v>
      </c>
      <c r="X102" s="38">
        <v>74</v>
      </c>
      <c r="Y102" s="38">
        <v>75</v>
      </c>
      <c r="Z102" s="38">
        <v>77</v>
      </c>
      <c r="AA102" s="38">
        <v>78</v>
      </c>
      <c r="AB102" s="38">
        <v>79</v>
      </c>
      <c r="AC102" s="38">
        <v>80</v>
      </c>
      <c r="AD102" s="38">
        <v>81</v>
      </c>
      <c r="AE102" s="38">
        <v>82</v>
      </c>
      <c r="AF102" s="38">
        <v>83</v>
      </c>
      <c r="AG102" s="38">
        <v>85</v>
      </c>
      <c r="AH102" s="52">
        <v>85</v>
      </c>
      <c r="AI102" s="52">
        <v>85</v>
      </c>
      <c r="AJ102" s="52">
        <v>85</v>
      </c>
      <c r="AK102" s="52">
        <v>85</v>
      </c>
    </row>
    <row r="103" spans="2:37" x14ac:dyDescent="0.25">
      <c r="B103" t="s">
        <v>55</v>
      </c>
      <c r="C103" s="5"/>
      <c r="D103" s="46">
        <f>D101*D102</f>
        <v>0</v>
      </c>
      <c r="E103" s="46">
        <f t="shared" ref="E103" si="85">E101*E102</f>
        <v>0</v>
      </c>
      <c r="F103" s="46">
        <f>F101*F102</f>
        <v>0</v>
      </c>
      <c r="G103" s="46">
        <f t="shared" ref="G103:AJ103" si="86">G101*G102</f>
        <v>0</v>
      </c>
      <c r="H103" s="46">
        <f t="shared" si="86"/>
        <v>0</v>
      </c>
      <c r="I103" s="46">
        <f t="shared" si="86"/>
        <v>0</v>
      </c>
      <c r="J103" s="46">
        <f t="shared" si="86"/>
        <v>167300.48196353563</v>
      </c>
      <c r="K103" s="46">
        <f t="shared" si="86"/>
        <v>0</v>
      </c>
      <c r="L103" s="46">
        <f t="shared" si="86"/>
        <v>0</v>
      </c>
      <c r="M103" s="46">
        <f t="shared" si="86"/>
        <v>0</v>
      </c>
      <c r="N103" s="46">
        <f t="shared" si="86"/>
        <v>176903.57272407506</v>
      </c>
      <c r="O103" s="46">
        <f t="shared" si="86"/>
        <v>0</v>
      </c>
      <c r="P103" s="46">
        <f t="shared" si="86"/>
        <v>0</v>
      </c>
      <c r="Q103" s="46">
        <f t="shared" si="86"/>
        <v>0</v>
      </c>
      <c r="R103" s="46">
        <f t="shared" si="86"/>
        <v>184915.09565059983</v>
      </c>
      <c r="S103" s="46">
        <f t="shared" si="86"/>
        <v>0</v>
      </c>
      <c r="T103" s="46">
        <f t="shared" si="86"/>
        <v>0</v>
      </c>
      <c r="U103" s="46">
        <f t="shared" si="86"/>
        <v>0</v>
      </c>
      <c r="V103" s="46">
        <f t="shared" si="86"/>
        <v>198633.75989591735</v>
      </c>
      <c r="W103" s="46">
        <f t="shared" si="86"/>
        <v>220122.18764280423</v>
      </c>
      <c r="X103" s="46">
        <f t="shared" si="86"/>
        <v>223681.63751448394</v>
      </c>
      <c r="Y103" s="46">
        <f t="shared" si="86"/>
        <v>227441.4533322168</v>
      </c>
      <c r="Z103" s="46">
        <f t="shared" si="86"/>
        <v>234388.52229135795</v>
      </c>
      <c r="AA103" s="46">
        <f t="shared" si="86"/>
        <v>238437.52508453774</v>
      </c>
      <c r="AB103" s="46">
        <f t="shared" si="86"/>
        <v>242571.72754977783</v>
      </c>
      <c r="AC103" s="46">
        <f t="shared" si="86"/>
        <v>246751.35519069643</v>
      </c>
      <c r="AD103" s="46">
        <f t="shared" si="86"/>
        <v>250960.52911385547</v>
      </c>
      <c r="AE103" s="46">
        <f t="shared" si="86"/>
        <v>255182.56482298698</v>
      </c>
      <c r="AF103" s="46">
        <f t="shared" si="86"/>
        <v>259422.49593504809</v>
      </c>
      <c r="AG103" s="46">
        <f t="shared" si="86"/>
        <v>266835.58403076144</v>
      </c>
      <c r="AH103" s="46">
        <f t="shared" si="86"/>
        <v>82683.803063686413</v>
      </c>
      <c r="AI103" s="46">
        <f t="shared" si="86"/>
        <v>82583.266912662322</v>
      </c>
      <c r="AJ103" s="46">
        <f t="shared" si="86"/>
        <v>82476.616115960656</v>
      </c>
      <c r="AK103" s="46">
        <f t="shared" ref="AK103" si="87">AK101*AK102</f>
        <v>82372.056511351155</v>
      </c>
    </row>
    <row r="104" spans="2:37" x14ac:dyDescent="0.25">
      <c r="B104" t="s">
        <v>56</v>
      </c>
      <c r="C104" s="5"/>
      <c r="D104" s="46">
        <f>D103*D3</f>
        <v>0</v>
      </c>
      <c r="E104" s="46">
        <f t="shared" ref="E104:AJ104" si="88">E103*E3</f>
        <v>0</v>
      </c>
      <c r="F104" s="46">
        <f t="shared" si="88"/>
        <v>0</v>
      </c>
      <c r="G104" s="46">
        <f t="shared" si="88"/>
        <v>0</v>
      </c>
      <c r="H104" s="46">
        <f t="shared" si="88"/>
        <v>0</v>
      </c>
      <c r="I104" s="46">
        <f t="shared" si="88"/>
        <v>0</v>
      </c>
      <c r="J104" s="46">
        <f t="shared" si="88"/>
        <v>136030.60172820263</v>
      </c>
      <c r="K104" s="46">
        <f t="shared" si="88"/>
        <v>0</v>
      </c>
      <c r="L104" s="46">
        <f t="shared" si="88"/>
        <v>0</v>
      </c>
      <c r="M104" s="46">
        <f t="shared" si="88"/>
        <v>0</v>
      </c>
      <c r="N104" s="46">
        <f t="shared" si="88"/>
        <v>127798.90484220826</v>
      </c>
      <c r="O104" s="46">
        <f t="shared" si="88"/>
        <v>0</v>
      </c>
      <c r="P104" s="46">
        <f t="shared" si="88"/>
        <v>0</v>
      </c>
      <c r="Q104" s="46">
        <f t="shared" si="88"/>
        <v>0</v>
      </c>
      <c r="R104" s="46">
        <f t="shared" si="88"/>
        <v>118689.96339734428</v>
      </c>
      <c r="S104" s="46">
        <f t="shared" si="88"/>
        <v>0</v>
      </c>
      <c r="T104" s="46">
        <f t="shared" si="88"/>
        <v>0</v>
      </c>
      <c r="U104" s="46">
        <f t="shared" si="88"/>
        <v>0</v>
      </c>
      <c r="V104" s="46">
        <f t="shared" si="88"/>
        <v>113278.05772175652</v>
      </c>
      <c r="W104" s="46">
        <f t="shared" si="88"/>
        <v>121876.3182562755</v>
      </c>
      <c r="X104" s="46">
        <f t="shared" si="88"/>
        <v>120239.90228006429</v>
      </c>
      <c r="Y104" s="46">
        <f t="shared" si="88"/>
        <v>118699.98888392042</v>
      </c>
      <c r="Z104" s="46">
        <f t="shared" si="88"/>
        <v>118762.73017166054</v>
      </c>
      <c r="AA104" s="46">
        <f t="shared" si="88"/>
        <v>117295.46259838206</v>
      </c>
      <c r="AB104" s="46">
        <f t="shared" si="88"/>
        <v>115853.60802319576</v>
      </c>
      <c r="AC104" s="46">
        <f t="shared" si="88"/>
        <v>114417.30239023149</v>
      </c>
      <c r="AD104" s="46">
        <f t="shared" si="88"/>
        <v>112979.6836361864</v>
      </c>
      <c r="AE104" s="46">
        <f t="shared" si="88"/>
        <v>111534.36689853271</v>
      </c>
      <c r="AF104" s="46">
        <f t="shared" si="88"/>
        <v>110084.99244918315</v>
      </c>
      <c r="AG104" s="46">
        <f t="shared" si="88"/>
        <v>109932.72758836776</v>
      </c>
      <c r="AH104" s="46">
        <f t="shared" si="88"/>
        <v>33072.458338504417</v>
      </c>
      <c r="AI104" s="46">
        <f t="shared" si="88"/>
        <v>32070.140942204664</v>
      </c>
      <c r="AJ104" s="46">
        <f t="shared" si="88"/>
        <v>31095.849017597277</v>
      </c>
      <c r="AK104" s="46">
        <f t="shared" ref="AK104" si="89">AK103*AK3</f>
        <v>30151.871167292495</v>
      </c>
    </row>
    <row r="105" spans="2:37" s="42" customFormat="1" x14ac:dyDescent="0.25">
      <c r="B105" s="42" t="s">
        <v>57</v>
      </c>
      <c r="C105" s="43"/>
    </row>
    <row r="106" spans="2:37" s="49" customFormat="1" x14ac:dyDescent="0.25">
      <c r="B106" s="49" t="s">
        <v>58</v>
      </c>
      <c r="D106" s="49">
        <v>0.62856517910683929</v>
      </c>
      <c r="E106" s="49">
        <v>0.58610619253169105</v>
      </c>
      <c r="F106" s="49">
        <v>0.54651527055972404</v>
      </c>
      <c r="G106" s="49">
        <v>0.50959867812490089</v>
      </c>
      <c r="H106" s="49">
        <v>0.47517576678265372</v>
      </c>
      <c r="I106" s="49">
        <v>0.44307809072091442</v>
      </c>
      <c r="J106" s="49">
        <v>0.4131485824837679</v>
      </c>
      <c r="K106" s="49">
        <v>0.38524078437419718</v>
      </c>
      <c r="L106" s="49">
        <v>0.35921813177485018</v>
      </c>
      <c r="M106" s="49">
        <v>0.33495328487981441</v>
      </c>
      <c r="N106" s="49">
        <v>0.31232750556728184</v>
      </c>
      <c r="O106" s="49">
        <v>0.29123007636387904</v>
      </c>
      <c r="P106" s="49">
        <v>0.27155775865741005</v>
      </c>
      <c r="Q106" s="49">
        <v>0.25321428750681912</v>
      </c>
      <c r="R106" s="49">
        <v>0.23610990057726519</v>
      </c>
      <c r="S106" s="49">
        <v>0.22016089889518872</v>
      </c>
      <c r="T106" s="49">
        <v>0.2052892372739609</v>
      </c>
      <c r="U106" s="49">
        <v>0.19142214240589475</v>
      </c>
      <c r="V106" s="49">
        <v>0.17849175675178183</v>
      </c>
      <c r="W106" s="49">
        <v>0.1664348064853555</v>
      </c>
      <c r="X106" s="49">
        <v>0.15519229186779351</v>
      </c>
      <c r="Y106" s="49">
        <v>0.14470919853713174</v>
      </c>
      <c r="Z106" s="49">
        <v>0.13493422829980622</v>
      </c>
      <c r="AA106" s="49">
        <v>0.12581954810697352</v>
      </c>
      <c r="AB106" s="49">
        <v>0.11732055598724431</v>
      </c>
      <c r="AC106" s="49">
        <v>0.10939566279044086</v>
      </c>
      <c r="AD106" s="49">
        <v>0.10200608867435818</v>
      </c>
      <c r="AE106" s="49">
        <v>9.5115673338653131E-2</v>
      </c>
      <c r="AF106" s="49">
        <v>8.8690699077255783E-2</v>
      </c>
      <c r="AG106" s="49">
        <v>8.2699725783423925E-2</v>
      </c>
      <c r="AH106" s="49">
        <v>7.7113437100050961E-2</v>
      </c>
      <c r="AI106" s="49">
        <v>7.1904496962375788E-2</v>
      </c>
      <c r="AJ106" s="49">
        <v>6.7047415831097634E-2</v>
      </c>
      <c r="AK106" s="49">
        <v>6.2190334699819501E-2</v>
      </c>
    </row>
    <row r="107" spans="2:37" x14ac:dyDescent="0.25">
      <c r="B107" t="s">
        <v>59</v>
      </c>
      <c r="C107" s="5"/>
      <c r="D107" s="44">
        <f>D26*$C$62*D106*D31</f>
        <v>0</v>
      </c>
      <c r="E107" s="44">
        <f t="shared" ref="E107:H107" si="90">E26*$C$62*E106*E31</f>
        <v>0</v>
      </c>
      <c r="F107" s="44">
        <f t="shared" si="90"/>
        <v>0</v>
      </c>
      <c r="G107" s="44">
        <f t="shared" si="90"/>
        <v>0</v>
      </c>
      <c r="H107" s="44">
        <f t="shared" si="90"/>
        <v>0</v>
      </c>
      <c r="I107" s="44">
        <f t="shared" ref="I107:AK107" si="91">I26*$C$62*I106*I31</f>
        <v>0</v>
      </c>
      <c r="J107" s="44">
        <f t="shared" si="91"/>
        <v>0.93307025175318448</v>
      </c>
      <c r="K107" s="44">
        <f t="shared" si="91"/>
        <v>0</v>
      </c>
      <c r="L107" s="44">
        <f t="shared" si="91"/>
        <v>0</v>
      </c>
      <c r="M107" s="44">
        <f t="shared" si="91"/>
        <v>0</v>
      </c>
      <c r="N107" s="44">
        <f t="shared" si="91"/>
        <v>0.73672202422592392</v>
      </c>
      <c r="O107" s="44">
        <f t="shared" si="91"/>
        <v>0</v>
      </c>
      <c r="P107" s="44">
        <f t="shared" si="91"/>
        <v>0</v>
      </c>
      <c r="Q107" s="44">
        <f t="shared" si="91"/>
        <v>0</v>
      </c>
      <c r="R107" s="44">
        <f t="shared" si="91"/>
        <v>0.58063851612585338</v>
      </c>
      <c r="S107" s="44">
        <f t="shared" si="91"/>
        <v>0</v>
      </c>
      <c r="T107" s="44">
        <f t="shared" si="91"/>
        <v>0</v>
      </c>
      <c r="U107" s="44">
        <f t="shared" si="91"/>
        <v>0</v>
      </c>
      <c r="V107" s="44">
        <f t="shared" si="91"/>
        <v>0.45686080714098254</v>
      </c>
      <c r="W107" s="44">
        <f t="shared" si="91"/>
        <v>0.46928374123627048</v>
      </c>
      <c r="X107" s="44">
        <f t="shared" si="91"/>
        <v>0.44183245494760814</v>
      </c>
      <c r="Y107" s="44">
        <f t="shared" si="91"/>
        <v>0.41594850254516802</v>
      </c>
      <c r="Z107" s="44">
        <f t="shared" si="91"/>
        <v>0.39154539696896268</v>
      </c>
      <c r="AA107" s="44">
        <f t="shared" si="91"/>
        <v>0.36854118384883883</v>
      </c>
      <c r="AB107" s="44">
        <f t="shared" si="91"/>
        <v>0.34685822377628778</v>
      </c>
      <c r="AC107" s="44">
        <f t="shared" si="91"/>
        <v>0.32642298330882669</v>
      </c>
      <c r="AD107" s="44">
        <f t="shared" si="91"/>
        <v>0.30716583452066104</v>
      </c>
      <c r="AE107" s="44">
        <f t="shared" si="91"/>
        <v>0.28902086289866485</v>
      </c>
      <c r="AF107" s="44">
        <f t="shared" si="91"/>
        <v>0.2719256833708662</v>
      </c>
      <c r="AG107" s="44">
        <f t="shared" si="91"/>
        <v>0.255821264245299</v>
      </c>
      <c r="AH107" s="44">
        <f t="shared" si="91"/>
        <v>0.24065175882998402</v>
      </c>
      <c r="AI107" s="44">
        <f t="shared" si="91"/>
        <v>0.22636434449967927</v>
      </c>
      <c r="AJ107" s="44">
        <f t="shared" si="91"/>
        <v>0.21290906897165054</v>
      </c>
      <c r="AK107" s="44">
        <f t="shared" si="91"/>
        <v>0.19918786825168436</v>
      </c>
    </row>
    <row r="108" spans="2:37" s="50" customFormat="1" x14ac:dyDescent="0.25">
      <c r="B108" s="50" t="s">
        <v>60</v>
      </c>
      <c r="D108" s="50">
        <v>15600</v>
      </c>
      <c r="E108" s="50">
        <v>15800</v>
      </c>
      <c r="F108" s="50">
        <v>16000</v>
      </c>
      <c r="G108" s="50">
        <v>16200</v>
      </c>
      <c r="H108" s="50">
        <v>16500</v>
      </c>
      <c r="I108" s="50">
        <v>16800</v>
      </c>
      <c r="J108" s="50">
        <v>17100</v>
      </c>
      <c r="K108" s="50">
        <v>17400</v>
      </c>
      <c r="L108" s="50">
        <v>17700</v>
      </c>
      <c r="M108" s="50">
        <v>18100</v>
      </c>
      <c r="N108" s="50">
        <v>18100</v>
      </c>
      <c r="O108" s="50">
        <v>18100</v>
      </c>
      <c r="P108" s="50">
        <v>18100</v>
      </c>
      <c r="Q108" s="50">
        <v>18100</v>
      </c>
      <c r="R108" s="50">
        <v>18100</v>
      </c>
      <c r="S108" s="50">
        <v>18100</v>
      </c>
      <c r="T108" s="50">
        <v>18100</v>
      </c>
      <c r="U108" s="50">
        <v>18100</v>
      </c>
      <c r="V108" s="50">
        <v>18100</v>
      </c>
      <c r="W108" s="50">
        <v>18100</v>
      </c>
      <c r="X108" s="50">
        <v>18100</v>
      </c>
      <c r="Y108" s="50">
        <v>18100</v>
      </c>
      <c r="Z108" s="50">
        <v>18100</v>
      </c>
      <c r="AA108" s="50">
        <v>18100</v>
      </c>
      <c r="AB108" s="50">
        <v>18100</v>
      </c>
      <c r="AC108" s="50">
        <v>18100</v>
      </c>
      <c r="AD108" s="50">
        <v>18100</v>
      </c>
      <c r="AE108" s="50">
        <v>18100</v>
      </c>
      <c r="AF108" s="50">
        <v>18100</v>
      </c>
      <c r="AG108" s="50">
        <v>18100</v>
      </c>
      <c r="AH108" s="51">
        <v>18100</v>
      </c>
      <c r="AI108" s="51">
        <v>18100</v>
      </c>
      <c r="AJ108" s="51">
        <v>18100</v>
      </c>
      <c r="AK108" s="51">
        <v>18100</v>
      </c>
    </row>
    <row r="109" spans="2:37" x14ac:dyDescent="0.25">
      <c r="B109" t="s">
        <v>61</v>
      </c>
      <c r="C109" s="5"/>
      <c r="D109" s="46">
        <f>D107*D108</f>
        <v>0</v>
      </c>
      <c r="E109" s="46">
        <f t="shared" ref="E109:AJ109" si="92">E107*E108</f>
        <v>0</v>
      </c>
      <c r="F109" s="46">
        <f t="shared" si="92"/>
        <v>0</v>
      </c>
      <c r="G109" s="46">
        <f t="shared" si="92"/>
        <v>0</v>
      </c>
      <c r="H109" s="46">
        <f t="shared" si="92"/>
        <v>0</v>
      </c>
      <c r="I109" s="46">
        <f t="shared" si="92"/>
        <v>0</v>
      </c>
      <c r="J109" s="46">
        <f t="shared" si="92"/>
        <v>15955.501304979454</v>
      </c>
      <c r="K109" s="46">
        <f t="shared" si="92"/>
        <v>0</v>
      </c>
      <c r="L109" s="46">
        <f t="shared" si="92"/>
        <v>0</v>
      </c>
      <c r="M109" s="46">
        <f t="shared" si="92"/>
        <v>0</v>
      </c>
      <c r="N109" s="46">
        <f t="shared" si="92"/>
        <v>13334.668638489224</v>
      </c>
      <c r="O109" s="46">
        <f t="shared" si="92"/>
        <v>0</v>
      </c>
      <c r="P109" s="46">
        <f t="shared" si="92"/>
        <v>0</v>
      </c>
      <c r="Q109" s="46">
        <f t="shared" si="92"/>
        <v>0</v>
      </c>
      <c r="R109" s="46">
        <f t="shared" si="92"/>
        <v>10509.557141877945</v>
      </c>
      <c r="S109" s="46">
        <f t="shared" si="92"/>
        <v>0</v>
      </c>
      <c r="T109" s="46">
        <f t="shared" si="92"/>
        <v>0</v>
      </c>
      <c r="U109" s="46">
        <f t="shared" si="92"/>
        <v>0</v>
      </c>
      <c r="V109" s="46">
        <f t="shared" si="92"/>
        <v>8269.1806092517836</v>
      </c>
      <c r="W109" s="46">
        <f t="shared" si="92"/>
        <v>8494.0357163764966</v>
      </c>
      <c r="X109" s="46">
        <f t="shared" si="92"/>
        <v>7997.1674345517076</v>
      </c>
      <c r="Y109" s="46">
        <f t="shared" si="92"/>
        <v>7528.6678960675408</v>
      </c>
      <c r="Z109" s="46">
        <f t="shared" si="92"/>
        <v>7086.9716851382245</v>
      </c>
      <c r="AA109" s="46">
        <f t="shared" si="92"/>
        <v>6670.5954276639832</v>
      </c>
      <c r="AB109" s="46">
        <f t="shared" si="92"/>
        <v>6278.1338503508086</v>
      </c>
      <c r="AC109" s="46">
        <f t="shared" si="92"/>
        <v>5908.2559978897634</v>
      </c>
      <c r="AD109" s="46">
        <f t="shared" si="92"/>
        <v>5559.7016048239648</v>
      </c>
      <c r="AE109" s="46">
        <f t="shared" si="92"/>
        <v>5231.2776184658342</v>
      </c>
      <c r="AF109" s="46">
        <f t="shared" si="92"/>
        <v>4921.8548690126781</v>
      </c>
      <c r="AG109" s="46">
        <f t="shared" si="92"/>
        <v>4630.3648828399118</v>
      </c>
      <c r="AH109" s="46">
        <f t="shared" si="92"/>
        <v>4355.7968348227105</v>
      </c>
      <c r="AI109" s="46">
        <f t="shared" si="92"/>
        <v>4097.1946354441943</v>
      </c>
      <c r="AJ109" s="46">
        <f t="shared" si="92"/>
        <v>3853.654148386875</v>
      </c>
      <c r="AK109" s="46">
        <f t="shared" ref="AK109" si="93">AK107*AK108</f>
        <v>3605.3004153554871</v>
      </c>
    </row>
    <row r="110" spans="2:37" x14ac:dyDescent="0.25">
      <c r="B110" t="s">
        <v>62</v>
      </c>
      <c r="C110" s="5"/>
      <c r="D110" s="46">
        <f>D109*D2</f>
        <v>0</v>
      </c>
      <c r="E110" s="46">
        <f t="shared" ref="E110:AJ110" si="94">E109*E2</f>
        <v>0</v>
      </c>
      <c r="F110" s="46">
        <f t="shared" si="94"/>
        <v>0</v>
      </c>
      <c r="G110" s="46">
        <f t="shared" si="94"/>
        <v>0</v>
      </c>
      <c r="H110" s="46">
        <f t="shared" si="94"/>
        <v>0</v>
      </c>
      <c r="I110" s="46">
        <f t="shared" si="94"/>
        <v>0</v>
      </c>
      <c r="J110" s="46">
        <f t="shared" si="94"/>
        <v>9936.2843193152075</v>
      </c>
      <c r="K110" s="46">
        <f t="shared" si="94"/>
        <v>0</v>
      </c>
      <c r="L110" s="46">
        <f t="shared" si="94"/>
        <v>0</v>
      </c>
      <c r="M110" s="46">
        <f t="shared" si="94"/>
        <v>0</v>
      </c>
      <c r="N110" s="46">
        <f t="shared" si="94"/>
        <v>6335.2050123616964</v>
      </c>
      <c r="O110" s="46">
        <f t="shared" si="94"/>
        <v>0</v>
      </c>
      <c r="P110" s="46">
        <f t="shared" si="94"/>
        <v>0</v>
      </c>
      <c r="Q110" s="46">
        <f t="shared" si="94"/>
        <v>0</v>
      </c>
      <c r="R110" s="46">
        <f t="shared" si="94"/>
        <v>3809.147154277593</v>
      </c>
      <c r="S110" s="46">
        <f t="shared" si="94"/>
        <v>0</v>
      </c>
      <c r="T110" s="46">
        <f t="shared" si="94"/>
        <v>0</v>
      </c>
      <c r="U110" s="46">
        <f t="shared" si="94"/>
        <v>0</v>
      </c>
      <c r="V110" s="46">
        <f t="shared" si="94"/>
        <v>2286.4973456297671</v>
      </c>
      <c r="W110" s="46">
        <f t="shared" si="94"/>
        <v>2195.0202396913974</v>
      </c>
      <c r="X110" s="46">
        <f t="shared" si="94"/>
        <v>1931.4205923106495</v>
      </c>
      <c r="Y110" s="46">
        <f t="shared" si="94"/>
        <v>1699.3194604057637</v>
      </c>
      <c r="Z110" s="46">
        <f t="shared" si="94"/>
        <v>1494.974589335673</v>
      </c>
      <c r="AA110" s="46">
        <f t="shared" si="94"/>
        <v>1315.0853416098487</v>
      </c>
      <c r="AB110" s="46">
        <f t="shared" si="94"/>
        <v>1156.7409983016667</v>
      </c>
      <c r="AC110" s="46">
        <f t="shared" si="94"/>
        <v>1017.3750543944175</v>
      </c>
      <c r="AD110" s="46">
        <f t="shared" si="94"/>
        <v>894.72482134499955</v>
      </c>
      <c r="AE110" s="46">
        <f t="shared" si="94"/>
        <v>786.7957276543184</v>
      </c>
      <c r="AF110" s="46">
        <f t="shared" si="94"/>
        <v>691.82977715915933</v>
      </c>
      <c r="AG110" s="46">
        <f t="shared" si="94"/>
        <v>608.27768603252844</v>
      </c>
      <c r="AH110" s="46">
        <f t="shared" si="94"/>
        <v>534.77427392686525</v>
      </c>
      <c r="AI110" s="46">
        <f t="shared" si="94"/>
        <v>470.11673305926598</v>
      </c>
      <c r="AJ110" s="46">
        <f t="shared" si="94"/>
        <v>413.24544198400298</v>
      </c>
      <c r="AK110" s="46">
        <f t="shared" ref="AK110" si="95">AK109*AK2</f>
        <v>361.32084506535455</v>
      </c>
    </row>
    <row r="111" spans="2:37" s="42" customFormat="1" x14ac:dyDescent="0.25">
      <c r="B111" s="42" t="s">
        <v>63</v>
      </c>
      <c r="C111" s="43"/>
    </row>
    <row r="112" spans="2:37" s="54" customFormat="1" x14ac:dyDescent="0.25">
      <c r="B112" s="54" t="s">
        <v>64</v>
      </c>
      <c r="D112" s="54">
        <v>4.9921926075233367E-2</v>
      </c>
      <c r="E112" s="54">
        <v>4.6583153328244205E-2</v>
      </c>
      <c r="F112" s="54">
        <v>4.3467677323436794E-2</v>
      </c>
      <c r="G112" s="54">
        <v>4.056056400005064E-2</v>
      </c>
      <c r="H112" s="54">
        <v>3.7847878085613081E-2</v>
      </c>
      <c r="I112" s="54">
        <v>3.5316616297091985E-2</v>
      </c>
      <c r="J112" s="54">
        <v>3.2954645009547812E-2</v>
      </c>
      <c r="K112" s="54">
        <v>3.0750642093499141E-2</v>
      </c>
      <c r="L112" s="54">
        <v>2.8694042642198572E-2</v>
      </c>
      <c r="M112" s="54">
        <v>2.677498832866226E-2</v>
      </c>
      <c r="N112" s="54">
        <v>2.498428014969558E-2</v>
      </c>
      <c r="O112" s="54">
        <v>2.3313334330392958E-2</v>
      </c>
      <c r="P112" s="54">
        <v>2.1754141177739765E-2</v>
      </c>
      <c r="Q112" s="54">
        <v>2.0299226686080647E-2</v>
      </c>
      <c r="R112" s="54">
        <v>1.8941616710409767E-2</v>
      </c>
      <c r="S112" s="54">
        <v>1.7674803535747317E-2</v>
      </c>
      <c r="T112" s="54">
        <v>1.6492714682352354E-2</v>
      </c>
      <c r="U112" s="54">
        <v>1.5389683797239442E-2</v>
      </c>
      <c r="V112" s="54">
        <v>1.4360423492467368E-2</v>
      </c>
      <c r="W112" s="54">
        <v>1.3400000000000009E-2</v>
      </c>
      <c r="X112" s="54">
        <v>1.2503809521647244E-2</v>
      </c>
      <c r="Y112" s="54">
        <v>1.1667556160719118E-2</v>
      </c>
      <c r="Z112" s="54">
        <v>1.0887231329608475E-2</v>
      </c>
      <c r="AA112" s="54">
        <v>1.015909453459213E-2</v>
      </c>
      <c r="AB112" s="54">
        <v>9.4796554457423476E-3</v>
      </c>
      <c r="AC112" s="54">
        <v>8.8456571660006141E-3</v>
      </c>
      <c r="AD112" s="54">
        <v>8.2540606192138492E-3</v>
      </c>
      <c r="AE112" s="54">
        <v>7.7020299822969851E-3</v>
      </c>
      <c r="AF112" s="54">
        <v>7.1869190916908606E-3</v>
      </c>
      <c r="AG112" s="54">
        <v>6.7062587589546627E-3</v>
      </c>
      <c r="AH112" s="54">
        <v>6.2577449346901109E-3</v>
      </c>
      <c r="AI112" s="54">
        <v>5.8392276640610421E-3</v>
      </c>
      <c r="AJ112" s="54">
        <v>5.4487007809665968E-3</v>
      </c>
      <c r="AK112" s="54">
        <v>5.0581738978721499E-3</v>
      </c>
    </row>
    <row r="113" spans="2:37" x14ac:dyDescent="0.25">
      <c r="B113" t="s">
        <v>65</v>
      </c>
      <c r="C113" s="5"/>
      <c r="D113" s="2">
        <f>D31*$C$62*D112*D26</f>
        <v>0</v>
      </c>
      <c r="E113" s="2">
        <f t="shared" ref="E113:H113" si="96">E31*$C$62*E112*E26</f>
        <v>0</v>
      </c>
      <c r="F113" s="2">
        <f t="shared" si="96"/>
        <v>0</v>
      </c>
      <c r="G113" s="2">
        <f t="shared" si="96"/>
        <v>0</v>
      </c>
      <c r="H113" s="2">
        <f t="shared" si="96"/>
        <v>0</v>
      </c>
      <c r="I113" s="2">
        <f t="shared" ref="I113:AK113" si="97">I31*$C$62*I112*I26</f>
        <v>0</v>
      </c>
      <c r="J113" s="2">
        <f t="shared" si="97"/>
        <v>7.4426006088750635E-2</v>
      </c>
      <c r="K113" s="2">
        <f t="shared" si="97"/>
        <v>0</v>
      </c>
      <c r="L113" s="2">
        <f t="shared" si="97"/>
        <v>0</v>
      </c>
      <c r="M113" s="2">
        <f t="shared" si="97"/>
        <v>0</v>
      </c>
      <c r="N113" s="2">
        <f t="shared" si="97"/>
        <v>5.8933232320603796E-2</v>
      </c>
      <c r="O113" s="2">
        <f t="shared" si="97"/>
        <v>0</v>
      </c>
      <c r="P113" s="2">
        <f t="shared" si="97"/>
        <v>0</v>
      </c>
      <c r="Q113" s="2">
        <f t="shared" si="97"/>
        <v>0</v>
      </c>
      <c r="R113" s="2">
        <f t="shared" si="97"/>
        <v>4.6580987044030811E-2</v>
      </c>
      <c r="S113" s="2">
        <f t="shared" si="97"/>
        <v>0</v>
      </c>
      <c r="T113" s="2">
        <f t="shared" si="97"/>
        <v>0</v>
      </c>
      <c r="U113" s="2">
        <f t="shared" si="97"/>
        <v>0</v>
      </c>
      <c r="V113" s="2">
        <f t="shared" si="97"/>
        <v>3.67564014554385E-2</v>
      </c>
      <c r="W113" s="2">
        <f t="shared" si="97"/>
        <v>3.7782975000000024E-2</v>
      </c>
      <c r="X113" s="2">
        <f t="shared" si="97"/>
        <v>3.5598345708129704E-2</v>
      </c>
      <c r="Y113" s="2">
        <f t="shared" si="97"/>
        <v>3.3536931739467007E-2</v>
      </c>
      <c r="Z113" s="2">
        <f t="shared" si="97"/>
        <v>3.1592023510691389E-2</v>
      </c>
      <c r="AA113" s="2">
        <f t="shared" si="97"/>
        <v>2.9757257778637171E-2</v>
      </c>
      <c r="AB113" s="2">
        <f t="shared" si="97"/>
        <v>2.8026601325337248E-2</v>
      </c>
      <c r="AC113" s="2">
        <f t="shared" si="97"/>
        <v>2.6394335276200082E-2</v>
      </c>
      <c r="AD113" s="2">
        <f t="shared" si="97"/>
        <v>2.4855040039607704E-2</v>
      </c>
      <c r="AE113" s="2">
        <f t="shared" si="97"/>
        <v>2.3403580854957175E-2</v>
      </c>
      <c r="AF113" s="2">
        <f t="shared" si="97"/>
        <v>2.2035093935124175E-2</v>
      </c>
      <c r="AG113" s="2">
        <f t="shared" si="97"/>
        <v>2.074497318848138E-2</v>
      </c>
      <c r="AH113" s="2">
        <f t="shared" si="97"/>
        <v>1.9528857504934164E-2</v>
      </c>
      <c r="AI113" s="2">
        <f t="shared" si="97"/>
        <v>1.8382618589922167E-2</v>
      </c>
      <c r="AJ113" s="2">
        <f t="shared" si="97"/>
        <v>1.7302349329959429E-2</v>
      </c>
      <c r="AK113" s="2">
        <f t="shared" si="97"/>
        <v>1.620069872314726E-2</v>
      </c>
    </row>
    <row r="114" spans="2:37" s="50" customFormat="1" x14ac:dyDescent="0.25">
      <c r="B114" s="50" t="s">
        <v>66</v>
      </c>
      <c r="D114" s="50">
        <v>748600</v>
      </c>
      <c r="E114" s="50">
        <v>761600</v>
      </c>
      <c r="F114" s="50">
        <v>774700</v>
      </c>
      <c r="G114" s="50">
        <v>788100</v>
      </c>
      <c r="H114" s="50">
        <v>801700</v>
      </c>
      <c r="I114" s="50">
        <v>814500</v>
      </c>
      <c r="J114" s="50">
        <v>827400</v>
      </c>
      <c r="K114" s="50">
        <v>840600</v>
      </c>
      <c r="L114" s="50">
        <v>854000</v>
      </c>
      <c r="M114" s="50">
        <v>867600</v>
      </c>
      <c r="N114" s="50">
        <v>867600</v>
      </c>
      <c r="O114" s="50">
        <v>867600</v>
      </c>
      <c r="P114" s="50">
        <v>867600</v>
      </c>
      <c r="Q114" s="50">
        <v>867600</v>
      </c>
      <c r="R114" s="50">
        <v>867600</v>
      </c>
      <c r="S114" s="50">
        <v>867600</v>
      </c>
      <c r="T114" s="50">
        <v>867600</v>
      </c>
      <c r="U114" s="50">
        <v>867600</v>
      </c>
      <c r="V114" s="50">
        <v>867600</v>
      </c>
      <c r="W114" s="50">
        <v>867600</v>
      </c>
      <c r="X114" s="50">
        <v>867600</v>
      </c>
      <c r="Y114" s="50">
        <v>867600</v>
      </c>
      <c r="Z114" s="50">
        <v>867600</v>
      </c>
      <c r="AA114" s="50">
        <v>867600</v>
      </c>
      <c r="AB114" s="50">
        <v>867600</v>
      </c>
      <c r="AC114" s="50">
        <v>867600</v>
      </c>
      <c r="AD114" s="50">
        <v>867600</v>
      </c>
      <c r="AE114" s="50">
        <v>867600</v>
      </c>
      <c r="AF114" s="50">
        <v>867600</v>
      </c>
      <c r="AG114" s="50">
        <v>867600</v>
      </c>
      <c r="AH114" s="51">
        <v>867600</v>
      </c>
      <c r="AI114" s="51">
        <v>867600</v>
      </c>
      <c r="AJ114" s="51">
        <v>867600</v>
      </c>
      <c r="AK114" s="51">
        <v>867600</v>
      </c>
    </row>
    <row r="115" spans="2:37" x14ac:dyDescent="0.25">
      <c r="B115" t="s">
        <v>67</v>
      </c>
      <c r="C115" s="5"/>
      <c r="D115" s="46">
        <f>D113*D114</f>
        <v>0</v>
      </c>
      <c r="E115" s="46">
        <f t="shared" ref="E115:AJ115" si="98">E113*E114</f>
        <v>0</v>
      </c>
      <c r="F115" s="46">
        <f t="shared" si="98"/>
        <v>0</v>
      </c>
      <c r="G115" s="46">
        <f t="shared" si="98"/>
        <v>0</v>
      </c>
      <c r="H115" s="46">
        <f t="shared" si="98"/>
        <v>0</v>
      </c>
      <c r="I115" s="46">
        <f t="shared" si="98"/>
        <v>0</v>
      </c>
      <c r="J115" s="46">
        <f t="shared" si="98"/>
        <v>61580.077437832275</v>
      </c>
      <c r="K115" s="46">
        <f t="shared" si="98"/>
        <v>0</v>
      </c>
      <c r="L115" s="46">
        <f t="shared" si="98"/>
        <v>0</v>
      </c>
      <c r="M115" s="46">
        <f t="shared" si="98"/>
        <v>0</v>
      </c>
      <c r="N115" s="46">
        <f t="shared" si="98"/>
        <v>51130.472361355853</v>
      </c>
      <c r="O115" s="46">
        <f t="shared" si="98"/>
        <v>0</v>
      </c>
      <c r="P115" s="46">
        <f t="shared" si="98"/>
        <v>0</v>
      </c>
      <c r="Q115" s="46">
        <f t="shared" si="98"/>
        <v>0</v>
      </c>
      <c r="R115" s="46">
        <f t="shared" si="98"/>
        <v>40413.664359401133</v>
      </c>
      <c r="S115" s="46">
        <f t="shared" si="98"/>
        <v>0</v>
      </c>
      <c r="T115" s="46">
        <f t="shared" si="98"/>
        <v>0</v>
      </c>
      <c r="U115" s="46">
        <f t="shared" si="98"/>
        <v>0</v>
      </c>
      <c r="V115" s="46">
        <f t="shared" si="98"/>
        <v>31889.853902738443</v>
      </c>
      <c r="W115" s="46">
        <f t="shared" si="98"/>
        <v>32780.509110000021</v>
      </c>
      <c r="X115" s="46">
        <f t="shared" si="98"/>
        <v>30885.124736373331</v>
      </c>
      <c r="Y115" s="46">
        <f t="shared" si="98"/>
        <v>29096.641977161577</v>
      </c>
      <c r="Z115" s="46">
        <f t="shared" si="98"/>
        <v>27409.23959787585</v>
      </c>
      <c r="AA115" s="46">
        <f t="shared" si="98"/>
        <v>25817.396848745608</v>
      </c>
      <c r="AB115" s="46">
        <f t="shared" si="98"/>
        <v>24315.879309862597</v>
      </c>
      <c r="AC115" s="46">
        <f t="shared" si="98"/>
        <v>22899.72528563119</v>
      </c>
      <c r="AD115" s="46">
        <f t="shared" si="98"/>
        <v>21564.232738363644</v>
      </c>
      <c r="AE115" s="46">
        <f t="shared" si="98"/>
        <v>20304.946749760846</v>
      </c>
      <c r="AF115" s="46">
        <f t="shared" si="98"/>
        <v>19117.647498113733</v>
      </c>
      <c r="AG115" s="46">
        <f t="shared" si="98"/>
        <v>17998.338738326445</v>
      </c>
      <c r="AH115" s="46">
        <f t="shared" si="98"/>
        <v>16943.236771280881</v>
      </c>
      <c r="AI115" s="46">
        <f t="shared" si="98"/>
        <v>15948.759888616472</v>
      </c>
      <c r="AJ115" s="46">
        <f t="shared" si="98"/>
        <v>15011.5182786728</v>
      </c>
      <c r="AK115" s="46">
        <f t="shared" ref="AK115" si="99">AK113*AK114</f>
        <v>14055.726212202562</v>
      </c>
    </row>
    <row r="116" spans="2:37" x14ac:dyDescent="0.25">
      <c r="B116" t="s">
        <v>68</v>
      </c>
      <c r="C116" s="5"/>
      <c r="D116" s="46">
        <f>D115*D2</f>
        <v>0</v>
      </c>
      <c r="E116" s="46">
        <f t="shared" ref="E116:AJ116" si="100">E115*E2</f>
        <v>0</v>
      </c>
      <c r="F116" s="46">
        <f t="shared" si="100"/>
        <v>0</v>
      </c>
      <c r="G116" s="46">
        <f t="shared" si="100"/>
        <v>0</v>
      </c>
      <c r="H116" s="46">
        <f t="shared" si="100"/>
        <v>0</v>
      </c>
      <c r="I116" s="46">
        <f t="shared" si="100"/>
        <v>0</v>
      </c>
      <c r="J116" s="46">
        <f t="shared" si="100"/>
        <v>38348.977329643167</v>
      </c>
      <c r="K116" s="46">
        <f t="shared" si="100"/>
        <v>0</v>
      </c>
      <c r="L116" s="46">
        <f t="shared" si="100"/>
        <v>0</v>
      </c>
      <c r="M116" s="46">
        <f t="shared" si="100"/>
        <v>0</v>
      </c>
      <c r="N116" s="46">
        <f t="shared" si="100"/>
        <v>24291.719094774755</v>
      </c>
      <c r="O116" s="46">
        <f t="shared" si="100"/>
        <v>0</v>
      </c>
      <c r="P116" s="46">
        <f t="shared" si="100"/>
        <v>0</v>
      </c>
      <c r="Q116" s="46">
        <f t="shared" si="100"/>
        <v>0</v>
      </c>
      <c r="R116" s="46">
        <f t="shared" si="100"/>
        <v>14647.771786227226</v>
      </c>
      <c r="S116" s="46">
        <f t="shared" si="100"/>
        <v>0</v>
      </c>
      <c r="T116" s="46">
        <f t="shared" si="100"/>
        <v>0</v>
      </c>
      <c r="U116" s="46">
        <f t="shared" si="100"/>
        <v>0</v>
      </c>
      <c r="V116" s="46">
        <f t="shared" si="100"/>
        <v>8817.8103426054131</v>
      </c>
      <c r="W116" s="46">
        <f t="shared" si="100"/>
        <v>8471.1064759371366</v>
      </c>
      <c r="X116" s="46">
        <f t="shared" si="100"/>
        <v>7459.1618094911573</v>
      </c>
      <c r="Y116" s="46">
        <f t="shared" si="100"/>
        <v>6567.4951567562584</v>
      </c>
      <c r="Z116" s="46">
        <f t="shared" si="100"/>
        <v>5781.8936680340803</v>
      </c>
      <c r="AA116" s="46">
        <f t="shared" si="100"/>
        <v>5089.8125246068985</v>
      </c>
      <c r="AB116" s="46">
        <f t="shared" si="100"/>
        <v>4480.1807635722216</v>
      </c>
      <c r="AC116" s="46">
        <f t="shared" si="100"/>
        <v>3943.2294853857716</v>
      </c>
      <c r="AD116" s="46">
        <f t="shared" si="100"/>
        <v>3470.339895136387</v>
      </c>
      <c r="AE116" s="46">
        <f t="shared" si="100"/>
        <v>3053.908914443251</v>
      </c>
      <c r="AF116" s="46">
        <f t="shared" si="100"/>
        <v>2687.2303553071943</v>
      </c>
      <c r="AG116" s="46">
        <f t="shared" si="100"/>
        <v>2364.3898736257192</v>
      </c>
      <c r="AH116" s="46">
        <f t="shared" si="100"/>
        <v>2080.1721214119689</v>
      </c>
      <c r="AI116" s="46">
        <f t="shared" si="100"/>
        <v>1829.9786957448684</v>
      </c>
      <c r="AJ116" s="46">
        <f t="shared" si="100"/>
        <v>1609.7556415429281</v>
      </c>
      <c r="AK116" s="46">
        <f t="shared" ref="AK116" si="101">AK115*AK2</f>
        <v>1408.6556702375453</v>
      </c>
    </row>
    <row r="117" spans="2:37" s="42" customFormat="1" x14ac:dyDescent="0.25">
      <c r="B117" s="42" t="s">
        <v>69</v>
      </c>
      <c r="C117" s="43"/>
    </row>
    <row r="118" spans="2:37" s="29" customFormat="1" x14ac:dyDescent="0.25">
      <c r="B118" s="29" t="s">
        <v>70</v>
      </c>
      <c r="C118" s="45"/>
      <c r="D118" s="29">
        <v>9.1555459530413066E-3</v>
      </c>
      <c r="E118" s="29">
        <v>9.0133356664786075E-3</v>
      </c>
      <c r="F118" s="29">
        <v>8.8733342886700099E-3</v>
      </c>
      <c r="G118" s="29">
        <v>8.7355075093134803E-3</v>
      </c>
      <c r="H118" s="29">
        <v>8.5998215510383856E-3</v>
      </c>
      <c r="I118" s="29">
        <v>8.4662431611276234E-3</v>
      </c>
      <c r="J118" s="29">
        <v>8.3347396033683491E-3</v>
      </c>
      <c r="K118" s="29">
        <v>8.2052786500292681E-3</v>
      </c>
      <c r="L118" s="29">
        <v>8.0778285739625481E-3</v>
      </c>
      <c r="M118" s="29">
        <v>7.9523581408284128E-3</v>
      </c>
      <c r="N118" s="29">
        <v>7.828836601440502E-3</v>
      </c>
      <c r="O118" s="29">
        <v>7.7072336842301343E-3</v>
      </c>
      <c r="P118" s="29">
        <v>7.5875195878276182E-3</v>
      </c>
      <c r="Q118" s="29">
        <v>7.4696649737587949E-3</v>
      </c>
      <c r="R118" s="29">
        <v>7.3536409592550251E-3</v>
      </c>
      <c r="S118" s="29">
        <v>7.2394191101748532E-3</v>
      </c>
      <c r="T118" s="29">
        <v>7.126971434035621E-3</v>
      </c>
      <c r="U118" s="29">
        <v>7.0162703731533153E-3</v>
      </c>
      <c r="V118" s="29">
        <v>6.9072887978889738E-3</v>
      </c>
      <c r="W118" s="29">
        <v>6.7999999999999944E-3</v>
      </c>
      <c r="X118" s="29">
        <v>6.6943776860947136E-3</v>
      </c>
      <c r="Y118" s="29">
        <v>6.5903959711886544E-3</v>
      </c>
      <c r="Z118" s="29">
        <v>6.488029372360862E-3</v>
      </c>
      <c r="AA118" s="29">
        <v>6.387252802508776E-3</v>
      </c>
      <c r="AB118" s="29">
        <v>6.2880415642001045E-3</v>
      </c>
      <c r="AC118" s="29">
        <v>6.1903713436201931E-3</v>
      </c>
      <c r="AD118" s="29">
        <v>6.0942182046134124E-3</v>
      </c>
      <c r="AE118" s="29">
        <v>5.9995585828170953E-3</v>
      </c>
      <c r="AF118" s="29">
        <v>5.9063692798865912E-3</v>
      </c>
      <c r="AG118" s="29">
        <v>5.8146274578100192E-3</v>
      </c>
      <c r="AH118" s="29">
        <v>5.7243106333113311E-3</v>
      </c>
      <c r="AI118" s="29">
        <v>5.6353966723403093E-3</v>
      </c>
      <c r="AJ118" s="29">
        <v>5.5478637846481469E-3</v>
      </c>
      <c r="AK118" s="29">
        <v>5.4603308969559802E-3</v>
      </c>
    </row>
    <row r="119" spans="2:37" x14ac:dyDescent="0.25">
      <c r="B119" t="s">
        <v>71</v>
      </c>
      <c r="C119" s="5"/>
      <c r="D119" s="2">
        <f>D31*$C$62*D118*D26</f>
        <v>0</v>
      </c>
      <c r="E119" s="2">
        <f t="shared" ref="E119:H119" si="102">E31*$C$62*E118*E26</f>
        <v>0</v>
      </c>
      <c r="F119" s="2">
        <f t="shared" si="102"/>
        <v>0</v>
      </c>
      <c r="G119" s="2">
        <f t="shared" si="102"/>
        <v>0</v>
      </c>
      <c r="H119" s="2">
        <f t="shared" si="102"/>
        <v>0</v>
      </c>
      <c r="I119" s="2">
        <f t="shared" ref="I119:AK119" si="103">I31*$C$62*I118*I26</f>
        <v>0</v>
      </c>
      <c r="J119" s="2">
        <f t="shared" si="103"/>
        <v>1.8823488472982205E-2</v>
      </c>
      <c r="K119" s="2">
        <f t="shared" si="103"/>
        <v>0</v>
      </c>
      <c r="L119" s="2">
        <f t="shared" si="103"/>
        <v>0</v>
      </c>
      <c r="M119" s="2">
        <f t="shared" si="103"/>
        <v>0</v>
      </c>
      <c r="N119" s="2">
        <f t="shared" si="103"/>
        <v>1.8466757635935371E-2</v>
      </c>
      <c r="O119" s="2">
        <f t="shared" si="103"/>
        <v>0</v>
      </c>
      <c r="P119" s="2">
        <f t="shared" si="103"/>
        <v>0</v>
      </c>
      <c r="Q119" s="2">
        <f t="shared" si="103"/>
        <v>0</v>
      </c>
      <c r="R119" s="2">
        <f t="shared" si="103"/>
        <v>1.8083981926487965E-2</v>
      </c>
      <c r="S119" s="2">
        <f t="shared" si="103"/>
        <v>0</v>
      </c>
      <c r="T119" s="2">
        <f t="shared" si="103"/>
        <v>0</v>
      </c>
      <c r="U119" s="2">
        <f t="shared" si="103"/>
        <v>0</v>
      </c>
      <c r="V119" s="2">
        <f t="shared" si="103"/>
        <v>1.7679637383746692E-2</v>
      </c>
      <c r="W119" s="2">
        <f t="shared" si="103"/>
        <v>1.9173449999999984E-2</v>
      </c>
      <c r="X119" s="2">
        <f t="shared" si="103"/>
        <v>1.9058893272311649E-2</v>
      </c>
      <c r="Y119" s="2">
        <f t="shared" si="103"/>
        <v>1.8943269419685389E-2</v>
      </c>
      <c r="Z119" s="2">
        <f t="shared" si="103"/>
        <v>1.8826639231248131E-2</v>
      </c>
      <c r="AA119" s="2">
        <f t="shared" si="103"/>
        <v>1.8709061865148518E-2</v>
      </c>
      <c r="AB119" s="2">
        <f t="shared" si="103"/>
        <v>1.859059488455761E-2</v>
      </c>
      <c r="AC119" s="2">
        <f t="shared" si="103"/>
        <v>1.8471294292944702E-2</v>
      </c>
      <c r="AD119" s="2">
        <f t="shared" si="103"/>
        <v>1.8351214568642138E-2</v>
      </c>
      <c r="AE119" s="2">
        <f t="shared" si="103"/>
        <v>1.8230408698712595E-2</v>
      </c>
      <c r="AF119" s="2">
        <f t="shared" si="103"/>
        <v>1.8108928212132287E-2</v>
      </c>
      <c r="AG119" s="2">
        <f t="shared" si="103"/>
        <v>1.7986823212303066E-2</v>
      </c>
      <c r="AH119" s="2">
        <f t="shared" si="103"/>
        <v>1.7864142408906335E-2</v>
      </c>
      <c r="AI119" s="2">
        <f t="shared" si="103"/>
        <v>1.7740933149111335E-2</v>
      </c>
      <c r="AJ119" s="2">
        <f t="shared" si="103"/>
        <v>1.7617241448150189E-2</v>
      </c>
      <c r="AK119" s="2">
        <f t="shared" si="103"/>
        <v>1.7488757321587882E-2</v>
      </c>
    </row>
    <row r="120" spans="2:37" s="50" customFormat="1" x14ac:dyDescent="0.25">
      <c r="B120" s="50" t="s">
        <v>72</v>
      </c>
      <c r="D120" s="50">
        <v>41500</v>
      </c>
      <c r="E120" s="50">
        <v>42300</v>
      </c>
      <c r="F120" s="50">
        <v>43100</v>
      </c>
      <c r="G120" s="50">
        <v>44000</v>
      </c>
      <c r="H120" s="50">
        <v>44900</v>
      </c>
      <c r="I120" s="50">
        <v>45700</v>
      </c>
      <c r="J120" s="50">
        <v>46500</v>
      </c>
      <c r="K120" s="50">
        <v>47300</v>
      </c>
      <c r="L120" s="50">
        <v>48200</v>
      </c>
      <c r="M120" s="50">
        <v>49100</v>
      </c>
      <c r="N120" s="50">
        <v>49100</v>
      </c>
      <c r="O120" s="50">
        <v>49100</v>
      </c>
      <c r="P120" s="50">
        <v>49100</v>
      </c>
      <c r="Q120" s="50">
        <v>49100</v>
      </c>
      <c r="R120" s="50">
        <v>49100</v>
      </c>
      <c r="S120" s="50">
        <v>49100</v>
      </c>
      <c r="T120" s="50">
        <v>49100</v>
      </c>
      <c r="U120" s="50">
        <v>49100</v>
      </c>
      <c r="V120" s="50">
        <v>49100</v>
      </c>
      <c r="W120" s="50">
        <v>49100</v>
      </c>
      <c r="X120" s="50">
        <v>49100</v>
      </c>
      <c r="Y120" s="50">
        <v>49100</v>
      </c>
      <c r="Z120" s="50">
        <v>49100</v>
      </c>
      <c r="AA120" s="50">
        <v>49100</v>
      </c>
      <c r="AB120" s="50">
        <v>49100</v>
      </c>
      <c r="AC120" s="50">
        <v>49100</v>
      </c>
      <c r="AD120" s="50">
        <v>49100</v>
      </c>
      <c r="AE120" s="50">
        <v>49100</v>
      </c>
      <c r="AF120" s="50">
        <v>49100</v>
      </c>
      <c r="AG120" s="50">
        <v>49100</v>
      </c>
      <c r="AH120" s="51">
        <v>49100</v>
      </c>
      <c r="AI120" s="51">
        <v>49100</v>
      </c>
      <c r="AJ120" s="51">
        <v>49100</v>
      </c>
      <c r="AK120" s="51">
        <v>49100</v>
      </c>
    </row>
    <row r="121" spans="2:37" x14ac:dyDescent="0.25">
      <c r="B121" t="s">
        <v>73</v>
      </c>
      <c r="C121" s="5"/>
      <c r="D121" s="46">
        <f>D119*D120</f>
        <v>0</v>
      </c>
      <c r="E121" s="46">
        <f t="shared" ref="E121:AJ121" si="104">E119*E120</f>
        <v>0</v>
      </c>
      <c r="F121" s="46">
        <f t="shared" si="104"/>
        <v>0</v>
      </c>
      <c r="G121" s="46">
        <f t="shared" si="104"/>
        <v>0</v>
      </c>
      <c r="H121" s="46">
        <f t="shared" si="104"/>
        <v>0</v>
      </c>
      <c r="I121" s="46">
        <f t="shared" si="104"/>
        <v>0</v>
      </c>
      <c r="J121" s="46">
        <f t="shared" si="104"/>
        <v>875.29221399367248</v>
      </c>
      <c r="K121" s="46">
        <f t="shared" si="104"/>
        <v>0</v>
      </c>
      <c r="L121" s="46">
        <f t="shared" si="104"/>
        <v>0</v>
      </c>
      <c r="M121" s="46">
        <f t="shared" si="104"/>
        <v>0</v>
      </c>
      <c r="N121" s="46">
        <f t="shared" si="104"/>
        <v>906.71779992442669</v>
      </c>
      <c r="O121" s="46">
        <f t="shared" si="104"/>
        <v>0</v>
      </c>
      <c r="P121" s="46">
        <f t="shared" si="104"/>
        <v>0</v>
      </c>
      <c r="Q121" s="46">
        <f t="shared" si="104"/>
        <v>0</v>
      </c>
      <c r="R121" s="46">
        <f t="shared" si="104"/>
        <v>887.92351259055908</v>
      </c>
      <c r="S121" s="46">
        <f t="shared" si="104"/>
        <v>0</v>
      </c>
      <c r="T121" s="46">
        <f t="shared" si="104"/>
        <v>0</v>
      </c>
      <c r="U121" s="46">
        <f t="shared" si="104"/>
        <v>0</v>
      </c>
      <c r="V121" s="46">
        <f t="shared" si="104"/>
        <v>868.07019554196256</v>
      </c>
      <c r="W121" s="46">
        <f t="shared" si="104"/>
        <v>941.41639499999928</v>
      </c>
      <c r="X121" s="46">
        <f t="shared" si="104"/>
        <v>935.79165967050199</v>
      </c>
      <c r="Y121" s="46">
        <f t="shared" si="104"/>
        <v>930.11452850655257</v>
      </c>
      <c r="Z121" s="46">
        <f t="shared" si="104"/>
        <v>924.38798625428319</v>
      </c>
      <c r="AA121" s="46">
        <f t="shared" si="104"/>
        <v>918.61493757879225</v>
      </c>
      <c r="AB121" s="46">
        <f t="shared" si="104"/>
        <v>912.79820883177865</v>
      </c>
      <c r="AC121" s="46">
        <f t="shared" si="104"/>
        <v>906.94054978358486</v>
      </c>
      <c r="AD121" s="46">
        <f t="shared" si="104"/>
        <v>901.04463532032901</v>
      </c>
      <c r="AE121" s="46">
        <f t="shared" si="104"/>
        <v>895.11306710678844</v>
      </c>
      <c r="AF121" s="46">
        <f t="shared" si="104"/>
        <v>889.1483752156953</v>
      </c>
      <c r="AG121" s="46">
        <f t="shared" si="104"/>
        <v>883.15301972408054</v>
      </c>
      <c r="AH121" s="46">
        <f t="shared" si="104"/>
        <v>877.12939227730112</v>
      </c>
      <c r="AI121" s="46">
        <f t="shared" si="104"/>
        <v>871.07981762136649</v>
      </c>
      <c r="AJ121" s="46">
        <f t="shared" si="104"/>
        <v>865.00655510417425</v>
      </c>
      <c r="AK121" s="46">
        <f t="shared" ref="AK121" si="105">AK119*AK120</f>
        <v>858.69798448996505</v>
      </c>
    </row>
    <row r="122" spans="2:37" x14ac:dyDescent="0.25">
      <c r="B122" t="s">
        <v>74</v>
      </c>
      <c r="C122" s="5"/>
      <c r="D122" s="46">
        <f>D121*D2</f>
        <v>0</v>
      </c>
      <c r="E122" s="46">
        <f t="shared" ref="E122:AJ122" si="106">E121*E2</f>
        <v>0</v>
      </c>
      <c r="F122" s="46">
        <f t="shared" si="106"/>
        <v>0</v>
      </c>
      <c r="G122" s="46">
        <f t="shared" si="106"/>
        <v>0</v>
      </c>
      <c r="H122" s="46">
        <f t="shared" si="106"/>
        <v>0</v>
      </c>
      <c r="I122" s="46">
        <f t="shared" si="106"/>
        <v>0</v>
      </c>
      <c r="J122" s="46">
        <f t="shared" si="106"/>
        <v>545.08800033815157</v>
      </c>
      <c r="K122" s="46">
        <f t="shared" si="106"/>
        <v>0</v>
      </c>
      <c r="L122" s="46">
        <f t="shared" si="106"/>
        <v>0</v>
      </c>
      <c r="M122" s="46">
        <f t="shared" si="106"/>
        <v>0</v>
      </c>
      <c r="N122" s="46">
        <f t="shared" si="106"/>
        <v>430.77509510049606</v>
      </c>
      <c r="O122" s="46">
        <f t="shared" si="106"/>
        <v>0</v>
      </c>
      <c r="P122" s="46">
        <f t="shared" si="106"/>
        <v>0</v>
      </c>
      <c r="Q122" s="46">
        <f t="shared" si="106"/>
        <v>0</v>
      </c>
      <c r="R122" s="46">
        <f t="shared" si="106"/>
        <v>321.82434288531056</v>
      </c>
      <c r="S122" s="46">
        <f t="shared" si="106"/>
        <v>0</v>
      </c>
      <c r="T122" s="46">
        <f t="shared" si="106"/>
        <v>0</v>
      </c>
      <c r="U122" s="46">
        <f t="shared" si="106"/>
        <v>0</v>
      </c>
      <c r="V122" s="46">
        <f t="shared" si="106"/>
        <v>240.02864270570134</v>
      </c>
      <c r="W122" s="46">
        <f t="shared" si="106"/>
        <v>243.27988602852673</v>
      </c>
      <c r="X122" s="46">
        <f t="shared" si="106"/>
        <v>226.00593227437952</v>
      </c>
      <c r="Y122" s="46">
        <f t="shared" si="106"/>
        <v>209.93909420853763</v>
      </c>
      <c r="Z122" s="46">
        <f t="shared" si="106"/>
        <v>194.99676470209764</v>
      </c>
      <c r="AA122" s="46">
        <f t="shared" si="106"/>
        <v>181.10182997813328</v>
      </c>
      <c r="AB122" s="46">
        <f t="shared" si="106"/>
        <v>168.18231922102854</v>
      </c>
      <c r="AC122" s="46">
        <f t="shared" si="106"/>
        <v>156.17107510204966</v>
      </c>
      <c r="AD122" s="46">
        <f t="shared" si="106"/>
        <v>145.00544411616451</v>
      </c>
      <c r="AE122" s="46">
        <f t="shared" si="106"/>
        <v>134.62698566812335</v>
      </c>
      <c r="AF122" s="46">
        <f t="shared" si="106"/>
        <v>124.98119888900742</v>
      </c>
      <c r="AG122" s="46">
        <f t="shared" si="106"/>
        <v>116.01726620752291</v>
      </c>
      <c r="AH122" s="46">
        <f t="shared" si="106"/>
        <v>107.68781274301517</v>
      </c>
      <c r="AI122" s="46">
        <f t="shared" si="106"/>
        <v>99.948680629281696</v>
      </c>
      <c r="AJ122" s="46">
        <f t="shared" si="106"/>
        <v>92.758717419599193</v>
      </c>
      <c r="AK122" s="46">
        <f t="shared" ref="AK122" si="107">AK121*AK2</f>
        <v>86.058149298839581</v>
      </c>
    </row>
    <row r="123" spans="2:37" s="42" customFormat="1" x14ac:dyDescent="0.25">
      <c r="B123" s="42" t="s">
        <v>75</v>
      </c>
      <c r="C123" s="43"/>
    </row>
    <row r="124" spans="2:37" x14ac:dyDescent="0.25">
      <c r="B124" t="s">
        <v>76</v>
      </c>
      <c r="C124" s="5"/>
      <c r="D124" s="46">
        <f>SUM(D103,D109,D115,D121)</f>
        <v>0</v>
      </c>
      <c r="E124" s="46">
        <f t="shared" ref="E124:AJ124" si="108">SUM(E103,E109,E115,E121)</f>
        <v>0</v>
      </c>
      <c r="F124" s="46">
        <f t="shared" si="108"/>
        <v>0</v>
      </c>
      <c r="G124" s="46">
        <f t="shared" si="108"/>
        <v>0</v>
      </c>
      <c r="H124" s="46">
        <f t="shared" si="108"/>
        <v>0</v>
      </c>
      <c r="I124" s="46">
        <f t="shared" si="108"/>
        <v>0</v>
      </c>
      <c r="J124" s="46">
        <f t="shared" si="108"/>
        <v>245711.35292034104</v>
      </c>
      <c r="K124" s="46">
        <f t="shared" si="108"/>
        <v>0</v>
      </c>
      <c r="L124" s="46">
        <f t="shared" si="108"/>
        <v>0</v>
      </c>
      <c r="M124" s="46">
        <f t="shared" si="108"/>
        <v>0</v>
      </c>
      <c r="N124" s="46">
        <f t="shared" si="108"/>
        <v>242275.43152384454</v>
      </c>
      <c r="O124" s="46">
        <f t="shared" si="108"/>
        <v>0</v>
      </c>
      <c r="P124" s="46">
        <f t="shared" si="108"/>
        <v>0</v>
      </c>
      <c r="Q124" s="46">
        <f t="shared" si="108"/>
        <v>0</v>
      </c>
      <c r="R124" s="46">
        <f t="shared" si="108"/>
        <v>236726.24066446946</v>
      </c>
      <c r="S124" s="46">
        <f t="shared" si="108"/>
        <v>0</v>
      </c>
      <c r="T124" s="46">
        <f t="shared" si="108"/>
        <v>0</v>
      </c>
      <c r="U124" s="46">
        <f t="shared" si="108"/>
        <v>0</v>
      </c>
      <c r="V124" s="46">
        <f t="shared" si="108"/>
        <v>239660.86460344953</v>
      </c>
      <c r="W124" s="46">
        <f t="shared" si="108"/>
        <v>262338.14886418072</v>
      </c>
      <c r="X124" s="46">
        <f t="shared" si="108"/>
        <v>263499.72134507942</v>
      </c>
      <c r="Y124" s="46">
        <f t="shared" si="108"/>
        <v>264996.87773395248</v>
      </c>
      <c r="Z124" s="46">
        <f t="shared" si="108"/>
        <v>269809.12156062631</v>
      </c>
      <c r="AA124" s="46">
        <f t="shared" si="108"/>
        <v>271844.13229852612</v>
      </c>
      <c r="AB124" s="46">
        <f t="shared" si="108"/>
        <v>274078.538918823</v>
      </c>
      <c r="AC124" s="46">
        <f t="shared" si="108"/>
        <v>276466.27702400094</v>
      </c>
      <c r="AD124" s="46">
        <f t="shared" si="108"/>
        <v>278985.50809236336</v>
      </c>
      <c r="AE124" s="46">
        <f t="shared" si="108"/>
        <v>281613.90225832048</v>
      </c>
      <c r="AF124" s="46">
        <f t="shared" si="108"/>
        <v>284351.14667739021</v>
      </c>
      <c r="AG124" s="46">
        <f t="shared" si="108"/>
        <v>290347.44067165186</v>
      </c>
      <c r="AH124" s="46">
        <f t="shared" si="108"/>
        <v>104859.96606206731</v>
      </c>
      <c r="AI124" s="46">
        <f t="shared" si="108"/>
        <v>103500.30125434436</v>
      </c>
      <c r="AJ124" s="46">
        <f t="shared" si="108"/>
        <v>102206.79509812451</v>
      </c>
      <c r="AK124" s="46">
        <f t="shared" ref="AK124" si="109">SUM(AK103,AK109,AK115,AK121)</f>
        <v>100891.78112339917</v>
      </c>
    </row>
    <row r="125" spans="2:37" x14ac:dyDescent="0.25">
      <c r="B125" t="s">
        <v>77</v>
      </c>
      <c r="C125" s="5"/>
      <c r="D125" s="46">
        <f>SUM(D104,D110,D116,D122,)</f>
        <v>0</v>
      </c>
      <c r="E125" s="46">
        <f t="shared" ref="E125:AJ125" si="110">SUM(E104,E110,E116,E122,)</f>
        <v>0</v>
      </c>
      <c r="F125" s="46">
        <f t="shared" si="110"/>
        <v>0</v>
      </c>
      <c r="G125" s="46">
        <f t="shared" si="110"/>
        <v>0</v>
      </c>
      <c r="H125" s="46">
        <f t="shared" si="110"/>
        <v>0</v>
      </c>
      <c r="I125" s="46">
        <f t="shared" si="110"/>
        <v>0</v>
      </c>
      <c r="J125" s="46">
        <f t="shared" si="110"/>
        <v>184860.95137749912</v>
      </c>
      <c r="K125" s="46">
        <f t="shared" si="110"/>
        <v>0</v>
      </c>
      <c r="L125" s="46">
        <f t="shared" si="110"/>
        <v>0</v>
      </c>
      <c r="M125" s="46">
        <f t="shared" si="110"/>
        <v>0</v>
      </c>
      <c r="N125" s="46">
        <f t="shared" si="110"/>
        <v>158856.60404444518</v>
      </c>
      <c r="O125" s="46">
        <f t="shared" si="110"/>
        <v>0</v>
      </c>
      <c r="P125" s="46">
        <f t="shared" si="110"/>
        <v>0</v>
      </c>
      <c r="Q125" s="46">
        <f t="shared" si="110"/>
        <v>0</v>
      </c>
      <c r="R125" s="46">
        <f t="shared" si="110"/>
        <v>137468.70668073444</v>
      </c>
      <c r="S125" s="46">
        <f t="shared" si="110"/>
        <v>0</v>
      </c>
      <c r="T125" s="46">
        <f t="shared" si="110"/>
        <v>0</v>
      </c>
      <c r="U125" s="46">
        <f t="shared" si="110"/>
        <v>0</v>
      </c>
      <c r="V125" s="46">
        <f t="shared" si="110"/>
        <v>124622.3940526974</v>
      </c>
      <c r="W125" s="46">
        <f t="shared" si="110"/>
        <v>132785.72485793257</v>
      </c>
      <c r="X125" s="46">
        <f t="shared" si="110"/>
        <v>129856.49061414046</v>
      </c>
      <c r="Y125" s="46">
        <f t="shared" si="110"/>
        <v>127176.74259529098</v>
      </c>
      <c r="Z125" s="46">
        <f t="shared" si="110"/>
        <v>126234.5951937324</v>
      </c>
      <c r="AA125" s="46">
        <f t="shared" si="110"/>
        <v>123881.46229457694</v>
      </c>
      <c r="AB125" s="46">
        <f t="shared" si="110"/>
        <v>121658.71210429068</v>
      </c>
      <c r="AC125" s="46">
        <f t="shared" si="110"/>
        <v>119534.07800511373</v>
      </c>
      <c r="AD125" s="46">
        <f t="shared" si="110"/>
        <v>117489.75379678395</v>
      </c>
      <c r="AE125" s="46">
        <f t="shared" si="110"/>
        <v>115509.69852629839</v>
      </c>
      <c r="AF125" s="46">
        <f t="shared" si="110"/>
        <v>113589.03378053852</v>
      </c>
      <c r="AG125" s="46">
        <f t="shared" si="110"/>
        <v>113021.41241423353</v>
      </c>
      <c r="AH125" s="46">
        <f t="shared" si="110"/>
        <v>35795.092546586267</v>
      </c>
      <c r="AI125" s="46">
        <f t="shared" si="110"/>
        <v>34470.18505163808</v>
      </c>
      <c r="AJ125" s="46">
        <f t="shared" si="110"/>
        <v>33211.608818543806</v>
      </c>
      <c r="AK125" s="46">
        <f t="shared" ref="AK125" si="111">SUM(AK104,AK110,AK116,AK122,)</f>
        <v>32007.905831894233</v>
      </c>
    </row>
    <row r="126" spans="2:37" ht="15.75" thickBot="1" x14ac:dyDescent="0.3">
      <c r="C126" s="5"/>
    </row>
    <row r="127" spans="2:37" ht="15.75" thickBot="1" x14ac:dyDescent="0.3">
      <c r="B127" t="s">
        <v>83</v>
      </c>
      <c r="C127" s="25">
        <f>SUM(D125:AK125)</f>
        <v>2082031.1525869705</v>
      </c>
    </row>
    <row r="128" spans="2:37" s="8" customFormat="1" ht="15.75" thickBot="1" x14ac:dyDescent="0.3">
      <c r="C128" s="9"/>
    </row>
    <row r="129" spans="2:3" ht="15.75" thickBot="1" x14ac:dyDescent="0.3">
      <c r="B129" t="s">
        <v>19</v>
      </c>
      <c r="C129" s="25">
        <f>C16+C42+C55+C93+C127</f>
        <v>57774415.911519974</v>
      </c>
    </row>
    <row r="130" spans="2:3" x14ac:dyDescent="0.25">
      <c r="C130" s="21"/>
    </row>
    <row r="136" spans="2:3" x14ac:dyDescent="0.25">
      <c r="C136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7880-EBD9-444F-BB46-BB0CA313B59F}">
  <dimension ref="A2:J11"/>
  <sheetViews>
    <sheetView tabSelected="1" workbookViewId="0">
      <selection activeCell="F11" sqref="F11"/>
    </sheetView>
  </sheetViews>
  <sheetFormatPr defaultRowHeight="15" x14ac:dyDescent="0.25"/>
  <cols>
    <col min="1" max="1" width="26.42578125" customWidth="1"/>
    <col min="2" max="2" width="18.42578125" customWidth="1"/>
    <col min="4" max="4" width="14.5703125" bestFit="1" customWidth="1"/>
    <col min="8" max="8" width="30.42578125" bestFit="1" customWidth="1"/>
    <col min="9" max="9" width="14.5703125" bestFit="1" customWidth="1"/>
    <col min="10" max="10" width="16.42578125" customWidth="1"/>
  </cols>
  <sheetData>
    <row r="2" spans="1:10" x14ac:dyDescent="0.25">
      <c r="B2" s="6" t="s">
        <v>0</v>
      </c>
      <c r="I2" t="s">
        <v>92</v>
      </c>
      <c r="J2" t="s">
        <v>93</v>
      </c>
    </row>
    <row r="3" spans="1:10" x14ac:dyDescent="0.25">
      <c r="A3" s="6" t="s">
        <v>88</v>
      </c>
      <c r="B3" s="7">
        <f>'Build 30 Years'!C129</f>
        <v>42292380.140027218</v>
      </c>
      <c r="D3" s="5"/>
      <c r="H3" t="s">
        <v>23</v>
      </c>
      <c r="I3" s="36">
        <f>'Build 30 Years'!C9</f>
        <v>18615721.20906299</v>
      </c>
      <c r="J3" s="36"/>
    </row>
    <row r="4" spans="1:10" x14ac:dyDescent="0.25">
      <c r="H4" t="s">
        <v>94</v>
      </c>
      <c r="I4" s="36"/>
      <c r="J4" s="36">
        <f>'No Build 30 Years'!C9</f>
        <v>8840248.5637827832</v>
      </c>
    </row>
    <row r="5" spans="1:10" x14ac:dyDescent="0.25">
      <c r="H5" t="s">
        <v>95</v>
      </c>
      <c r="I5" s="36">
        <f>'Build 30 Years'!C14</f>
        <v>1640400.1698136178</v>
      </c>
      <c r="J5" s="36">
        <f>'No Build 30 Years'!C14</f>
        <v>1032797.7893051087</v>
      </c>
    </row>
    <row r="6" spans="1:10" x14ac:dyDescent="0.25">
      <c r="A6" s="6" t="s">
        <v>26</v>
      </c>
      <c r="B6" s="7">
        <f>'No Build 30 Years'!C129</f>
        <v>57774415.911519974</v>
      </c>
      <c r="D6" s="46"/>
      <c r="H6" t="s">
        <v>96</v>
      </c>
      <c r="I6" s="36">
        <f>'Build 30 Years'!C42</f>
        <v>12165565.256247519</v>
      </c>
      <c r="J6" s="36">
        <f>'No Build 30 Years'!C42</f>
        <v>25399421.415877882</v>
      </c>
    </row>
    <row r="7" spans="1:10" x14ac:dyDescent="0.25">
      <c r="A7" s="6"/>
      <c r="B7" s="7"/>
      <c r="H7" t="s">
        <v>97</v>
      </c>
      <c r="I7" s="36">
        <f>'Build 30 Years'!C55</f>
        <v>9164910.5251430273</v>
      </c>
      <c r="J7" s="36">
        <f>'No Build 30 Years'!C55</f>
        <v>19134616.416395329</v>
      </c>
    </row>
    <row r="8" spans="1:10" x14ac:dyDescent="0.25">
      <c r="H8" t="s">
        <v>98</v>
      </c>
      <c r="I8" s="36">
        <f>'Build 30 Years'!C93+'Build 30 Years'!C127</f>
        <v>705782.97976006893</v>
      </c>
      <c r="J8" s="36">
        <f>'No Build 30 Years'!C93+'No Build 30 Years'!C127</f>
        <v>3367331.7261588778</v>
      </c>
    </row>
    <row r="9" spans="1:10" x14ac:dyDescent="0.25">
      <c r="A9" s="6"/>
      <c r="B9" s="7"/>
      <c r="H9" t="s">
        <v>99</v>
      </c>
      <c r="I9" s="36">
        <f>SUM(I3:I8)</f>
        <v>42292380.140027218</v>
      </c>
      <c r="J9" s="36">
        <f>SUM(J3:J8)</f>
        <v>57774415.911519982</v>
      </c>
    </row>
    <row r="10" spans="1:10" x14ac:dyDescent="0.25">
      <c r="H10" t="s">
        <v>3</v>
      </c>
      <c r="I10" s="44">
        <f>J9/I9</f>
        <v>1.3660715173805018</v>
      </c>
      <c r="J10" s="35"/>
    </row>
    <row r="11" spans="1:10" x14ac:dyDescent="0.25">
      <c r="A11" s="6" t="s">
        <v>3</v>
      </c>
      <c r="B11" s="10">
        <f>B6/B3</f>
        <v>1.3660715173805016</v>
      </c>
      <c r="D1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 Alternative</vt:lpstr>
      <vt:lpstr>No Build Alternative</vt:lpstr>
      <vt:lpstr>Summary </vt:lpstr>
      <vt:lpstr>Build 30 Years</vt:lpstr>
      <vt:lpstr>No Build 30 Years</vt:lpstr>
      <vt:lpstr>Summary 30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Scudder</dc:creator>
  <cp:lastModifiedBy>Sarah McElroy</cp:lastModifiedBy>
  <dcterms:created xsi:type="dcterms:W3CDTF">2022-05-08T19:55:56Z</dcterms:created>
  <dcterms:modified xsi:type="dcterms:W3CDTF">2022-09-08T23:39:08Z</dcterms:modified>
</cp:coreProperties>
</file>