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ohn_givens_occ_ok_gov/Documents/Desktop/Temp Local Files/Public Info Request 6-25/"/>
    </mc:Choice>
  </mc:AlternateContent>
  <xr:revisionPtr revIDLastSave="0" documentId="8_{E61EBFA0-D21A-44F9-9E44-961B256A2F27}" xr6:coauthVersionLast="47" xr6:coauthVersionMax="47" xr10:uidLastSave="{00000000-0000-0000-0000-000000000000}"/>
  <bookViews>
    <workbookView xWindow="-120" yWindow="-120" windowWidth="29040" windowHeight="15840" activeTab="1" xr2:uid="{B8EA97F5-C3BF-4A60-8F3D-845FB3F54B70}"/>
  </bookViews>
  <sheets>
    <sheet name="Final Issuance Costs" sheetId="1" r:id="rId1"/>
    <sheet name="Utility Issuance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6" i="1"/>
  <c r="H38" i="1"/>
  <c r="H40" i="1"/>
  <c r="H42" i="1"/>
  <c r="H4" i="1"/>
  <c r="F31" i="2"/>
  <c r="F19" i="2"/>
  <c r="F36" i="1"/>
  <c r="D36" i="1"/>
  <c r="F30" i="1"/>
  <c r="D30" i="1"/>
  <c r="D38" i="1" s="1"/>
  <c r="D42" i="1" s="1"/>
  <c r="F38" i="1" l="1"/>
  <c r="F42" i="1" l="1"/>
  <c r="F45" i="1" l="1"/>
</calcChain>
</file>

<file path=xl/sharedStrings.xml><?xml version="1.0" encoding="utf-8"?>
<sst xmlns="http://schemas.openxmlformats.org/spreadsheetml/2006/main" count="99" uniqueCount="52">
  <si>
    <t>Cost Description</t>
  </si>
  <si>
    <t>Underwriters’ Fees and Expenses</t>
  </si>
  <si>
    <t>Underwriters’ Counsel Legal Fees and Expenses</t>
  </si>
  <si>
    <t>OG&amp;E Legal Expenses – 10(b)(5) Opinions ODFA</t>
  </si>
  <si>
    <t>Financing Acceptance Fee</t>
  </si>
  <si>
    <t>Council of Bond Oversight Fee</t>
  </si>
  <si>
    <t>Bond Counsel Fees</t>
  </si>
  <si>
    <t>Rating Agency Fees and Related Expenses</t>
  </si>
  <si>
    <t>Printing - Estimated</t>
  </si>
  <si>
    <t>Trustee’s/Trustee Counsel’s Fees and Expenses</t>
  </si>
  <si>
    <t>ODFA Legal Fees</t>
  </si>
  <si>
    <t>ODFA and Oklahoma Corporation Commission Financial Advisor Fees</t>
  </si>
  <si>
    <t>Counsel to ODFA and Oklahoma Corporation Commission Financial Advisor</t>
  </si>
  <si>
    <t>Oklahoma Corporation Commission Counsel – Contracted through Financial Advisor</t>
  </si>
  <si>
    <t>Special Counsel</t>
  </si>
  <si>
    <t>Disclosure Counsel</t>
  </si>
  <si>
    <t>State of Oklahoma Attorney General Fee</t>
  </si>
  <si>
    <t>Bond Link</t>
  </si>
  <si>
    <t>Rule 17g-5 Website</t>
  </si>
  <si>
    <t>Internet Roadshow - Estimate</t>
  </si>
  <si>
    <t>External Accountants – Comfort on Offering Documents</t>
  </si>
  <si>
    <t>Rounding Amount/Contingency</t>
  </si>
  <si>
    <t>Total Non-Utility External Issuance Costs</t>
  </si>
  <si>
    <t>Utility’s Counsel Legal Fees and Expenses</t>
  </si>
  <si>
    <t>Utility’s Non-legal Securitization Proceeding Costs and Expenses</t>
  </si>
  <si>
    <t>Utility’s Miscellaneous Administrative Costs</t>
  </si>
  <si>
    <t>Servicer’s Set-Up Costs</t>
  </si>
  <si>
    <t>Total OG&amp;E Issuance Costs</t>
  </si>
  <si>
    <t>Total Estimated Issuance Costs</t>
  </si>
  <si>
    <t>Debt Service Reserve Subaccount (DSRS)</t>
  </si>
  <si>
    <t>Qualified Costs</t>
  </si>
  <si>
    <t>Bond Issuance Amount</t>
  </si>
  <si>
    <t>Issuance Advice Letter</t>
  </si>
  <si>
    <t>Actuals per Trustee/ODFA</t>
  </si>
  <si>
    <t>Invoice(s) Reference</t>
  </si>
  <si>
    <t>Total</t>
  </si>
  <si>
    <t>Difference</t>
  </si>
  <si>
    <t>Difference Returned to OG&amp;E Customers (Excluding Interest Earned)</t>
  </si>
  <si>
    <t>Invoice ID</t>
  </si>
  <si>
    <t>Date</t>
  </si>
  <si>
    <t>Amount</t>
  </si>
  <si>
    <t>Gable Gotwals Counsel</t>
  </si>
  <si>
    <t>Paul, Weiss, Rifkind, Wharton &amp; Garrison LLP</t>
  </si>
  <si>
    <t>Utility Issuance and Closing Opinion Fees</t>
  </si>
  <si>
    <t>Utility Issuance</t>
  </si>
  <si>
    <t>Closing Opinion</t>
  </si>
  <si>
    <t>Type</t>
  </si>
  <si>
    <t>Paid directly by Trust</t>
  </si>
  <si>
    <t>Notes</t>
  </si>
  <si>
    <t>Utility Issuance Costs Tab</t>
  </si>
  <si>
    <t>*All invoices are considered confidential but are available for review</t>
  </si>
  <si>
    <t>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</si>
</sst>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2" fillId="0" borderId="2" xfId="0" applyFont="1" applyBorder="1"/>
    <xf numFmtId="14" fontId="0" fillId="0" borderId="0" xfId="0" applyNumberFormat="1"/>
    <xf numFmtId="14" fontId="0" fillId="0" borderId="0" xfId="1" applyNumberFormat="1" applyFont="1"/>
    <xf numFmtId="0" fontId="0" fillId="0" borderId="1" xfId="0" applyBorder="1"/>
    <xf numFmtId="44" fontId="0" fillId="0" borderId="1" xfId="1" applyFont="1" applyBorder="1"/>
    <xf numFmtId="44" fontId="2" fillId="0" borderId="0" xfId="0" applyNumberFormat="1" applyFont="1"/>
    <xf numFmtId="14" fontId="0" fillId="0" borderId="0" xfId="1" applyNumberFormat="1" applyFont="1" applyFill="1"/>
    <xf numFmtId="44" fontId="0" fillId="0" borderId="0" xfId="1" applyFont="1" applyFill="1"/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DD5-3895-409E-8DFA-8B7371CE7106}">
  <dimension ref="B3:J48"/>
  <sheetViews>
    <sheetView zoomScale="115" zoomScaleNormal="115" workbookViewId="0"/>
  </sheetViews>
  <sheetFormatPr defaultRowHeight="15" x14ac:dyDescent="0.25"/>
  <cols>
    <col min="2" max="2" width="68.7109375" bestFit="1" customWidth="1"/>
    <col min="4" max="4" width="20.28515625" bestFit="1" customWidth="1"/>
    <col min="5" max="5" width="3.140625" customWidth="1"/>
    <col min="6" max="6" width="22" bestFit="1" customWidth="1"/>
    <col min="7" max="7" width="2.7109375" customWidth="1"/>
    <col min="8" max="8" width="15.28515625" customWidth="1"/>
    <col min="9" max="9" width="2.7109375" customWidth="1"/>
    <col min="10" max="10" width="21.7109375" bestFit="1" customWidth="1"/>
  </cols>
  <sheetData>
    <row r="3" spans="2:10" ht="43.9" customHeight="1" x14ac:dyDescent="0.25">
      <c r="B3" s="14" t="s">
        <v>0</v>
      </c>
      <c r="C3" s="3"/>
      <c r="D3" s="14" t="s">
        <v>32</v>
      </c>
      <c r="E3" s="14"/>
      <c r="F3" s="14" t="s">
        <v>33</v>
      </c>
      <c r="G3" s="14"/>
      <c r="H3" s="14" t="s">
        <v>36</v>
      </c>
      <c r="I3" s="14"/>
      <c r="J3" s="14" t="s">
        <v>34</v>
      </c>
    </row>
    <row r="4" spans="2:10" x14ac:dyDescent="0.25">
      <c r="B4" t="s">
        <v>1</v>
      </c>
      <c r="D4" s="1">
        <v>3211572</v>
      </c>
      <c r="E4" s="1"/>
      <c r="F4" s="1">
        <v>3211572</v>
      </c>
      <c r="H4" s="2">
        <f>F4-D4</f>
        <v>0</v>
      </c>
    </row>
    <row r="5" spans="2:10" x14ac:dyDescent="0.25">
      <c r="B5" t="s">
        <v>2</v>
      </c>
      <c r="D5" s="1">
        <v>425000</v>
      </c>
      <c r="E5" s="1"/>
      <c r="F5" s="1">
        <v>425000</v>
      </c>
      <c r="H5" s="2">
        <f t="shared" ref="H5:H42" si="0">F5-D5</f>
        <v>0</v>
      </c>
    </row>
    <row r="6" spans="2:10" x14ac:dyDescent="0.25">
      <c r="D6" s="1"/>
      <c r="E6" s="1"/>
      <c r="F6" s="1"/>
      <c r="H6" s="2"/>
    </row>
    <row r="7" spans="2:10" x14ac:dyDescent="0.25">
      <c r="B7" t="s">
        <v>3</v>
      </c>
      <c r="D7" s="1">
        <v>220000</v>
      </c>
      <c r="E7" s="1"/>
      <c r="F7" s="1">
        <v>96203</v>
      </c>
      <c r="H7" s="2">
        <f t="shared" si="0"/>
        <v>-123797</v>
      </c>
      <c r="J7" t="s">
        <v>49</v>
      </c>
    </row>
    <row r="8" spans="2:10" x14ac:dyDescent="0.25">
      <c r="B8" t="s">
        <v>3</v>
      </c>
      <c r="D8" s="1"/>
      <c r="E8" s="1"/>
      <c r="F8" s="1">
        <v>2185</v>
      </c>
      <c r="H8" s="2">
        <f t="shared" si="0"/>
        <v>2185</v>
      </c>
      <c r="J8" t="s">
        <v>49</v>
      </c>
    </row>
    <row r="9" spans="2:10" x14ac:dyDescent="0.25">
      <c r="B9" t="s">
        <v>4</v>
      </c>
      <c r="D9" s="1">
        <v>100000</v>
      </c>
      <c r="E9" s="1"/>
      <c r="F9" s="1">
        <v>100000</v>
      </c>
      <c r="H9" s="2">
        <f t="shared" si="0"/>
        <v>0</v>
      </c>
    </row>
    <row r="10" spans="2:10" x14ac:dyDescent="0.25">
      <c r="B10" t="s">
        <v>5</v>
      </c>
      <c r="D10" s="1">
        <v>81665</v>
      </c>
      <c r="E10" s="1"/>
      <c r="F10" s="1">
        <v>81665</v>
      </c>
      <c r="H10" s="2">
        <f t="shared" si="0"/>
        <v>0</v>
      </c>
    </row>
    <row r="11" spans="2:10" x14ac:dyDescent="0.25">
      <c r="B11" t="s">
        <v>6</v>
      </c>
      <c r="D11" s="1">
        <v>146668</v>
      </c>
      <c r="E11" s="1"/>
      <c r="F11" s="1">
        <v>146668</v>
      </c>
      <c r="H11" s="2">
        <f t="shared" si="0"/>
        <v>0</v>
      </c>
    </row>
    <row r="12" spans="2:10" x14ac:dyDescent="0.25">
      <c r="B12" t="s">
        <v>7</v>
      </c>
      <c r="D12" s="1">
        <v>737951</v>
      </c>
      <c r="E12" s="1"/>
      <c r="F12" s="1">
        <v>437951</v>
      </c>
      <c r="H12" s="2">
        <f t="shared" si="0"/>
        <v>-300000</v>
      </c>
    </row>
    <row r="13" spans="2:10" x14ac:dyDescent="0.25">
      <c r="B13" t="s">
        <v>7</v>
      </c>
      <c r="D13" s="1"/>
      <c r="E13" s="1"/>
      <c r="F13" s="1">
        <v>276579</v>
      </c>
      <c r="H13" s="2">
        <f t="shared" si="0"/>
        <v>276579</v>
      </c>
    </row>
    <row r="14" spans="2:10" x14ac:dyDescent="0.25">
      <c r="B14" t="s">
        <v>8</v>
      </c>
      <c r="D14" s="1">
        <v>5000</v>
      </c>
      <c r="E14" s="1"/>
      <c r="F14" s="1">
        <v>6651</v>
      </c>
      <c r="H14" s="2">
        <f t="shared" si="0"/>
        <v>1651</v>
      </c>
    </row>
    <row r="15" spans="2:10" x14ac:dyDescent="0.25">
      <c r="B15" t="s">
        <v>9</v>
      </c>
      <c r="D15" s="1">
        <v>22500</v>
      </c>
      <c r="E15" s="1"/>
      <c r="F15" s="1">
        <v>22500</v>
      </c>
      <c r="H15" s="2">
        <f t="shared" si="0"/>
        <v>0</v>
      </c>
    </row>
    <row r="16" spans="2:10" x14ac:dyDescent="0.25">
      <c r="B16" t="s">
        <v>10</v>
      </c>
      <c r="D16" s="1">
        <v>50000</v>
      </c>
      <c r="E16" s="1"/>
      <c r="F16" s="1">
        <v>50000</v>
      </c>
      <c r="H16" s="2">
        <f t="shared" si="0"/>
        <v>0</v>
      </c>
    </row>
    <row r="17" spans="2:10" x14ac:dyDescent="0.25">
      <c r="B17" t="s">
        <v>11</v>
      </c>
      <c r="D17" s="1">
        <v>410000</v>
      </c>
      <c r="E17" s="1"/>
      <c r="F17" s="1">
        <v>410000</v>
      </c>
      <c r="H17" s="2">
        <f t="shared" si="0"/>
        <v>0</v>
      </c>
    </row>
    <row r="18" spans="2:10" x14ac:dyDescent="0.25">
      <c r="B18" t="s">
        <v>12</v>
      </c>
      <c r="D18" s="1">
        <v>92000</v>
      </c>
      <c r="E18" s="1"/>
      <c r="F18" s="1">
        <v>92042</v>
      </c>
      <c r="H18" s="2">
        <f t="shared" si="0"/>
        <v>42</v>
      </c>
    </row>
    <row r="19" spans="2:10" x14ac:dyDescent="0.25">
      <c r="B19" t="s">
        <v>13</v>
      </c>
      <c r="D19" s="1">
        <v>39181</v>
      </c>
      <c r="E19" s="1"/>
      <c r="F19" s="1">
        <v>39181</v>
      </c>
      <c r="H19" s="2">
        <f t="shared" si="0"/>
        <v>0</v>
      </c>
    </row>
    <row r="20" spans="2:10" x14ac:dyDescent="0.25">
      <c r="B20" t="s">
        <v>14</v>
      </c>
      <c r="D20" s="1">
        <v>650359</v>
      </c>
      <c r="E20" s="1"/>
      <c r="F20" s="1">
        <v>650359</v>
      </c>
      <c r="H20" s="2">
        <f t="shared" si="0"/>
        <v>0</v>
      </c>
    </row>
    <row r="21" spans="2:10" x14ac:dyDescent="0.25">
      <c r="B21" t="s">
        <v>15</v>
      </c>
      <c r="D21" s="1">
        <v>260000</v>
      </c>
      <c r="E21" s="1"/>
      <c r="F21" s="1">
        <v>260000</v>
      </c>
      <c r="H21" s="2">
        <f t="shared" si="0"/>
        <v>0</v>
      </c>
    </row>
    <row r="22" spans="2:10" x14ac:dyDescent="0.25">
      <c r="B22" t="s">
        <v>16</v>
      </c>
      <c r="D22" s="1">
        <v>81665</v>
      </c>
      <c r="E22" s="1"/>
      <c r="F22" s="1">
        <v>81665</v>
      </c>
      <c r="H22" s="2">
        <f t="shared" si="0"/>
        <v>0</v>
      </c>
    </row>
    <row r="23" spans="2:10" x14ac:dyDescent="0.25">
      <c r="B23" t="s">
        <v>17</v>
      </c>
      <c r="D23" s="1">
        <v>23325</v>
      </c>
      <c r="E23" s="1"/>
      <c r="F23" s="1">
        <v>20000</v>
      </c>
      <c r="H23" s="2">
        <f t="shared" si="0"/>
        <v>-3325</v>
      </c>
    </row>
    <row r="24" spans="2:10" x14ac:dyDescent="0.25">
      <c r="B24" t="s">
        <v>17</v>
      </c>
      <c r="D24" s="1"/>
      <c r="E24" s="1"/>
      <c r="F24" s="1">
        <v>300</v>
      </c>
      <c r="H24" s="2">
        <f t="shared" si="0"/>
        <v>300</v>
      </c>
    </row>
    <row r="25" spans="2:10" x14ac:dyDescent="0.25">
      <c r="B25" t="s">
        <v>18</v>
      </c>
      <c r="D25" s="1">
        <v>4000</v>
      </c>
      <c r="E25" s="1"/>
      <c r="F25" s="1">
        <v>4000</v>
      </c>
      <c r="H25" s="2">
        <f t="shared" si="0"/>
        <v>0</v>
      </c>
    </row>
    <row r="26" spans="2:10" x14ac:dyDescent="0.25">
      <c r="B26" t="s">
        <v>19</v>
      </c>
      <c r="D26" s="1">
        <v>7500</v>
      </c>
      <c r="E26" s="1"/>
      <c r="F26" s="1">
        <v>0</v>
      </c>
      <c r="H26" s="2">
        <f t="shared" si="0"/>
        <v>-7500</v>
      </c>
    </row>
    <row r="27" spans="2:10" x14ac:dyDescent="0.25">
      <c r="B27" t="s">
        <v>20</v>
      </c>
      <c r="D27" s="1">
        <v>85000</v>
      </c>
      <c r="E27" s="1"/>
      <c r="F27" s="1">
        <v>72500</v>
      </c>
      <c r="H27" s="2">
        <f t="shared" si="0"/>
        <v>-12500</v>
      </c>
    </row>
    <row r="28" spans="2:10" x14ac:dyDescent="0.25">
      <c r="B28" t="s">
        <v>21</v>
      </c>
      <c r="D28" s="1">
        <v>295375</v>
      </c>
      <c r="E28" s="1"/>
      <c r="F28" s="1">
        <v>2500</v>
      </c>
      <c r="H28" s="2">
        <f t="shared" si="0"/>
        <v>-292875</v>
      </c>
    </row>
    <row r="29" spans="2:10" x14ac:dyDescent="0.25">
      <c r="D29" s="1"/>
      <c r="E29" s="1"/>
      <c r="F29" s="1"/>
      <c r="H29" s="2"/>
    </row>
    <row r="30" spans="2:10" x14ac:dyDescent="0.25">
      <c r="B30" t="s">
        <v>22</v>
      </c>
      <c r="D30" s="1">
        <f>SUM(D4:D28)</f>
        <v>6948761</v>
      </c>
      <c r="E30" s="1"/>
      <c r="F30" s="1">
        <f t="shared" ref="F30" si="1">SUM(F4:F28)</f>
        <v>6489521</v>
      </c>
      <c r="H30" s="2">
        <f t="shared" si="0"/>
        <v>-459240</v>
      </c>
    </row>
    <row r="31" spans="2:10" x14ac:dyDescent="0.25">
      <c r="D31" s="1"/>
      <c r="E31" s="1"/>
      <c r="F31" s="1"/>
      <c r="H31" s="2"/>
    </row>
    <row r="32" spans="2:10" x14ac:dyDescent="0.25">
      <c r="B32" t="s">
        <v>23</v>
      </c>
      <c r="D32" s="1">
        <v>500000</v>
      </c>
      <c r="E32" s="1"/>
      <c r="F32" s="1">
        <v>459071</v>
      </c>
      <c r="H32" s="2">
        <f t="shared" si="0"/>
        <v>-40929</v>
      </c>
      <c r="J32" t="s">
        <v>49</v>
      </c>
    </row>
    <row r="33" spans="2:8" x14ac:dyDescent="0.25">
      <c r="B33" t="s">
        <v>24</v>
      </c>
      <c r="D33" s="1">
        <v>0</v>
      </c>
      <c r="E33" s="1"/>
      <c r="F33" s="1">
        <v>0</v>
      </c>
      <c r="H33" s="2">
        <f t="shared" si="0"/>
        <v>0</v>
      </c>
    </row>
    <row r="34" spans="2:8" x14ac:dyDescent="0.25">
      <c r="B34" t="s">
        <v>25</v>
      </c>
      <c r="D34" s="1">
        <v>0</v>
      </c>
      <c r="E34" s="1"/>
      <c r="F34" s="1">
        <v>0</v>
      </c>
      <c r="H34" s="2">
        <f t="shared" si="0"/>
        <v>0</v>
      </c>
    </row>
    <row r="35" spans="2:8" x14ac:dyDescent="0.25">
      <c r="B35" s="9" t="s">
        <v>26</v>
      </c>
      <c r="C35" s="9"/>
      <c r="D35" s="10">
        <v>0</v>
      </c>
      <c r="E35" s="10"/>
      <c r="F35" s="10">
        <v>0</v>
      </c>
      <c r="G35" s="9"/>
      <c r="H35" s="2">
        <f t="shared" si="0"/>
        <v>0</v>
      </c>
    </row>
    <row r="36" spans="2:8" x14ac:dyDescent="0.25">
      <c r="B36" t="s">
        <v>27</v>
      </c>
      <c r="D36" s="1">
        <f>SUM(D32:D35)</f>
        <v>500000</v>
      </c>
      <c r="E36" s="1"/>
      <c r="F36" s="1">
        <f t="shared" ref="F36" si="2">SUM(F32:F35)</f>
        <v>459071</v>
      </c>
      <c r="H36" s="2">
        <f t="shared" si="0"/>
        <v>-40929</v>
      </c>
    </row>
    <row r="37" spans="2:8" x14ac:dyDescent="0.25">
      <c r="D37" s="1"/>
      <c r="E37" s="1"/>
      <c r="F37" s="1"/>
      <c r="H37" s="2"/>
    </row>
    <row r="38" spans="2:8" x14ac:dyDescent="0.25">
      <c r="B38" s="3" t="s">
        <v>28</v>
      </c>
      <c r="C38" s="3"/>
      <c r="D38" s="4">
        <f>SUM(D30,D36)</f>
        <v>7448761</v>
      </c>
      <c r="E38" s="4"/>
      <c r="F38" s="4">
        <f t="shared" ref="F38" si="3">SUM(F30,F36)</f>
        <v>6948592</v>
      </c>
      <c r="G38" s="3"/>
      <c r="H38" s="2">
        <f t="shared" si="0"/>
        <v>-500169</v>
      </c>
    </row>
    <row r="39" spans="2:8" x14ac:dyDescent="0.25">
      <c r="D39" s="1"/>
      <c r="E39" s="1"/>
      <c r="F39" s="1"/>
      <c r="H39" s="2"/>
    </row>
    <row r="40" spans="2:8" x14ac:dyDescent="0.25">
      <c r="B40" t="s">
        <v>29</v>
      </c>
      <c r="D40" s="1">
        <v>3808270</v>
      </c>
      <c r="E40" s="1"/>
      <c r="F40" s="1">
        <v>3808270</v>
      </c>
      <c r="H40" s="2">
        <f t="shared" si="0"/>
        <v>0</v>
      </c>
    </row>
    <row r="41" spans="2:8" x14ac:dyDescent="0.25">
      <c r="D41" s="1"/>
      <c r="E41" s="1"/>
      <c r="F41" s="1"/>
      <c r="H41" s="2"/>
    </row>
    <row r="42" spans="2:8" x14ac:dyDescent="0.25">
      <c r="B42" s="3" t="s">
        <v>35</v>
      </c>
      <c r="C42" s="3"/>
      <c r="D42" s="4">
        <f>SUM(D38:D40)</f>
        <v>11257031</v>
      </c>
      <c r="E42" s="4"/>
      <c r="F42" s="4">
        <f t="shared" ref="F42" si="4">SUM(F38:F40)</f>
        <v>10756862</v>
      </c>
      <c r="G42" s="3"/>
      <c r="H42" s="2">
        <f t="shared" si="0"/>
        <v>-500169</v>
      </c>
    </row>
    <row r="43" spans="2:8" x14ac:dyDescent="0.25">
      <c r="D43" s="1"/>
      <c r="E43" s="1"/>
      <c r="F43" s="1"/>
    </row>
    <row r="44" spans="2:8" x14ac:dyDescent="0.25">
      <c r="D44" s="1"/>
      <c r="E44" s="1"/>
      <c r="F44" s="1"/>
    </row>
    <row r="45" spans="2:8" x14ac:dyDescent="0.25">
      <c r="B45" s="3" t="s">
        <v>37</v>
      </c>
      <c r="C45" s="3"/>
      <c r="D45" s="4"/>
      <c r="E45" s="4"/>
      <c r="F45" s="4">
        <f>D42-F42</f>
        <v>500169</v>
      </c>
    </row>
    <row r="46" spans="2:8" x14ac:dyDescent="0.25">
      <c r="D46" s="1"/>
      <c r="E46" s="1"/>
      <c r="F46" s="1"/>
    </row>
    <row r="47" spans="2:8" x14ac:dyDescent="0.25">
      <c r="B47" t="s">
        <v>30</v>
      </c>
      <c r="D47" s="1">
        <v>750396969</v>
      </c>
      <c r="E47" s="1"/>
      <c r="F47" s="1">
        <v>750396969</v>
      </c>
    </row>
    <row r="48" spans="2:8" x14ac:dyDescent="0.25">
      <c r="B48" t="s">
        <v>31</v>
      </c>
      <c r="D48" s="1">
        <v>761654000</v>
      </c>
      <c r="E48" s="1"/>
      <c r="F48" s="1">
        <v>761654000</v>
      </c>
    </row>
  </sheetData>
  <sheetProtection algorithmName="SHA-512" hashValue="KviAgQYGYIKks1G9/9VoCE1rS3VRHYH/b1r925aktZSfpbcOFm+3ndRWjTdqHRNilPSgRQnQtapgS8BWc/JUnQ==" saltValue="Z6I6hTCHy9qg/6H8t4NF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B371-7428-456C-8EA1-9484C7CA28AF}">
  <dimension ref="C1:H35"/>
  <sheetViews>
    <sheetView tabSelected="1" workbookViewId="0">
      <selection activeCell="C33" sqref="C33"/>
    </sheetView>
  </sheetViews>
  <sheetFormatPr defaultRowHeight="15" x14ac:dyDescent="0.25"/>
  <cols>
    <col min="3" max="3" width="37.28515625" bestFit="1" customWidth="1"/>
    <col min="4" max="4" width="9.28515625" bestFit="1" customWidth="1"/>
    <col min="5" max="5" width="15.28515625" customWidth="1"/>
    <col min="6" max="6" width="12.28515625" bestFit="1" customWidth="1"/>
    <col min="7" max="7" width="13.5703125" bestFit="1" customWidth="1"/>
    <col min="8" max="8" width="17.42578125" bestFit="1" customWidth="1"/>
  </cols>
  <sheetData>
    <row r="1" spans="3:8" ht="15.75" thickBot="1" x14ac:dyDescent="0.3"/>
    <row r="2" spans="3:8" ht="15.75" thickBot="1" x14ac:dyDescent="0.3">
      <c r="C2" s="6" t="s">
        <v>43</v>
      </c>
    </row>
    <row r="4" spans="3:8" x14ac:dyDescent="0.25">
      <c r="C4" s="5" t="s">
        <v>51</v>
      </c>
      <c r="D4" s="5" t="s">
        <v>38</v>
      </c>
      <c r="E4" s="5" t="s">
        <v>39</v>
      </c>
      <c r="F4" s="5" t="s">
        <v>40</v>
      </c>
      <c r="G4" s="5" t="s">
        <v>46</v>
      </c>
      <c r="H4" s="5" t="s">
        <v>48</v>
      </c>
    </row>
    <row r="5" spans="3:8" x14ac:dyDescent="0.25">
      <c r="C5" t="s">
        <v>41</v>
      </c>
      <c r="D5">
        <v>757242</v>
      </c>
      <c r="E5" s="7">
        <v>44681</v>
      </c>
      <c r="F5" s="1">
        <v>1273</v>
      </c>
      <c r="G5" t="s">
        <v>44</v>
      </c>
    </row>
    <row r="6" spans="3:8" x14ac:dyDescent="0.25">
      <c r="C6" t="s">
        <v>41</v>
      </c>
      <c r="D6">
        <v>757243</v>
      </c>
      <c r="E6" s="7">
        <v>44681</v>
      </c>
      <c r="F6" s="1">
        <v>1772.5</v>
      </c>
      <c r="G6" t="s">
        <v>44</v>
      </c>
    </row>
    <row r="7" spans="3:8" x14ac:dyDescent="0.25">
      <c r="C7" t="s">
        <v>41</v>
      </c>
      <c r="D7">
        <v>758376</v>
      </c>
      <c r="E7" s="8">
        <v>44754</v>
      </c>
      <c r="F7" s="1">
        <v>910</v>
      </c>
      <c r="G7" t="s">
        <v>44</v>
      </c>
    </row>
    <row r="8" spans="3:8" x14ac:dyDescent="0.25">
      <c r="C8" t="s">
        <v>41</v>
      </c>
      <c r="D8">
        <v>759849</v>
      </c>
      <c r="E8" s="8">
        <v>44789</v>
      </c>
      <c r="F8" s="1">
        <v>13823.5</v>
      </c>
      <c r="G8" t="s">
        <v>44</v>
      </c>
    </row>
    <row r="9" spans="3:8" x14ac:dyDescent="0.25">
      <c r="C9" t="s">
        <v>41</v>
      </c>
      <c r="D9">
        <v>760646</v>
      </c>
      <c r="E9" s="8">
        <v>44810</v>
      </c>
      <c r="F9" s="1">
        <v>14430.5</v>
      </c>
      <c r="G9" t="s">
        <v>44</v>
      </c>
    </row>
    <row r="10" spans="3:8" x14ac:dyDescent="0.25">
      <c r="C10" t="s">
        <v>42</v>
      </c>
      <c r="D10">
        <v>1393338</v>
      </c>
      <c r="E10" s="8">
        <v>44592</v>
      </c>
      <c r="F10" s="1">
        <v>80653</v>
      </c>
      <c r="G10" t="s">
        <v>44</v>
      </c>
    </row>
    <row r="11" spans="3:8" x14ac:dyDescent="0.25">
      <c r="C11" t="s">
        <v>42</v>
      </c>
      <c r="D11">
        <v>1395897</v>
      </c>
      <c r="E11" s="8">
        <v>44620</v>
      </c>
      <c r="F11" s="1">
        <v>23414.5</v>
      </c>
      <c r="G11" t="s">
        <v>44</v>
      </c>
    </row>
    <row r="12" spans="3:8" x14ac:dyDescent="0.25">
      <c r="C12" t="s">
        <v>42</v>
      </c>
      <c r="D12">
        <v>1398430</v>
      </c>
      <c r="E12" s="8">
        <v>44649</v>
      </c>
      <c r="F12" s="1">
        <v>41640</v>
      </c>
      <c r="G12" t="s">
        <v>44</v>
      </c>
    </row>
    <row r="13" spans="3:8" x14ac:dyDescent="0.25">
      <c r="C13" t="s">
        <v>42</v>
      </c>
      <c r="D13">
        <v>1403871</v>
      </c>
      <c r="E13" s="8">
        <v>44712</v>
      </c>
      <c r="F13" s="1">
        <v>17809</v>
      </c>
      <c r="G13" t="s">
        <v>44</v>
      </c>
    </row>
    <row r="14" spans="3:8" x14ac:dyDescent="0.25">
      <c r="C14" t="s">
        <v>42</v>
      </c>
      <c r="D14">
        <v>1405019</v>
      </c>
      <c r="E14" s="8">
        <v>44726</v>
      </c>
      <c r="F14" s="1">
        <v>45561.5</v>
      </c>
      <c r="G14" t="s">
        <v>44</v>
      </c>
    </row>
    <row r="15" spans="3:8" x14ac:dyDescent="0.25">
      <c r="C15" t="s">
        <v>42</v>
      </c>
      <c r="D15">
        <v>668319</v>
      </c>
      <c r="E15" s="8">
        <v>44543</v>
      </c>
      <c r="F15" s="1">
        <v>91210</v>
      </c>
      <c r="G15" t="s">
        <v>44</v>
      </c>
    </row>
    <row r="16" spans="3:8" x14ac:dyDescent="0.25">
      <c r="C16" t="s">
        <v>42</v>
      </c>
      <c r="D16">
        <v>1408791</v>
      </c>
      <c r="E16" s="8">
        <v>44763</v>
      </c>
      <c r="F16" s="1">
        <v>75080.5</v>
      </c>
      <c r="G16" t="s">
        <v>44</v>
      </c>
    </row>
    <row r="17" spans="3:8" x14ac:dyDescent="0.25">
      <c r="C17" t="s">
        <v>42</v>
      </c>
      <c r="D17">
        <v>1401146</v>
      </c>
      <c r="E17" s="12">
        <v>44681</v>
      </c>
      <c r="F17" s="13">
        <v>51493</v>
      </c>
      <c r="G17" t="s">
        <v>44</v>
      </c>
    </row>
    <row r="19" spans="3:8" x14ac:dyDescent="0.25">
      <c r="E19" s="3" t="s">
        <v>35</v>
      </c>
      <c r="F19" s="11">
        <f>SUM(F5:F17)</f>
        <v>459071</v>
      </c>
    </row>
    <row r="21" spans="3:8" x14ac:dyDescent="0.25">
      <c r="C21" t="s">
        <v>41</v>
      </c>
      <c r="D21">
        <v>751374</v>
      </c>
      <c r="E21" s="8">
        <v>44571</v>
      </c>
      <c r="F21" s="1">
        <v>3142.5</v>
      </c>
      <c r="G21" t="s">
        <v>45</v>
      </c>
    </row>
    <row r="22" spans="3:8" x14ac:dyDescent="0.25">
      <c r="C22" t="s">
        <v>41</v>
      </c>
      <c r="D22">
        <v>752444</v>
      </c>
      <c r="E22" s="8">
        <v>44603</v>
      </c>
      <c r="F22" s="1">
        <v>13045</v>
      </c>
      <c r="G22" t="s">
        <v>45</v>
      </c>
    </row>
    <row r="23" spans="3:8" x14ac:dyDescent="0.25">
      <c r="C23" t="s">
        <v>41</v>
      </c>
      <c r="D23">
        <v>753644</v>
      </c>
      <c r="E23" s="8">
        <v>44631</v>
      </c>
      <c r="F23" s="1">
        <v>22098</v>
      </c>
      <c r="G23" t="s">
        <v>45</v>
      </c>
    </row>
    <row r="24" spans="3:8" x14ac:dyDescent="0.25">
      <c r="C24" t="s">
        <v>41</v>
      </c>
      <c r="D24">
        <v>757240</v>
      </c>
      <c r="E24" s="8">
        <v>44681</v>
      </c>
      <c r="F24" s="1">
        <v>18763.5</v>
      </c>
      <c r="G24" t="s">
        <v>45</v>
      </c>
    </row>
    <row r="25" spans="3:8" x14ac:dyDescent="0.25">
      <c r="C25" t="s">
        <v>41</v>
      </c>
      <c r="D25">
        <v>757241</v>
      </c>
      <c r="E25" s="8">
        <v>44711</v>
      </c>
      <c r="F25" s="1">
        <v>4505</v>
      </c>
      <c r="G25" t="s">
        <v>45</v>
      </c>
    </row>
    <row r="26" spans="3:8" x14ac:dyDescent="0.25">
      <c r="C26" t="s">
        <v>41</v>
      </c>
      <c r="D26">
        <v>757739</v>
      </c>
      <c r="E26" s="8">
        <v>44735</v>
      </c>
      <c r="F26" s="1">
        <v>13068</v>
      </c>
      <c r="G26" t="s">
        <v>45</v>
      </c>
    </row>
    <row r="27" spans="3:8" x14ac:dyDescent="0.25">
      <c r="C27" t="s">
        <v>41</v>
      </c>
      <c r="D27">
        <v>758377</v>
      </c>
      <c r="E27" s="8">
        <v>44754</v>
      </c>
      <c r="F27" s="1">
        <v>13963.5</v>
      </c>
      <c r="G27" t="s">
        <v>45</v>
      </c>
    </row>
    <row r="28" spans="3:8" x14ac:dyDescent="0.25">
      <c r="C28" t="s">
        <v>41</v>
      </c>
      <c r="D28">
        <v>759063</v>
      </c>
      <c r="E28" s="8">
        <v>44771</v>
      </c>
      <c r="F28" s="1">
        <v>7617.5</v>
      </c>
      <c r="G28" t="s">
        <v>45</v>
      </c>
    </row>
    <row r="29" spans="3:8" x14ac:dyDescent="0.25">
      <c r="C29" t="s">
        <v>42</v>
      </c>
      <c r="D29">
        <v>1409020</v>
      </c>
      <c r="E29" s="8">
        <v>44767</v>
      </c>
      <c r="F29" s="1">
        <v>2185</v>
      </c>
      <c r="G29" t="s">
        <v>45</v>
      </c>
      <c r="H29" t="s">
        <v>47</v>
      </c>
    </row>
    <row r="30" spans="3:8" x14ac:dyDescent="0.25">
      <c r="E30" s="1"/>
      <c r="F30" s="1"/>
    </row>
    <row r="31" spans="3:8" x14ac:dyDescent="0.25">
      <c r="E31" s="3" t="s">
        <v>35</v>
      </c>
      <c r="F31" s="4">
        <f>SUM(F21:F29)</f>
        <v>98388</v>
      </c>
    </row>
    <row r="32" spans="3:8" x14ac:dyDescent="0.25">
      <c r="F32" s="1"/>
    </row>
    <row r="33" spans="3:6" x14ac:dyDescent="0.25">
      <c r="C33" t="s">
        <v>50</v>
      </c>
      <c r="F33" s="1"/>
    </row>
    <row r="34" spans="3:6" x14ac:dyDescent="0.25">
      <c r="F34" s="1"/>
    </row>
    <row r="35" spans="3:6" x14ac:dyDescent="0.25">
      <c r="F35" s="1"/>
    </row>
  </sheetData>
  <sheetProtection algorithmName="SHA-512" hashValue="cjEWEv35F9MwZw+LFAKD8IKp5+s2gBHi/ewmf0BFDPbQnLB1umi8/jo9ASQ/CP2z9sU280l1PF0eVzEC5RKnHw==" saltValue="KbEf5NfZ2YTaSxJZxB4Ns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33112CEA5F84C975156645917DA3E" ma:contentTypeVersion="13" ma:contentTypeDescription="Create a new document." ma:contentTypeScope="" ma:versionID="ad26bb6d8b85c0a7edb9314beec3aac5">
  <xsd:schema xmlns:xsd="http://www.w3.org/2001/XMLSchema" xmlns:xs="http://www.w3.org/2001/XMLSchema" xmlns:p="http://schemas.microsoft.com/office/2006/metadata/properties" xmlns:ns2="946b3342-ccee-473e-b420-6214feb86dd7" xmlns:ns3="1d5a077a-47d7-4466-ab52-0c1402221689" targetNamespace="http://schemas.microsoft.com/office/2006/metadata/properties" ma:root="true" ma:fieldsID="8f083896de37d52196affbdcec53c98a" ns2:_="" ns3:_="">
    <xsd:import namespace="946b3342-ccee-473e-b420-6214feb86dd7"/>
    <xsd:import namespace="1d5a077a-47d7-4466-ab52-0c1402221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3342-ccee-473e-b420-6214feb86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2150e22-90a9-4e97-8ddf-699fc54521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a077a-47d7-4466-ab52-0c1402221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2379256-1638-4f05-b5a2-7d6b1743aed1}" ma:internalName="TaxCatchAll" ma:showField="CatchAllData" ma:web="1d5a077a-47d7-4466-ab52-0c14022216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5a077a-47d7-4466-ab52-0c1402221689" xsi:nil="true"/>
    <lcf76f155ced4ddcb4097134ff3c332f xmlns="946b3342-ccee-473e-b420-6214feb86d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A92EB-A8D9-4560-B4AC-15471F666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b3342-ccee-473e-b420-6214feb86dd7"/>
    <ds:schemaRef ds:uri="1d5a077a-47d7-4466-ab52-0c1402221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BC82F-76C0-468D-A7B7-80733C5B4A20}">
  <ds:schemaRefs>
    <ds:schemaRef ds:uri="http://purl.org/dc/terms/"/>
    <ds:schemaRef ds:uri="http://schemas.microsoft.com/office/2006/metadata/properties"/>
    <ds:schemaRef ds:uri="http://purl.org/dc/elements/1.1/"/>
    <ds:schemaRef ds:uri="946b3342-ccee-473e-b420-6214feb86dd7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d5a077a-47d7-4466-ab52-0c140222168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CD07B1-2516-422C-BAA6-FB9178CC0F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Issuance Costs</vt:lpstr>
      <vt:lpstr>Utility Issuance Costs</vt:lpstr>
    </vt:vector>
  </TitlesOfParts>
  <Company>OGE Energy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Stroup, Isaac</dc:creator>
  <cp:lastModifiedBy>John Givens</cp:lastModifiedBy>
  <dcterms:created xsi:type="dcterms:W3CDTF">2024-04-11T13:58:01Z</dcterms:created>
  <dcterms:modified xsi:type="dcterms:W3CDTF">2024-06-27T17:22:13Z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0x010100E1633112CEA5F84C975156645917DA3E</vt:lpwstr>
  </property>
  <property fmtid="{D5CDD505-2E9C-101B-9397-08002B2CF9AE}" pid="3" name="MediaServiceImageTags">
    <vt:lpwstr/>
  </property>
</Properties>
</file>