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v56\Desktop\Website\"/>
    </mc:Choice>
  </mc:AlternateContent>
  <bookViews>
    <workbookView xWindow="0" yWindow="0" windowWidth="28800" windowHeight="11700"/>
  </bookViews>
  <sheets>
    <sheet name="Instructions" sheetId="3" r:id="rId1"/>
    <sheet name="Affidavit" sheetId="7" r:id="rId2"/>
    <sheet name="Lookups" sheetId="4" state="hidden" r:id="rId3"/>
    <sheet name="HealthcareFields" sheetId="5" state="hidden" r:id="rId4"/>
    <sheet name="Data" sheetId="6" state="hidden" r:id="rId5"/>
  </sheets>
  <externalReferences>
    <externalReference r:id="rId6"/>
  </externalReferences>
  <definedNames>
    <definedName name="_xlnm._FilterDatabase" localSheetId="3" hidden="1">HealthcareFields!$A$9:$G$73</definedName>
    <definedName name="_xlnm._FilterDatabase" localSheetId="0" hidden="1">Instructions!$A$13:$J$39</definedName>
    <definedName name="AffidavitPurpose">Instructions!#REF!</definedName>
    <definedName name="AffidavitType">"Health Care"</definedName>
    <definedName name="alt461_465">Instructions!#REF!</definedName>
    <definedName name="altFedFundApp">Instructions!#REF!</definedName>
    <definedName name="altFedFundDenied">Instructions!#REF!</definedName>
    <definedName name="altIncompleteExp">Instructions!#REF!</definedName>
    <definedName name="altRHCorHCF">Instructions!#REF!</definedName>
    <definedName name="atAppFundLetStatus">Instructions!#REF!</definedName>
    <definedName name="atBidEvalExp">Instructions!#REF!</definedName>
    <definedName name="atBidEvalStatus">Instructions!#REF!</definedName>
    <definedName name="atDemarc">Instructions!#REF!</definedName>
    <definedName name="atDiscInfoExp">Instructions!#REF!</definedName>
    <definedName name="atDiscInfoStatus">Instructions!#REF!</definedName>
    <definedName name="atFedDocsExp">Instructions!#REF!</definedName>
    <definedName name="atFedDocsStatus">Instructions!#REF!</definedName>
    <definedName name="atFedIneligExp">Instructions!#REF!</definedName>
    <definedName name="atFedIneligStatus">Instructions!#REF!</definedName>
    <definedName name="atLicenseExp">Instructions!#REF!</definedName>
    <definedName name="atLicenseStatus">Instructions!#REF!</definedName>
    <definedName name="atNonProfitExp">Instructions!#REF!</definedName>
    <definedName name="atNonProfitStatus">Instructions!#REF!</definedName>
    <definedName name="atNotes">Instructions!#REF!</definedName>
    <definedName name="atRFPExp">Instructions!#REF!</definedName>
    <definedName name="atRFPStatus">Instructions!#REF!</definedName>
    <definedName name="bidBWExp">Instructions!#REF!</definedName>
    <definedName name="bidNotConsider">Instructions!#REF!</definedName>
    <definedName name="bidNotConsiderExp">Instructions!#REF!</definedName>
    <definedName name="bidNumBidders">Instructions!#REF!</definedName>
    <definedName name="bidNumBids">Instructions!#REF!</definedName>
    <definedName name="bidRFPBW">Instructions!#REF!</definedName>
    <definedName name="bidSelectBid">Instructions!#REF!</definedName>
    <definedName name="bidSelectedBWinRFP">Instructions!#REF!</definedName>
    <definedName name="bidSelectedLCRQBExp">Instructions!#REF!</definedName>
    <definedName name="Choose_Yes__No__or_Decision_Pending">Lookups!$B$40</definedName>
    <definedName name="Choose_Yes_or_No">Instructions!#REF!</definedName>
    <definedName name="conPUDContactCons">Instructions!#REF!</definedName>
    <definedName name="csCurDateBegin">Instructions!#REF!</definedName>
    <definedName name="csCurNonrecurrCharge">Instructions!#REF!</definedName>
    <definedName name="csCurProvider">Instructions!#REF!</definedName>
    <definedName name="csCurrentSvcsAddExp">Instructions!#REF!</definedName>
    <definedName name="csFundingYr">Instructions!#REF!</definedName>
    <definedName name="csWANBW">Instructions!#REF!</definedName>
    <definedName name="csWANDateBegin">Instructions!#REF!</definedName>
    <definedName name="csWANNumberCircuits">Instructions!#REF!</definedName>
    <definedName name="csWANProvider">Instructions!#REF!</definedName>
    <definedName name="dfltAnswerIndicator">Lookups!$B$43</definedName>
    <definedName name="dfltAttach">Lookups!$B$42</definedName>
    <definedName name="dfltBWUnits">Lookups!$B$41</definedName>
    <definedName name="dfltFundingYear">Lookups!$B$44</definedName>
    <definedName name="dfltPurpose">Lookups!$B$37</definedName>
    <definedName name="dfltRFP">Lookups!$B$46</definedName>
    <definedName name="dfltTypeFacility">Lookups!$B$45</definedName>
    <definedName name="dfltYesNo">Lookups!$B$38</definedName>
    <definedName name="dfltYesNoNA">Lookups!$B$39</definedName>
    <definedName name="dfltYesNoPending">Lookups!$B$40</definedName>
    <definedName name="e">[1]Lookups!$B$34</definedName>
    <definedName name="eiContactEmail">Instructions!#REF!</definedName>
    <definedName name="eiContactEmployer">Instructions!#REF!</definedName>
    <definedName name="eiContactName">Instructions!#REF!</definedName>
    <definedName name="eiContactTelephone">Instructions!#REF!</definedName>
    <definedName name="eiContactTitle">Instructions!#REF!</definedName>
    <definedName name="eiEntityAddress1">Instructions!#REF!</definedName>
    <definedName name="eiEntityCity">Instructions!#REF!</definedName>
    <definedName name="eiEntityLegalName">Instructions!#REF!</definedName>
    <definedName name="eiEntityOpName">Instructions!#REF!</definedName>
    <definedName name="eiEntityOwnerName">Instructions!#REF!</definedName>
    <definedName name="eiEntityState">Instructions!#REF!</definedName>
    <definedName name="eiEntityType">Instructions!#REF!</definedName>
    <definedName name="eiEntityZip">Instructions!#REF!</definedName>
    <definedName name="kk">[1]Lookups!$B$31</definedName>
    <definedName name="List_FundingYear">Lookups!$B$62:$B$68</definedName>
    <definedName name="List_TypeFacility">Lookups!$B$49:$B$59</definedName>
    <definedName name="ListAffidavit_Purpose">Lookups!$B$2:$B$5</definedName>
    <definedName name="ListAttachment">Lookups!$B$31:$B$34</definedName>
    <definedName name="ListBWUnit">Lookups!$B$26:$B$28</definedName>
    <definedName name="ListRFP">Lookups!$B$71:$B$75</definedName>
    <definedName name="ListYesNo">Lookups!$B$8:$B$10</definedName>
    <definedName name="ListYesNoNA">Lookups!$B$13:$B$16</definedName>
    <definedName name="ListYesPendingDeniedNo">Lookups!$B$19:$B$23</definedName>
    <definedName name="Please_select_type_of_eligible_healthcare_entity._If_more_than_one__choose_the_primary_type.">Instructions!#REF!</definedName>
    <definedName name="_xlnm.Print_Area" localSheetId="0">Instructions!$A$1:$B$35</definedName>
    <definedName name="psPrevAddExp">Instructions!#REF!</definedName>
    <definedName name="psPrevInetDiscDate">Instructions!#REF!</definedName>
    <definedName name="psPrevInetProvider">Instructions!#REF!</definedName>
    <definedName name="psPrevWANDiscDate">Instructions!#REF!</definedName>
    <definedName name="psPrevWANProvider">Instructions!#REF!</definedName>
    <definedName name="re">[1]Lookups!$B$24:$B$27</definedName>
    <definedName name="xAffChange">Lookups!$B$5</definedName>
    <definedName name="xAffFunding">Lookups!$B$3</definedName>
    <definedName name="xAffPre">Lookups!$B$4</definedName>
    <definedName name="xBWGbps">Lookups!$B$28</definedName>
    <definedName name="xBWMbps">Lookups!$B$27</definedName>
    <definedName name="xDenied">Lookups!$B$22</definedName>
    <definedName name="xDidNotApply">Lookups!$B$23</definedName>
    <definedName name="xFY14">Lookups!$B$68</definedName>
    <definedName name="xFY15">Lookups!$B$67</definedName>
    <definedName name="xFY16">Lookups!$B$67</definedName>
    <definedName name="xFY17">Lookups!$B$68</definedName>
    <definedName name="xFY18">Lookups!$B$63</definedName>
    <definedName name="xFY19">Lookups!$B$64</definedName>
    <definedName name="xFY20">Lookups!$B$65</definedName>
    <definedName name="xIncl">Lookups!$B$32</definedName>
    <definedName name="xInternetOnly">Lookups!$B$73</definedName>
    <definedName name="xInternetWAN">Lookups!$B$75</definedName>
    <definedName name="xNApp">Lookups!$B$33</definedName>
    <definedName name="xNAva">Lookups!$B$34</definedName>
    <definedName name="xNo">Lookups!$B$10</definedName>
    <definedName name="xNoRFP">Lookups!$B$72</definedName>
    <definedName name="xPending">Lookups!$B$21</definedName>
    <definedName name="xTypeCCHD">Lookups!$B$53</definedName>
    <definedName name="xTypeCHD">Lookups!$B$54</definedName>
    <definedName name="xTypeDOC">Lookups!$B$50</definedName>
    <definedName name="xTypeFQHC_NonPHS">Lookups!$B$52</definedName>
    <definedName name="xTypeFQHC_PHS">Lookups!$B$51</definedName>
    <definedName name="xTypenfpHospital">Lookups!$B$55</definedName>
    <definedName name="xTypenfpMHSAF_CBSCC">Lookups!$B$58</definedName>
    <definedName name="xTypenfpMHSAF_CCARC">Lookups!$B$56</definedName>
    <definedName name="xTypenfpMHSAF_CMHC">Lookups!$B$57</definedName>
    <definedName name="xTypenfpMHSAF_DMHSAS">Lookups!$B$59</definedName>
    <definedName name="xWANOnly">Lookups!$B$74</definedName>
    <definedName name="xYes">Lookups!$B$9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7" l="1"/>
  <c r="A14" i="7" l="1"/>
  <c r="A20" i="7"/>
  <c r="D8" i="5"/>
  <c r="G35" i="5"/>
  <c r="G44" i="5"/>
  <c r="F50" i="5"/>
  <c r="G56" i="5"/>
  <c r="F44" i="5"/>
  <c r="F35" i="5"/>
  <c r="F56" i="5"/>
  <c r="G50" i="5"/>
  <c r="B19" i="4" l="1"/>
  <c r="G71" i="5"/>
  <c r="F71" i="5"/>
  <c r="B71" i="4" l="1"/>
  <c r="CL2" i="6"/>
  <c r="CK2" i="6"/>
  <c r="CC2" i="6"/>
  <c r="CG2" i="6"/>
  <c r="CI2" i="6"/>
  <c r="CE2" i="6"/>
  <c r="B16" i="4" l="1"/>
  <c r="B15" i="4"/>
  <c r="B14" i="4"/>
  <c r="B13" i="4"/>
  <c r="B62" i="4" l="1"/>
  <c r="CD2" i="6"/>
  <c r="CH2" i="6"/>
  <c r="G73" i="5"/>
  <c r="F73" i="5"/>
  <c r="F59" i="5"/>
  <c r="G72" i="5"/>
  <c r="G59" i="5"/>
  <c r="F61" i="5"/>
  <c r="G61" i="5"/>
  <c r="CF2" i="6"/>
  <c r="CJ2" i="6"/>
  <c r="F72" i="5"/>
  <c r="B8" i="4" l="1"/>
  <c r="B26" i="4"/>
  <c r="B31" i="4"/>
  <c r="B49" i="4"/>
  <c r="B2" i="4"/>
  <c r="F57" i="5"/>
  <c r="G10" i="5"/>
  <c r="G67" i="5"/>
  <c r="G25" i="5"/>
  <c r="G36" i="5"/>
  <c r="G57" i="5"/>
  <c r="F10" i="5"/>
  <c r="F62" i="5"/>
  <c r="F25" i="5"/>
  <c r="F51" i="5"/>
  <c r="F11" i="5"/>
  <c r="G62" i="5"/>
  <c r="G51" i="5"/>
  <c r="F63" i="5"/>
  <c r="F67" i="5"/>
  <c r="F36" i="5"/>
  <c r="F60" i="5"/>
  <c r="F65" i="5"/>
  <c r="G63" i="5"/>
  <c r="G24" i="5"/>
  <c r="F24" i="5"/>
  <c r="G69" i="5"/>
  <c r="F69" i="5"/>
  <c r="F23" i="5"/>
  <c r="G23" i="5"/>
  <c r="G11" i="5"/>
  <c r="G60" i="5"/>
  <c r="G65" i="5"/>
  <c r="A23" i="5" l="1"/>
  <c r="A24" i="5"/>
  <c r="A36" i="5"/>
  <c r="A35" i="5"/>
  <c r="A25" i="5"/>
  <c r="A51" i="5"/>
  <c r="A50" i="5"/>
  <c r="G12" i="5"/>
  <c r="F70" i="5"/>
  <c r="G70" i="5"/>
  <c r="G13" i="5"/>
  <c r="G68" i="5"/>
  <c r="F12" i="5"/>
  <c r="F68" i="5"/>
  <c r="F66" i="5"/>
  <c r="F58" i="5"/>
  <c r="F13" i="5"/>
  <c r="F64" i="5"/>
  <c r="G66" i="5"/>
  <c r="G58" i="5"/>
  <c r="G64" i="5"/>
  <c r="A13" i="5" l="1"/>
  <c r="F14" i="5"/>
  <c r="G14" i="5"/>
  <c r="A14" i="5" l="1"/>
  <c r="F18" i="5"/>
  <c r="G18" i="5"/>
  <c r="G15" i="5"/>
  <c r="F15" i="5"/>
  <c r="A15" i="5" l="1"/>
  <c r="G19" i="5"/>
  <c r="F26" i="5"/>
  <c r="G16" i="5"/>
  <c r="F19" i="5"/>
  <c r="G26" i="5"/>
  <c r="F16" i="5"/>
  <c r="A16" i="5" l="1"/>
  <c r="A26" i="5"/>
  <c r="BV2" i="6"/>
  <c r="AT2" i="6"/>
  <c r="Y2" i="6"/>
  <c r="D62" i="5"/>
  <c r="BD2" i="6"/>
  <c r="V2" i="6"/>
  <c r="BJ2" i="6"/>
  <c r="D34" i="5"/>
  <c r="D39" i="5"/>
  <c r="D55" i="5"/>
  <c r="D30" i="5"/>
  <c r="D45" i="5"/>
  <c r="D71" i="5"/>
  <c r="D59" i="5"/>
  <c r="D33" i="5"/>
  <c r="G20" i="5"/>
  <c r="D20" i="5"/>
  <c r="D51" i="5"/>
  <c r="AA2" i="6"/>
  <c r="D41" i="5"/>
  <c r="AE2" i="6"/>
  <c r="D68" i="5"/>
  <c r="BW2" i="6"/>
  <c r="D70" i="5"/>
  <c r="AX2" i="6"/>
  <c r="U2" i="6"/>
  <c r="BB2" i="6"/>
  <c r="BS2" i="6"/>
  <c r="AQ2" i="6"/>
  <c r="BO2" i="6"/>
  <c r="BR2" i="6"/>
  <c r="D18" i="5"/>
  <c r="BN2" i="6"/>
  <c r="D72" i="5"/>
  <c r="D17" i="5"/>
  <c r="AP2" i="6"/>
  <c r="J2" i="6"/>
  <c r="AD2" i="6"/>
  <c r="L2" i="6"/>
  <c r="R2" i="6"/>
  <c r="BT2" i="6"/>
  <c r="D36" i="5"/>
  <c r="D28" i="5"/>
  <c r="CB2" i="6"/>
  <c r="M2" i="6"/>
  <c r="F17" i="5"/>
  <c r="BC2" i="6"/>
  <c r="BF2" i="6"/>
  <c r="CA2" i="6"/>
  <c r="BA2" i="6"/>
  <c r="O2" i="6"/>
  <c r="Z2" i="6"/>
  <c r="D67" i="5"/>
  <c r="AI2" i="6"/>
  <c r="BX2" i="6"/>
  <c r="BQ2" i="6"/>
  <c r="AG2" i="6"/>
  <c r="D52" i="5"/>
  <c r="BK2" i="6"/>
  <c r="F2" i="6"/>
  <c r="D32" i="5"/>
  <c r="AW2" i="6"/>
  <c r="K2" i="6"/>
  <c r="D13" i="5"/>
  <c r="BU2" i="6"/>
  <c r="D66" i="5"/>
  <c r="AB2" i="6"/>
  <c r="BG2" i="6"/>
  <c r="BI2" i="6"/>
  <c r="D14" i="5"/>
  <c r="AN2" i="6"/>
  <c r="Q2" i="6"/>
  <c r="AL2" i="6"/>
  <c r="D57" i="5"/>
  <c r="D69" i="5"/>
  <c r="D11" i="5"/>
  <c r="AY2" i="6"/>
  <c r="G2" i="6"/>
  <c r="N2" i="6"/>
  <c r="T2" i="6"/>
  <c r="D73" i="5"/>
  <c r="D22" i="5"/>
  <c r="AK2" i="6"/>
  <c r="E2" i="6"/>
  <c r="D37" i="5"/>
  <c r="D16" i="5"/>
  <c r="F20" i="5"/>
  <c r="D21" i="5"/>
  <c r="D12" i="5"/>
  <c r="D58" i="5"/>
  <c r="F27" i="5"/>
  <c r="AS2" i="6"/>
  <c r="D10" i="5"/>
  <c r="D19" i="5"/>
  <c r="AV2" i="6"/>
  <c r="BL2" i="6"/>
  <c r="D40" i="5"/>
  <c r="D65" i="5"/>
  <c r="AR2" i="6"/>
  <c r="H2" i="6"/>
  <c r="BH2" i="6"/>
  <c r="G27" i="5"/>
  <c r="D60" i="5"/>
  <c r="BE2" i="6"/>
  <c r="D43" i="5"/>
  <c r="BM2" i="6"/>
  <c r="D26" i="5"/>
  <c r="D25" i="5"/>
  <c r="X2" i="6"/>
  <c r="AH2" i="6"/>
  <c r="AJ2" i="6"/>
  <c r="P2" i="6"/>
  <c r="D29" i="5"/>
  <c r="AC2" i="6"/>
  <c r="D38" i="5"/>
  <c r="D27" i="5"/>
  <c r="AZ2" i="6"/>
  <c r="D15" i="5"/>
  <c r="D24" i="5"/>
  <c r="G17" i="5"/>
  <c r="D31" i="5"/>
  <c r="I2" i="6"/>
  <c r="AU2" i="6"/>
  <c r="S2" i="6"/>
  <c r="BP2" i="6"/>
  <c r="BZ2" i="6"/>
  <c r="D23" i="5"/>
  <c r="D53" i="5"/>
  <c r="BY2" i="6"/>
  <c r="D61" i="5"/>
  <c r="D64" i="5"/>
  <c r="AO2" i="6"/>
  <c r="D42" i="5"/>
  <c r="AF2" i="6"/>
  <c r="D46" i="5"/>
  <c r="D54" i="5"/>
  <c r="AM2" i="6"/>
  <c r="W2" i="6"/>
  <c r="D63" i="5"/>
  <c r="A27" i="5" l="1"/>
  <c r="A17" i="5"/>
  <c r="A69" i="5"/>
  <c r="A68" i="5"/>
  <c r="A63" i="5"/>
  <c r="A12" i="5"/>
  <c r="A59" i="5"/>
  <c r="A19" i="5"/>
  <c r="A65" i="5"/>
  <c r="A20" i="5"/>
  <c r="A60" i="5"/>
  <c r="A11" i="5"/>
  <c r="A61" i="5"/>
  <c r="A9" i="5"/>
  <c r="A57" i="5"/>
  <c r="A10" i="5"/>
  <c r="A71" i="5"/>
  <c r="A66" i="5"/>
  <c r="A73" i="5"/>
  <c r="A70" i="5"/>
  <c r="A72" i="5"/>
  <c r="A56" i="5"/>
  <c r="A64" i="5"/>
  <c r="A58" i="5"/>
  <c r="A67" i="5"/>
  <c r="A18" i="5"/>
  <c r="A62" i="5"/>
  <c r="F28" i="5"/>
  <c r="F21" i="5"/>
  <c r="G21" i="5"/>
  <c r="G29" i="5"/>
  <c r="G28" i="5"/>
  <c r="F29" i="5"/>
  <c r="A28" i="5" l="1"/>
  <c r="A21" i="5"/>
  <c r="A29" i="5"/>
  <c r="F31" i="5"/>
  <c r="G22" i="5"/>
  <c r="F30" i="5"/>
  <c r="G30" i="5"/>
  <c r="F22" i="5"/>
  <c r="G31" i="5"/>
  <c r="A22" i="5" l="1"/>
  <c r="A31" i="5"/>
  <c r="A30" i="5"/>
  <c r="G32" i="5"/>
  <c r="G33" i="5"/>
  <c r="F32" i="5"/>
  <c r="F33" i="5"/>
  <c r="A32" i="5" l="1"/>
  <c r="A33" i="5"/>
  <c r="G34" i="5"/>
  <c r="F34" i="5"/>
  <c r="A34" i="5" l="1"/>
  <c r="G37" i="5"/>
  <c r="F37" i="5"/>
  <c r="A37" i="5" l="1"/>
  <c r="G38" i="5"/>
  <c r="F38" i="5"/>
  <c r="A38" i="5" l="1"/>
  <c r="F39" i="5"/>
  <c r="G39" i="5"/>
  <c r="A39" i="5" l="1"/>
  <c r="G40" i="5"/>
  <c r="F40" i="5"/>
  <c r="A40" i="5" l="1"/>
  <c r="G41" i="5"/>
  <c r="F41" i="5"/>
  <c r="A41" i="5" l="1"/>
  <c r="G42" i="5"/>
  <c r="F42" i="5"/>
  <c r="A42" i="5" l="1"/>
  <c r="F43" i="5"/>
  <c r="F45" i="5"/>
  <c r="G45" i="5"/>
  <c r="G43" i="5"/>
  <c r="A45" i="5" l="1"/>
  <c r="A44" i="5"/>
  <c r="G46" i="5"/>
  <c r="F47" i="5"/>
  <c r="F46" i="5"/>
  <c r="G47" i="5"/>
  <c r="A47" i="5" l="1"/>
  <c r="A46" i="5"/>
  <c r="A43" i="5"/>
  <c r="F49" i="5"/>
  <c r="G49" i="5"/>
  <c r="F48" i="5"/>
  <c r="G48" i="5"/>
  <c r="A48" i="5" l="1"/>
  <c r="A49" i="5"/>
  <c r="F52" i="5"/>
  <c r="G52" i="5"/>
  <c r="A52" i="5" l="1"/>
  <c r="G54" i="5"/>
  <c r="F54" i="5"/>
  <c r="F53" i="5"/>
  <c r="G53" i="5"/>
  <c r="A53" i="5" l="1"/>
  <c r="A54" i="5"/>
  <c r="G55" i="5"/>
  <c r="F55" i="5"/>
  <c r="A55" i="5" l="1"/>
</calcChain>
</file>

<file path=xl/sharedStrings.xml><?xml version="1.0" encoding="utf-8"?>
<sst xmlns="http://schemas.openxmlformats.org/spreadsheetml/2006/main" count="490" uniqueCount="379">
  <si>
    <t>OKLAHOMA UNIVERSAL SERVICE FUND AFFIDAVIT FOR HEALTHCARE ENTITIES</t>
  </si>
  <si>
    <r>
      <t xml:space="preserve">PREAPPROVAL </t>
    </r>
    <r>
      <rPr>
        <b/>
        <sz val="10"/>
        <color indexed="8"/>
        <rFont val="Times New Roman"/>
        <family val="1"/>
      </rPr>
      <t>or REQUEST FOR FUNDING FOR SPECIAL UNIVERSAL SERVICES</t>
    </r>
  </si>
  <si>
    <t>Use for funding year beginning July 1, 2021</t>
  </si>
  <si>
    <t>•</t>
  </si>
  <si>
    <t>Please be advised that this Oklahoma Universal Service Fund ("OUSF") Affidavit for Oklahoma Eligible Healthcare Entity, along with all requested information, must be provided to the Public Utility Division (“PUD”) of the Oklahoma Corporation Commission (“Commission”).</t>
  </si>
  <si>
    <t>IMPORTANT: Be advised any alteration(s) to this Affidavit, other than providing responses in the spaces provided, will result in the Affidavit being deemed incomplete.</t>
  </si>
  <si>
    <t>DISCLOSURE: The Commission or the OUSF Administrator may publicly file this document and any or all Attachments in any Cause filed on behalf of the healthcare entity.</t>
  </si>
  <si>
    <t>Instructions</t>
  </si>
  <si>
    <r>
      <t xml:space="preserve">Complete the Affidavit in your spreadsheet program and </t>
    </r>
    <r>
      <rPr>
        <i/>
        <sz val="10"/>
        <rFont val="Times New Roman"/>
        <family val="1"/>
      </rPr>
      <t>provide as an Adobe PDF file.</t>
    </r>
    <r>
      <rPr>
        <sz val="10"/>
        <rFont val="Times New Roman"/>
        <family val="1"/>
      </rPr>
      <t xml:space="preserve"> In the name of the file, include "Affidavit" and the name of the healthcare entity. If you need assistance, please contact PUD at (405) 521-4114 or by emailing OUSF@occ.ok.gov.</t>
    </r>
  </si>
  <si>
    <t>Each healthcare entity requesting OUSF funding is required to complete this Affidavit.</t>
  </si>
  <si>
    <t xml:space="preserve">A separate Affidavit is required for each Eligible Provider and each healthcare entity. </t>
  </si>
  <si>
    <t xml:space="preserve">A separate Affidavit is required for each funding year that the beneficiary requests bids. </t>
  </si>
  <si>
    <t>Since Section 6 requires a signature, you may provide an electronic signature or print and sign it. Section 6 does not need to be signed before a notary public. For a preapproval request, submit the affidavit directly to the OUSF Administrator, and for a change request or a request for OUSF Funding, send it to your Provider.</t>
  </si>
  <si>
    <t>Lengthy notes or explanations can be attached as a separate document. If an attachment is used, write “See attached” at the end of Section 4 and label the document as “Additional Notes” with the name of the healthcare entity included. Please provide such attachments in a Microsoft Word or Excel compatible format.</t>
  </si>
  <si>
    <t>In order to avoid delays in processing the Affidavit, please provide all required attachments at the time the Affidavit is submitted</t>
  </si>
  <si>
    <t xml:space="preserve">If the request involves multiple locations, provide an attachment listing these locations. </t>
  </si>
  <si>
    <t>FOR PREAPPROVAL ONLY</t>
  </si>
  <si>
    <t>When completing this Affidavit for the purpose of Preapproval, submit the completed Affidavit and Attachments to OUSF@occ.ok.gov.</t>
  </si>
  <si>
    <t>In the subject line of the email, please begin with “Preapproval - Healthcare” followed by the name of the healthcare entity.</t>
  </si>
  <si>
    <t xml:space="preserve">PUD will acknowledge receipt via email to the healthcare entity contact within one (1) business day. </t>
  </si>
  <si>
    <t>Definitions as used in the form</t>
  </si>
  <si>
    <r>
      <rPr>
        <b/>
        <sz val="10"/>
        <color theme="1"/>
        <rFont val="Times New Roman"/>
        <family val="1"/>
      </rPr>
      <t>Administrator</t>
    </r>
    <r>
      <rPr>
        <sz val="10"/>
        <color theme="1"/>
        <rFont val="Times New Roman"/>
        <family val="1"/>
      </rPr>
      <t xml:space="preserve"> means the Director of the Public Utility Division of the Corporation Commission.
</t>
    </r>
  </si>
  <si>
    <r>
      <rPr>
        <b/>
        <sz val="10"/>
        <rFont val="Times New Roman"/>
        <family val="1"/>
      </rPr>
      <t>Consortium</t>
    </r>
    <r>
      <rPr>
        <sz val="10"/>
        <rFont val="Times New Roman"/>
        <family val="1"/>
      </rPr>
      <t xml:space="preserve"> means two or more Oklahoma Universal Service Fund Beneficiaries that choose to request support under the Federal Universal Service Support Mechanism or successor program or programs as a single entity.</t>
    </r>
  </si>
  <si>
    <r>
      <rPr>
        <b/>
        <sz val="10"/>
        <color theme="1"/>
        <rFont val="Times New Roman"/>
        <family val="1"/>
      </rPr>
      <t>Eligible healthcare</t>
    </r>
    <r>
      <rPr>
        <sz val="10"/>
        <color theme="1"/>
        <rFont val="Times New Roman"/>
        <family val="1"/>
      </rPr>
      <t xml:space="preserve"> entity means a not-for-profit hospital, county health department, city-county health department, not-for-profit mental health and substance abuse facility or Federally Qualified Health Center in Oklahoma. Eligible healthcare entity shall also include telemedicine services provided by the Oklahoma Department of Corrections at facilities identified in Section 509 of Title 57 of the Oklahoma Statutes.</t>
    </r>
  </si>
  <si>
    <r>
      <rPr>
        <b/>
        <sz val="10"/>
        <color theme="1"/>
        <rFont val="Times New Roman"/>
        <family val="1"/>
      </rPr>
      <t>Eligible provider</t>
    </r>
    <r>
      <rPr>
        <sz val="10"/>
        <color theme="1"/>
        <rFont val="Times New Roman"/>
        <family val="1"/>
      </rPr>
      <t xml:space="preserve"> means, for purposes of Special Universal Services, providers of telecommunications services which hold a Certificate of Convenience and Necessity and OneNet.</t>
    </r>
  </si>
  <si>
    <r>
      <rPr>
        <b/>
        <sz val="10"/>
        <color theme="1"/>
        <rFont val="Times New Roman"/>
        <family val="1"/>
      </rPr>
      <t>FCC</t>
    </r>
    <r>
      <rPr>
        <sz val="10"/>
        <color theme="1"/>
        <rFont val="Times New Roman"/>
        <family val="1"/>
      </rPr>
      <t xml:space="preserve"> means the Federal Communications Commission. </t>
    </r>
  </si>
  <si>
    <r>
      <rPr>
        <b/>
        <sz val="10"/>
        <rFont val="Times New Roman"/>
        <family val="1"/>
      </rPr>
      <t>Federally Qualified Health Center</t>
    </r>
    <r>
      <rPr>
        <sz val="10"/>
        <rFont val="Times New Roman"/>
        <family val="1"/>
      </rPr>
      <t xml:space="preserve"> or (FQHC) means an entity which:</t>
    </r>
  </si>
  <si>
    <t>a. is receiving a grant under Section 330 of the Public Health Service (PHS) Act, 42 U.S.C., Section 254b, or is receiving funding from a grant under a contract with the recipient of such a grant and meets the requirements to receive a grant under Section 330 of the PHS Act,</t>
  </si>
  <si>
    <t>b. based on the recommendation of the Health Resources and Services Administration within the Public Health Service, is determined by the Secretary of the Department of Health and Human Services to meet the requirements for receiving a grant as described in subparagraph a of this paragraph,</t>
  </si>
  <si>
    <t>c. was treated by the Secretary of the Department of Health and Human Services, for purposes of part B of Section 330 of the PHS Act, as a comprehensive federally funded health center as of January 1, 1990, or</t>
  </si>
  <si>
    <t>d. is an outpatient health program or facility operated by a tribe or tribal organization under the Indian Self-Determination Act, 25 U.S.C., Section 450f et seq., or by an urban Indian organization receiving funds under Title V of the Indian Health Care Improvement Act, 25 U.S.C., Section 1651 et seq.</t>
  </si>
  <si>
    <r>
      <rPr>
        <b/>
        <sz val="10"/>
        <color theme="1"/>
        <rFont val="Times New Roman"/>
        <family val="1"/>
      </rPr>
      <t xml:space="preserve">Internet demarcation </t>
    </r>
    <r>
      <rPr>
        <sz val="10"/>
        <color theme="1"/>
        <rFont val="Times New Roman"/>
        <family val="1"/>
      </rPr>
      <t>means the building where the Internet or data service is received directly from the service provider; the point where data passes from the Internet or data service line into the health care provider's network.</t>
    </r>
  </si>
  <si>
    <r>
      <rPr>
        <b/>
        <sz val="10"/>
        <color theme="1"/>
        <rFont val="Times New Roman"/>
        <family val="1"/>
      </rPr>
      <t>Lower cost bid</t>
    </r>
    <r>
      <rPr>
        <sz val="10"/>
        <color theme="1"/>
        <rFont val="Times New Roman"/>
        <family val="1"/>
      </rPr>
      <t xml:space="preserve"> means any bid for the same or higher bandwidth that is for a lower price than the selected bid. </t>
    </r>
  </si>
  <si>
    <r>
      <rPr>
        <b/>
        <sz val="10"/>
        <rFont val="Times New Roman"/>
        <family val="1"/>
      </rPr>
      <t>Lowest Cost Reasonable Qualifying Bid or LCRQB</t>
    </r>
    <r>
      <rPr>
        <sz val="10"/>
        <rFont val="Times New Roman"/>
        <family val="1"/>
      </rPr>
      <t xml:space="preserve"> means a bid that: </t>
    </r>
  </si>
  <si>
    <t>a. represents the lowest total cost proposal including monthly recurring and nonrecurring charges for eligible services,</t>
  </si>
  <si>
    <t>b. is reasonable to meet the needs of the Oklahoma Universal Service Fund Beneficiary as listed in the request for bids,</t>
  </si>
  <si>
    <t>c. is submitted during the same competitive bidding period as the awarded bid,</t>
  </si>
  <si>
    <t>d. is for a bandwidth within the range requested for bid and selected by the Oklahoma Universal Service Fund Beneficiary,</t>
  </si>
  <si>
    <t>e. is for the same contract term as the bid that was selected by the Oklahoma Universal Service Fund Beneficiary,</t>
  </si>
  <si>
    <t>f. meets the requirements specified in the request for bid by the Oklahoma Universal Service Fund Beneficiary, and</t>
  </si>
  <si>
    <t>g. was the result of a fair and open competitive bidding process as defined in this act.</t>
  </si>
  <si>
    <r>
      <rPr>
        <b/>
        <sz val="10"/>
        <rFont val="Times New Roman"/>
        <family val="1"/>
      </rPr>
      <t>Not-for-profit hospital</t>
    </r>
    <r>
      <rPr>
        <sz val="10"/>
        <rFont val="Times New Roman"/>
        <family val="1"/>
      </rPr>
      <t xml:space="preserve"> means:</t>
    </r>
  </si>
  <si>
    <t>a. a hospital located in this state which has been licensed as a hospital at that location pursuant to Section 1-701 et seq. of Title 63 of the Oklahoma Statutes for the diagnosis, treatment, or care of patients in order to obtain medical care, surgical care or obstetrical care and which is established as exempt from taxation pursuant to the provisions of the Internal Revenue Code, 26 U.S.C., Section 501(c)(3), or</t>
  </si>
  <si>
    <t>b. a hospital located in this state which is licensed as a hospital at that location pursuant to Section 1-701 et seq. of Title 63 of the Oklahoma Statutes and is owned by a municipality, county, the state or a public trust for the diagnosis, treatment, or care of patients in order to obtain medical care, surgical care, or obstetrical care.</t>
  </si>
  <si>
    <r>
      <rPr>
        <b/>
        <sz val="10"/>
        <rFont val="Times New Roman"/>
        <family val="1"/>
      </rPr>
      <t>Owner</t>
    </r>
    <r>
      <rPr>
        <sz val="10"/>
        <rFont val="Times New Roman"/>
        <family val="1"/>
      </rPr>
      <t xml:space="preserve"> means another organization that legally owns the actual healthcare entity (e.g., a parent company).</t>
    </r>
  </si>
  <si>
    <r>
      <rPr>
        <b/>
        <sz val="10"/>
        <color theme="1"/>
        <rFont val="Times New Roman"/>
        <family val="1"/>
      </rPr>
      <t xml:space="preserve">Request for Proposal (RFP) </t>
    </r>
    <r>
      <rPr>
        <sz val="10"/>
        <color theme="1"/>
        <rFont val="Times New Roman"/>
        <family val="1"/>
      </rPr>
      <t>means</t>
    </r>
    <r>
      <rPr>
        <b/>
        <sz val="10"/>
        <color theme="1"/>
        <rFont val="Times New Roman"/>
        <family val="1"/>
      </rPr>
      <t xml:space="preserve"> </t>
    </r>
    <r>
      <rPr>
        <sz val="10"/>
        <color theme="1"/>
        <rFont val="Times New Roman"/>
        <family val="1"/>
      </rPr>
      <t xml:space="preserve">a document that can be used by schools, libraries, or healthcare entities to file along with the Form 470, Form 461, or Form 465 to solicit bids from carriers for eligible services. </t>
    </r>
  </si>
  <si>
    <r>
      <rPr>
        <b/>
        <sz val="10"/>
        <color theme="1"/>
        <rFont val="Times New Roman"/>
        <family val="1"/>
      </rPr>
      <t>Rural Health Care (RHC)</t>
    </r>
    <r>
      <rPr>
        <sz val="10"/>
        <color theme="1"/>
        <rFont val="Times New Roman"/>
        <family val="1"/>
      </rPr>
      <t xml:space="preserve"> is made of up two programs which certain healthcare entities can apply as an individual entity or as a consortium for a discount on eligible broadband connectivity. </t>
    </r>
  </si>
  <si>
    <r>
      <rPr>
        <b/>
        <sz val="10"/>
        <rFont val="Times New Roman"/>
        <family val="1"/>
      </rPr>
      <t xml:space="preserve">Telemedicine service </t>
    </r>
    <r>
      <rPr>
        <sz val="10"/>
        <rFont val="Times New Roman"/>
        <family val="1"/>
      </rPr>
      <t>means the practice of health care delivery, diagnosis, consultation and treatment, including but not limited to the transfer of medical data or exchange of medical education information by means of audio, video or data communications. Telemedicine service shall not mean a consultation provided by telephone or facsimile machine.</t>
    </r>
  </si>
  <si>
    <r>
      <rPr>
        <b/>
        <sz val="10"/>
        <color theme="1"/>
        <rFont val="Times New Roman"/>
        <family val="1"/>
      </rPr>
      <t>USAC</t>
    </r>
    <r>
      <rPr>
        <sz val="10"/>
        <color theme="1"/>
        <rFont val="Times New Roman"/>
        <family val="1"/>
      </rPr>
      <t xml:space="preserve"> means the Universal Service Administrative Company. </t>
    </r>
  </si>
  <si>
    <r>
      <rPr>
        <b/>
        <sz val="10"/>
        <rFont val="Times New Roman"/>
        <family val="1"/>
      </rPr>
      <t>WAN</t>
    </r>
    <r>
      <rPr>
        <sz val="10"/>
        <rFont val="Times New Roman"/>
        <family val="1"/>
      </rPr>
      <t xml:space="preserve"> means a wide-area network that exists over a large-scale geographical area. A WAN connects different smaller networks, including local area networks and metro area networks, which ensures that computers and users in one location can communicate with computers and users in other locations.</t>
    </r>
  </si>
  <si>
    <r>
      <rPr>
        <b/>
        <sz val="10"/>
        <rFont val="Times New Roman"/>
        <family val="1"/>
      </rPr>
      <t>WAN endpoint</t>
    </r>
    <r>
      <rPr>
        <sz val="10"/>
        <rFont val="Times New Roman"/>
        <family val="1"/>
      </rPr>
      <t xml:space="preserve"> means a building that contains the final point of a leased connection between two sites; or a building that receives Interent or data service line through the facility's internal network, rather than directly from the service provider.  This does not include WAN or LAN connections owned and operated by the healthcare facility. </t>
    </r>
  </si>
  <si>
    <t xml:space="preserve">Oklahoma Universal Service Fund Affidavit for Eligible Healthcare Entities </t>
  </si>
  <si>
    <t xml:space="preserve">See Instructions Tab for General Instructions and Defined Terms and Acronyms </t>
  </si>
  <si>
    <t>SECTION 1: HEALTHCARE ENTITY INFORMATION AND CONTACTS</t>
  </si>
  <si>
    <t>Purpose of this Affidavit (see Instructions):</t>
  </si>
  <si>
    <t xml:space="preserve">Preapproval, Request for Funding, Change in Funding </t>
  </si>
  <si>
    <t>Owner of Healthcare Entity:</t>
  </si>
  <si>
    <t>Legal name of Healthcare Entity:</t>
  </si>
  <si>
    <t>Operational name of Healthcare Entity:</t>
  </si>
  <si>
    <t xml:space="preserve">Internet Demarcation or WAN End Point building name and address(es): </t>
  </si>
  <si>
    <t xml:space="preserve">Note: for multiple locations, please include an attachment with the following information: building names and demarcation addresses.  </t>
  </si>
  <si>
    <t>Enter the city or town where the Healthcare Entity is located:</t>
  </si>
  <si>
    <t>Contact Name and Person's Title for questions:</t>
  </si>
  <si>
    <t>Contact Phone and Email:</t>
  </si>
  <si>
    <t>Does the Healthcare Entity meet the definition in 17 O.S. § 139.102? Yes or No</t>
  </si>
  <si>
    <t>Type of Eligible Healthcare Entity</t>
  </si>
  <si>
    <t>If the Healthcare Entity uses a consultant for OUSF funding requests, provide the consultant(s) information if they are authorized to work with the OUSF Administrator on your behalf.</t>
  </si>
  <si>
    <t>SECTION 2: BIDS, RFP, CONTRACT/AGREEMENT</t>
  </si>
  <si>
    <t xml:space="preserve">Funding Year(s) requested: </t>
  </si>
  <si>
    <r>
      <t xml:space="preserve">Is the Healthcare Entity exempt from the competitive bidding requirements in 17 O.S. </t>
    </r>
    <r>
      <rPr>
        <sz val="10"/>
        <color theme="1"/>
        <rFont val="Calibri"/>
        <family val="2"/>
      </rPr>
      <t>§</t>
    </r>
    <r>
      <rPr>
        <sz val="10"/>
        <color theme="1"/>
        <rFont val="Times New Roman"/>
        <family val="1"/>
      </rPr>
      <t xml:space="preserve"> 139.109.1? If yes, please explain the basis for the exemption, including legal citations, and provide all necessary supporting documentation which the Healthcare Entity relies upon to support the exemption.</t>
    </r>
  </si>
  <si>
    <t>Internet Access:</t>
  </si>
  <si>
    <t>Bandwidth range requested on Form 461 and/or RFP:</t>
  </si>
  <si>
    <t>Bandwidth(s) selected:</t>
  </si>
  <si>
    <r>
      <t xml:space="preserve">If not within bandwidth standards in the OUSF rules </t>
    </r>
    <r>
      <rPr>
        <b/>
        <sz val="10"/>
        <color theme="1"/>
        <rFont val="Times New Roman"/>
        <family val="1"/>
      </rPr>
      <t>(OAC 165:59-7-6(c)(1))</t>
    </r>
    <r>
      <rPr>
        <sz val="10"/>
        <color theme="1"/>
        <rFont val="Times New Roman"/>
        <family val="1"/>
      </rPr>
      <t>, please explain why the Healthcare Entity needs the higher bandwidth, using the justification in OAC 165:59-7-6(c)(2).</t>
    </r>
  </si>
  <si>
    <t>Provider Selected if Applicable:</t>
  </si>
  <si>
    <t>Was the LCRQB selected?</t>
  </si>
  <si>
    <t>If no, was it within 125% of the LCRQB?</t>
  </si>
  <si>
    <t>Service Start Up Date:</t>
  </si>
  <si>
    <t>WAN:</t>
  </si>
  <si>
    <t>Bandwidth range requested on Form 461/465 and/or RFP:</t>
  </si>
  <si>
    <t>Number of leased circuits:</t>
  </si>
  <si>
    <t>Summary of Bids and Explanation of Bid Selection</t>
  </si>
  <si>
    <t>Were all bids considered?</t>
  </si>
  <si>
    <t xml:space="preserve">Were copies of all bids provided? </t>
  </si>
  <si>
    <t xml:space="preserve">In order to maximize the OUSF funding, explain why lower cost bids were not selected.  </t>
  </si>
  <si>
    <t>SECTION 3: ALTERNATIVE FUNDING SOURCES</t>
  </si>
  <si>
    <t>Is the Healthcare Entity eligible, either individually or as a member of a consortium, for funding from the Rural Health Care (“RHC”) Program, Telecommunications Program, Healthcare Connect Fund, other relevant federal funding program, or any applicable grants?</t>
  </si>
  <si>
    <t>If eligible, did the Healthcare Entity submit FCC Form 461 or FCC Form 465 to USAC or application documents to any other federal funding programs?</t>
  </si>
  <si>
    <t>For RHC funding, or other alternative government sources of funding, was funding approved?</t>
  </si>
  <si>
    <t xml:space="preserve">If the answer to 3.3 is “Denied” or "Did Not Apply," explain why, and provide relevant documentation. </t>
  </si>
  <si>
    <t xml:space="preserve">Was any RHC funding limited or capped? If yes, provide explanation. </t>
  </si>
  <si>
    <t>If the Healthcare Entity applied for alternative government sources of funding, but did not complete/finish the application process, explain why.</t>
  </si>
  <si>
    <t>SECTION 4: REQUIRED ATTACHMENTS</t>
  </si>
  <si>
    <t>Label each Attachment according to the Attachment number and name as shown below. If the Attachment is required but not submitted, please explain:</t>
  </si>
  <si>
    <t>A copy of the Healthcare Entity's current certificate or license which identifies its qualification as a Healthcare Entity, and provide its qualification/verification as part of a consortium, if any. (See Section 1 of this Affidavit.)</t>
  </si>
  <si>
    <t>If the Healthcare Entity is a not-for-profit hospital or a not-for-profit mental health and substance abuse facility, please provide current verification of not-for-profit status (for example, a tax exempt letter from the IRS).</t>
  </si>
  <si>
    <t>Copy of all applicable FCC Forms completed by the Healthcare Entity and any other funding program documentation received by the Healthcare Entity, including applicable grants. For the Telecommunications Program, these would include but are not limited to FCC Forms 465, 466, and 467, along with the Funding Commitment Letter and the HCP Support Schedule. For Healthcare Connect Fund, these would include but are not limited to FCC Forms 461, 462, and 463, along with the Funding Commitment Letter. (See Section 3 of this Affidavit.) If not available at the time of filing, please provide the above mentioned documentation as soon as possible.</t>
  </si>
  <si>
    <t>A copy of the USAC verification of ineligibility for federal funding.</t>
  </si>
  <si>
    <t>Please provide a copy of the Healthcare Entity’s RFP, if prepared. If the Healthcare Entity is exempt from competitive bidding requirements, provide supporting documentation that verifies the exemption. (See Section 2 of this Affidavit.)</t>
  </si>
  <si>
    <t>Copies of all bids received, including bids that were not considered, and all documents used in the bid evaluation process.</t>
  </si>
  <si>
    <t xml:space="preserve">If a Preapproval Funding Letter has been issued, provide a copy of the letter.  </t>
  </si>
  <si>
    <t xml:space="preserve">IF APPLICABLE: Please provide a copy of your network diagram, including but not limited to the demarcation address, the demarcation name, Circuit ID, and bandwidth. If multiple providers serve the Healthcare Entity, please include all services in the network diagram. </t>
  </si>
  <si>
    <t>SECTION 5: CERTIFICATE OF UNDERSTANDING AND AUTHORIZATION</t>
  </si>
  <si>
    <t xml:space="preserve">The Services are for the exclusive use of each Healthcare Entity, and under no circumstances shall the service be sold, resold, or transferred in consideration for money or any other thing of value.
</t>
  </si>
  <si>
    <t>The Healthcare Entity conducted a fair and open competitive bidding process that (a) did not limit bidders based on technology; (b) was open to all Eligible Providers authorized to receive OUSF funding; and (c) was not structured in a manner to exclude Eligible Providers from submitting a competitive bid.</t>
  </si>
  <si>
    <t>Disclosures on this Affidavit and/or Attachments contain Customer Proprietary Network Information (“CPNI”) that is protected from disclosure under 47 U.S.C. § 222. The undersigned waives any right to confidentiality due to such information under federal law and authorizes the Commission and Administrator, to publicly disclose information that relates to the network configuration, type, and use of a telecommunications service subscribed to by the beneficiary, and that is made available to the carrier by the customer solely by virtue of the carrier-customer relationship; and CPNI that is contained in the bills pertaining to telephone exchange services or telephone toll services received by a customer of a carrier which may be contained in invoices, related contracts/agreements, bid information, and other supporting documentation for services eligible to be reimbursed from the OUSF. The release of such records to the Commission or the Administrator constitutes a record subject to disclosure to the public under the Open Records Act.</t>
  </si>
  <si>
    <t xml:space="preserve">The written approval to disclose information subscribed to by the Healthcare Entity (CPNI) in the form attached hereto has been provided to the Healthcare Entity's Eligible Provider authorizing such provider to disclose CPNI related to the Healthcare Entity's services for which reimbursement is sought, to the Commission and to the Administrator. The purpose of this release of records to the Commission and the Administrator is to review requests for OUSF funding submitted by the Eligible Provider on behalf of the Healthcare Entity. </t>
  </si>
  <si>
    <t>In accordance with OAC 165:59-7-17(b), the Eligible Provider must provide written information notifying the Healthcare Entity prior to signing a contract/agreement, that the OUSF may not fund the entire amount of Special Universal Services after E-rate and OUSF credits are applied. OUSF funding may not be sufficient to cover the entire cost of Special Universal Services, after any E-rate funding is applied to the bill. The undersigned further understands that it shall be the responsibility of the Healthcare Entity to pay any remaining balances.</t>
  </si>
  <si>
    <t xml:space="preserve">No alterations have been made to this Affidavit, other than to provide responses.
</t>
  </si>
  <si>
    <t>I agree that the OUSF Administrator may use this Affidavit and any Attachments hereto, as well as any supplemental documentation that may be provided in response to this Affidavit, as part of the record for any Cause filed on behalf of the School identified in this Affidavit.</t>
  </si>
  <si>
    <t>SECTION 6: ATTESTATION</t>
  </si>
  <si>
    <t xml:space="preserve">I state under penalty of perjury under the laws of Oklahoma that the foregoing is true and correct. </t>
  </si>
  <si>
    <t>__________________________________     _____________________________________________</t>
  </si>
  <si>
    <t>NAME OF SIGNER (printed)                                     SIGNATURE OF SIGNER</t>
  </si>
  <si>
    <t>TITLE OF SIGNER                                                   SIGNER PHONE NUMBER AND EMAIL ADDRESS</t>
  </si>
  <si>
    <t>DATE OF SIGNATURE                                            PHYSICAL ADDRESS</t>
  </si>
  <si>
    <t>ListAffidavit_Purpose</t>
  </si>
  <si>
    <t>Notes</t>
  </si>
  <si>
    <t>Range names are in Yellow. The vaues the names refer to are in green</t>
  </si>
  <si>
    <t>xAffFunding</t>
  </si>
  <si>
    <t>Request for Funding</t>
  </si>
  <si>
    <t>Range names in left column refer to a single cell</t>
  </si>
  <si>
    <t>xAffPre</t>
  </si>
  <si>
    <t>Preapproval</t>
  </si>
  <si>
    <t>Range names above a list in green refer to that entire range</t>
  </si>
  <si>
    <t>xAffChange</t>
  </si>
  <si>
    <t>Request for Change in Funding</t>
  </si>
  <si>
    <t xml:space="preserve">Following that is an indicator of the value if chosen from a list. </t>
  </si>
  <si>
    <t>Names prefixed with "dflt" indicate default values</t>
  </si>
  <si>
    <t>ListYesNo</t>
  </si>
  <si>
    <t>Cells that refer to a default value are in blue</t>
  </si>
  <si>
    <t xml:space="preserve">Names prefixed with x are used for selectable values so that the values can be changed without having to find all the variables. </t>
  </si>
  <si>
    <t>xYes</t>
  </si>
  <si>
    <t>Yes</t>
  </si>
  <si>
    <t>xNo</t>
  </si>
  <si>
    <t>No</t>
  </si>
  <si>
    <t>ListYesNoNA</t>
  </si>
  <si>
    <t>ListYesPendingDeniedNo</t>
  </si>
  <si>
    <t>xFunded</t>
  </si>
  <si>
    <t>Yes - Funded</t>
  </si>
  <si>
    <t>xPending</t>
  </si>
  <si>
    <t>Pending</t>
  </si>
  <si>
    <t>xDenied</t>
  </si>
  <si>
    <t>Denied</t>
  </si>
  <si>
    <t>xDidNotApply</t>
  </si>
  <si>
    <t>Did Not Apply</t>
  </si>
  <si>
    <t>ListBWUnit</t>
  </si>
  <si>
    <t>xBWMbps</t>
  </si>
  <si>
    <t>Mbps</t>
  </si>
  <si>
    <t>xBWGbps</t>
  </si>
  <si>
    <t>Gbps</t>
  </si>
  <si>
    <t>ListAttachment</t>
  </si>
  <si>
    <t>xIncl</t>
  </si>
  <si>
    <t>Included</t>
  </si>
  <si>
    <t>xNApp</t>
  </si>
  <si>
    <t>Not Applicable</t>
  </si>
  <si>
    <t>xNSub</t>
  </si>
  <si>
    <t>Not Submitted</t>
  </si>
  <si>
    <t>dfltPurpose</t>
  </si>
  <si>
    <t>Choose the purpose of the Affidavit =======&gt; (use down-pointing arrow to the right to choose)</t>
  </si>
  <si>
    <t>dfltYesNo</t>
  </si>
  <si>
    <t>Choose Yes or No =======&gt;</t>
  </si>
  <si>
    <t>dfltYesNoNA</t>
  </si>
  <si>
    <t>Choose Yes, No, or Not Applicable =======&gt;</t>
  </si>
  <si>
    <t>dfltYesNoPending</t>
  </si>
  <si>
    <t>Choose Yes -Funded, Pending, Denied, or Did Not Apply =======&gt;</t>
  </si>
  <si>
    <t>dfltBWUnits</t>
  </si>
  <si>
    <t>Choose Mbps or Gbps for bandwidth units  =======&gt;</t>
  </si>
  <si>
    <t>dfltAttach</t>
  </si>
  <si>
    <t>Choose Included, Not Applicable, or Not Submitted =======&gt;</t>
  </si>
  <si>
    <t>dfltAnswerIndicator</t>
  </si>
  <si>
    <t>&gt;&gt;</t>
  </si>
  <si>
    <t>dfltFundingYear</t>
  </si>
  <si>
    <t>Choose the Funding Year =======&gt;</t>
  </si>
  <si>
    <t>dfltTypeFacility</t>
  </si>
  <si>
    <t>Choose type of eligible healthcare entity. If more than one, choose the primary type.  =======&gt;</t>
  </si>
  <si>
    <t>dfltRFP</t>
  </si>
  <si>
    <t>Choose No RFP, Internet access only RFP, WAN only RFP, Internet Access and WAN RFP =======&gt;</t>
  </si>
  <si>
    <t>List_TypeFacility</t>
  </si>
  <si>
    <t>xTypeDOC</t>
  </si>
  <si>
    <t>Department of Corrections; see 17 O.S. § 139.102(9)</t>
  </si>
  <si>
    <t>xTypeFQHC-PHS</t>
  </si>
  <si>
    <t>Federally Qualified Health Care Center - Eligible under Section 330 of Public Health Services Act; see 17 O.S. § 139.102(16)(a-c)</t>
  </si>
  <si>
    <t>xTypeFQHC-NonPHS</t>
  </si>
  <si>
    <t>Federally Qualified Health Care Center - Outpatient facility or program of tribe, tribal organization, or urban Indian organization; see 17 O.S. § 139.102(16)(d)</t>
  </si>
  <si>
    <t>xTypeCCHD</t>
  </si>
  <si>
    <t>Health Department - City-County; see 17 O.S. § 139.102(9)</t>
  </si>
  <si>
    <t>xTypeCHD</t>
  </si>
  <si>
    <t>Health Department - County; see 17 O.S. § 139.102(9)</t>
  </si>
  <si>
    <t>xTypenfpHospital</t>
  </si>
  <si>
    <t>Not-for-Profit Mental Health - Community Comprehensive Addiction Recovery Center (OAC 450:24); see 17 O.S. § 139.102(28)</t>
  </si>
  <si>
    <t>xTypenfpMHSAF-CCARC</t>
  </si>
  <si>
    <t>Not-for-Profit Mental Health - Community Mental Health Center (OAC 450:17); see 17 O.S. § 139.102(28)</t>
  </si>
  <si>
    <t>xTypenfpMHSAF-CMHC</t>
  </si>
  <si>
    <t>Not-for-Profit Mental Health - Community-Based Structured Crisis Center (OAC 450:23); see 17 O.S. § 139.102(28)</t>
  </si>
  <si>
    <t>xTypenfpMHSAF-CBSCC</t>
  </si>
  <si>
    <t>Not-for-Profit Mental Health - Oklahoma Department of Mental Health Services and Support Facility; see 17 O.S. § 139.102(28)</t>
  </si>
  <si>
    <t>xTypenfpMHSAF-DMHSAS</t>
  </si>
  <si>
    <t>Not-for-Profit Hospital; see 17 O.S. § 139.102(27)</t>
  </si>
  <si>
    <t>List_FundingYear</t>
  </si>
  <si>
    <t>xFY18</t>
  </si>
  <si>
    <t>FY2018 (7/1/2018 - 6/30/2019)</t>
  </si>
  <si>
    <t>xFY19</t>
  </si>
  <si>
    <t>FY2019 (7/1/2019 - 6/30/2020)</t>
  </si>
  <si>
    <t>xFY20</t>
  </si>
  <si>
    <t>FY2020 (7/1/2020 - 6/30/2021)</t>
  </si>
  <si>
    <t>--</t>
  </si>
  <si>
    <t>xFY16</t>
  </si>
  <si>
    <t>FY2016 (7/1/2016 - 6/30/2017)</t>
  </si>
  <si>
    <t>xFY17</t>
  </si>
  <si>
    <t>FY2017 (7/1/2017 - 6/30/2018)</t>
  </si>
  <si>
    <t>ListRFP</t>
  </si>
  <si>
    <t>xNoRFP</t>
  </si>
  <si>
    <t>No RFP</t>
  </si>
  <si>
    <t>xInternetOnly</t>
  </si>
  <si>
    <t>Internet access only RFP</t>
  </si>
  <si>
    <t>xWANOnly</t>
  </si>
  <si>
    <t>WAN only RFP</t>
  </si>
  <si>
    <t>xInternetWAN</t>
  </si>
  <si>
    <t>Internet access and WAN RFP</t>
  </si>
  <si>
    <t>Analyst Action - Enter the Org-Loc code</t>
  </si>
  <si>
    <t>System</t>
  </si>
  <si>
    <t>Facility</t>
  </si>
  <si>
    <t>Address (if it does not match address below, follow procedure)</t>
  </si>
  <si>
    <t>If PUD may contact the consultant, select the consultant</t>
  </si>
  <si>
    <t>Section</t>
  </si>
  <si>
    <t>Description</t>
  </si>
  <si>
    <t>Field (i)</t>
  </si>
  <si>
    <t>Applicant Completion</t>
  </si>
  <si>
    <t>Analyst notes</t>
  </si>
  <si>
    <t>AffidavitType</t>
  </si>
  <si>
    <t>Purpose of Affidavit</t>
  </si>
  <si>
    <t>AffidavitPurpose</t>
  </si>
  <si>
    <t>Legal Name</t>
  </si>
  <si>
    <t>eiEntityLegalName</t>
  </si>
  <si>
    <t>Operational Name</t>
  </si>
  <si>
    <t>eiEntityOpName</t>
  </si>
  <si>
    <t>Owner's Name</t>
  </si>
  <si>
    <t>eiEntityOwnerName</t>
  </si>
  <si>
    <t>Address</t>
  </si>
  <si>
    <t>eiEntityAddress1</t>
  </si>
  <si>
    <t>City</t>
  </si>
  <si>
    <t>eiEntityCity</t>
  </si>
  <si>
    <t>State</t>
  </si>
  <si>
    <t>eiEntityState</t>
  </si>
  <si>
    <t>Zip Code</t>
  </si>
  <si>
    <t>eiEntityZip</t>
  </si>
  <si>
    <t>Name</t>
  </si>
  <si>
    <t>eiContactName</t>
  </si>
  <si>
    <t>Title</t>
  </si>
  <si>
    <t>eiContactTitle</t>
  </si>
  <si>
    <t>Contact's Employer</t>
  </si>
  <si>
    <t>eiContactEmployer</t>
  </si>
  <si>
    <t>Telephone Number</t>
  </si>
  <si>
    <t>eiContactTelephone</t>
  </si>
  <si>
    <t>Email Address</t>
  </si>
  <si>
    <t>eiContactEmail</t>
  </si>
  <si>
    <t>Type of Healthcare Entity</t>
  </si>
  <si>
    <t>eiEntityType</t>
  </si>
  <si>
    <t>May PUD contact consultant?</t>
  </si>
  <si>
    <t>conPUDContactCons</t>
  </si>
  <si>
    <t>Funding Year</t>
  </si>
  <si>
    <t>csFundingYr</t>
  </si>
  <si>
    <t>Requested Bandwidth in RFP</t>
  </si>
  <si>
    <t>bidRFPBW</t>
  </si>
  <si>
    <t>Selected Bandwidth in RFP</t>
  </si>
  <si>
    <t>bidSelectedBWinRFP</t>
  </si>
  <si>
    <t>Bandwidth Explanation</t>
  </si>
  <si>
    <t>bidBWExp</t>
  </si>
  <si>
    <t>Number of bidders</t>
  </si>
  <si>
    <t>bidNumBidders</t>
  </si>
  <si>
    <t>Number of bids</t>
  </si>
  <si>
    <t>bidNumBids</t>
  </si>
  <si>
    <t>Any bids not considered?</t>
  </si>
  <si>
    <t>bidNotConsider</t>
  </si>
  <si>
    <t>Bid Not Considered Explanation</t>
  </si>
  <si>
    <t>bidNotConsiderExp</t>
  </si>
  <si>
    <t>Eligible Provider and bid selected</t>
  </si>
  <si>
    <t>bidSelectBid</t>
  </si>
  <si>
    <t>Selected Bid Explanation</t>
  </si>
  <si>
    <t>bidSelectedLCRQBExp</t>
  </si>
  <si>
    <t>Service Provider</t>
  </si>
  <si>
    <t>csCurProvider</t>
  </si>
  <si>
    <t>Service Begin Date</t>
  </si>
  <si>
    <t>csCurDateBegin</t>
  </si>
  <si>
    <t>Requested Nonrecurring Charge</t>
  </si>
  <si>
    <t>csCurNonrecurrCharge</t>
  </si>
  <si>
    <t>WAN Provider</t>
  </si>
  <si>
    <t>csWANProvider</t>
  </si>
  <si>
    <t>WAN Service Begin Date</t>
  </si>
  <si>
    <t>csWANDateBegin</t>
  </si>
  <si>
    <t>Number of WAN Leased Circuits</t>
  </si>
  <si>
    <t>csWANNumberCircuits</t>
  </si>
  <si>
    <t>WAN Bandwidth</t>
  </si>
  <si>
    <t>csWANBW</t>
  </si>
  <si>
    <t>Internet / WAN Additional Explanation</t>
  </si>
  <si>
    <t>csCurrentSvcsAddExp</t>
  </si>
  <si>
    <t>Previous Provider</t>
  </si>
  <si>
    <t>psPrevInetProvider</t>
  </si>
  <si>
    <t>Actual Disconnect Date</t>
  </si>
  <si>
    <t>psPrevInetDiscDate</t>
  </si>
  <si>
    <t>Previous WAN Service Provider</t>
  </si>
  <si>
    <t>psPrevWANProvider</t>
  </si>
  <si>
    <t>Actual WAN Disconnect Date</t>
  </si>
  <si>
    <t>psPrevWANDiscDate</t>
  </si>
  <si>
    <t>Previous Servicer Additional Explanation</t>
  </si>
  <si>
    <t>psPrevAddExp</t>
  </si>
  <si>
    <t>Eligible for RHC, HCF, or other?</t>
  </si>
  <si>
    <t>altRHCorHCF</t>
  </si>
  <si>
    <t>Submit Form 461 or 465?</t>
  </si>
  <si>
    <t>alt461_465</t>
  </si>
  <si>
    <t>Federal Funding Approved?</t>
  </si>
  <si>
    <t>altFedFundApp</t>
  </si>
  <si>
    <t>Funding Denied Explanation</t>
  </si>
  <si>
    <t>altFedFundDenied</t>
  </si>
  <si>
    <t>Incomplete Alternative Funding Application Explanation</t>
  </si>
  <si>
    <t>altIncompleteExp</t>
  </si>
  <si>
    <t>Attachment 1 – License / Certification Status</t>
  </si>
  <si>
    <t>atLicenseStatus</t>
  </si>
  <si>
    <t>Attachment 1 – License / Certification Explanation</t>
  </si>
  <si>
    <t>atLicenseExp</t>
  </si>
  <si>
    <t>Attachment 2 – Verification of Not-for-profit Status Status</t>
  </si>
  <si>
    <t>atNonProfitStatus</t>
  </si>
  <si>
    <t>Attachment 2 – Verification of Not-for-profit Status Explanation</t>
  </si>
  <si>
    <t>atNonProfitExp</t>
  </si>
  <si>
    <t>Attachment 3 – Disconnect Information (Not Required for Preapproval or Request for Change in Funding) Status</t>
  </si>
  <si>
    <t>atDiscInfoStatus</t>
  </si>
  <si>
    <t>Attachment 3 – Disconnect Information (Not Required for Preapproval or Request for Change in Funding) Explanation</t>
  </si>
  <si>
    <t>atDiscInfoExp</t>
  </si>
  <si>
    <t>Attachment 4 – Documentation and FCC Forms Status</t>
  </si>
  <si>
    <t>atFedDocsStatus</t>
  </si>
  <si>
    <t>Attachment 4 – Documentation and FCC Forms Explanation</t>
  </si>
  <si>
    <t>atFedDocsExp</t>
  </si>
  <si>
    <t>Attachment 5 – Verification of Ineligibility for Federal Funding Status</t>
  </si>
  <si>
    <t>atFedIneligStatus</t>
  </si>
  <si>
    <t>Attachment 5 – Verification of Ineligibility for Federal Funding Explanation</t>
  </si>
  <si>
    <t>atFedIneligExp</t>
  </si>
  <si>
    <t>Attachment 6 – RFP Status</t>
  </si>
  <si>
    <t>atRFPStatus</t>
  </si>
  <si>
    <t>Attachment 6 – RFP Explanation</t>
  </si>
  <si>
    <t>atRFPExp</t>
  </si>
  <si>
    <t>Attachment 7 – Bid Evaluation Information Status</t>
  </si>
  <si>
    <t>atBidEvalStatus</t>
  </si>
  <si>
    <t>Attachment 7 – Bid Evaluation Information Explanation</t>
  </si>
  <si>
    <t>atBidEvalExp</t>
  </si>
  <si>
    <t>Attachment 8 - Demarcation Point(s)  Status</t>
  </si>
  <si>
    <t>atDemarc</t>
  </si>
  <si>
    <t>Attachment 9 – OUSF Preapproval Funding Letter Status</t>
  </si>
  <si>
    <t>atAppFundLetStatus</t>
  </si>
  <si>
    <t>Additional Notes</t>
  </si>
  <si>
    <t>atNotes</t>
  </si>
  <si>
    <t>bidProcess</t>
  </si>
  <si>
    <t>bidStandards</t>
  </si>
  <si>
    <t>bidPostRFP</t>
  </si>
  <si>
    <t>bidRFPBWUnit</t>
  </si>
  <si>
    <t>bidSelectBWUnit</t>
  </si>
  <si>
    <t>bidAndyInelgChg</t>
  </si>
  <si>
    <t>bidIneligChargeList</t>
  </si>
  <si>
    <t>bidEarlyTermFees</t>
  </si>
  <si>
    <t>bidEarlyTermFeesCons</t>
  </si>
  <si>
    <t>bidEarlyTermFeesExp</t>
  </si>
  <si>
    <t>bidContractMatchBid</t>
  </si>
  <si>
    <t>bidConTermExp</t>
  </si>
  <si>
    <t>csInetBW</t>
  </si>
  <si>
    <t>csInetBWUnit</t>
  </si>
  <si>
    <t>csCurMonthlyCharge</t>
  </si>
  <si>
    <t>csCurInstallCharge</t>
  </si>
  <si>
    <t>csWANBWUnit</t>
  </si>
  <si>
    <t>csWANMonthlyCharge</t>
  </si>
  <si>
    <t>csWANInstallCharge</t>
  </si>
  <si>
    <t>csWANNonRecCharge</t>
  </si>
  <si>
    <t>alt461_465Exp</t>
  </si>
  <si>
    <t>altVerifyNotElig</t>
  </si>
  <si>
    <t>atContractStatus</t>
  </si>
  <si>
    <t>atContractExp</t>
  </si>
  <si>
    <t>atInvoicesStatus</t>
  </si>
  <si>
    <t>atInvoicesExp</t>
  </si>
  <si>
    <t>atAppFundExp</t>
  </si>
  <si>
    <t xml:space="preserve">If "No" to either question, include an explanation of bids not considered or provided.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</si>
</sst>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32" x14ac:knownFonts="1">
    <font>
      <sz val="11"/>
      <color theme="1"/>
      <name val="Calibri"/>
      <family val="2"/>
      <scheme val="minor"/>
    </font>
    <font>
      <b/>
      <sz val="10"/>
      <color indexed="8"/>
      <name val="Times New Roman"/>
      <family val="1"/>
    </font>
    <font>
      <sz val="9"/>
      <name val="Times New Roman"/>
      <family val="1"/>
    </font>
    <font>
      <sz val="11"/>
      <color theme="1"/>
      <name val="Calibri"/>
      <family val="2"/>
      <scheme val="minor"/>
    </font>
    <font>
      <b/>
      <sz val="10"/>
      <color rgb="FF0000FF"/>
      <name val="Times New Roman"/>
      <family val="1"/>
    </font>
    <font>
      <i/>
      <u/>
      <sz val="10"/>
      <color rgb="FFC00000"/>
      <name val="Times New Roman"/>
      <family val="1"/>
    </font>
    <font>
      <sz val="10"/>
      <color theme="1"/>
      <name val="Times New Roman"/>
      <family val="1"/>
    </font>
    <font>
      <sz val="10"/>
      <color rgb="FFFF0000"/>
      <name val="Times New Roman"/>
      <family val="1"/>
    </font>
    <font>
      <b/>
      <sz val="12"/>
      <color theme="1"/>
      <name val="Calibri"/>
      <family val="2"/>
      <scheme val="minor"/>
    </font>
    <font>
      <u/>
      <sz val="10"/>
      <color theme="1"/>
      <name val="Times New Roman"/>
      <family val="1"/>
    </font>
    <font>
      <sz val="9"/>
      <color theme="1"/>
      <name val="Courier New"/>
      <family val="3"/>
    </font>
    <font>
      <b/>
      <sz val="11"/>
      <color theme="1"/>
      <name val="Calibri"/>
      <family val="2"/>
      <scheme val="minor"/>
    </font>
    <font>
      <b/>
      <sz val="14"/>
      <color theme="1"/>
      <name val="Times New Roman"/>
      <family val="1"/>
    </font>
    <font>
      <b/>
      <sz val="10"/>
      <color theme="1"/>
      <name val="Times New Roman"/>
      <family val="1"/>
    </font>
    <font>
      <b/>
      <sz val="10"/>
      <color rgb="FFFF0000"/>
      <name val="Times New Roman"/>
      <family val="1"/>
    </font>
    <font>
      <sz val="12"/>
      <color theme="1"/>
      <name val="Times New Roman"/>
      <family val="1"/>
    </font>
    <font>
      <sz val="9"/>
      <color theme="1"/>
      <name val="Times New Roman"/>
      <family val="1"/>
    </font>
    <font>
      <b/>
      <sz val="12"/>
      <color theme="1"/>
      <name val="Times New Roman"/>
      <family val="1"/>
    </font>
    <font>
      <sz val="11"/>
      <color indexed="8"/>
      <name val="Calibri"/>
      <family val="2"/>
    </font>
    <font>
      <u/>
      <sz val="16.5"/>
      <name val="Calibri"/>
      <family val="2"/>
    </font>
    <font>
      <sz val="10"/>
      <color theme="9" tint="-0.499984740745262"/>
      <name val="Times New Roman"/>
      <family val="1"/>
    </font>
    <font>
      <sz val="10"/>
      <name val="Times New Roman"/>
      <family val="1"/>
    </font>
    <font>
      <sz val="10.5"/>
      <color theme="1"/>
      <name val="Times New Roman"/>
      <family val="1"/>
    </font>
    <font>
      <sz val="11"/>
      <color theme="1"/>
      <name val="Times New Roman"/>
      <family val="1"/>
    </font>
    <font>
      <b/>
      <sz val="11"/>
      <color theme="1"/>
      <name val="Times New Roman"/>
      <family val="1"/>
    </font>
    <font>
      <sz val="11"/>
      <color rgb="FFFF0000"/>
      <name val="Times New Roman"/>
      <family val="1"/>
    </font>
    <font>
      <b/>
      <u/>
      <sz val="10"/>
      <color theme="1"/>
      <name val="Times New Roman"/>
      <family val="1"/>
    </font>
    <font>
      <sz val="10"/>
      <color theme="1"/>
      <name val="Calibri"/>
      <family val="2"/>
    </font>
    <font>
      <b/>
      <sz val="10"/>
      <name val="Times New Roman"/>
      <family val="1"/>
    </font>
    <font>
      <i/>
      <sz val="10"/>
      <name val="Times New Roman"/>
      <family val="1"/>
    </font>
    <font>
      <b/>
      <sz val="16"/>
      <name val="Times New Roman"/>
      <family val="1"/>
    </font>
    <font>
      <b/>
      <sz val="11"/>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s>
  <borders count="25">
    <border>
      <left/>
      <right/>
      <top/>
      <bottom/>
      <diagonal/>
    </border>
    <border>
      <left/>
      <right/>
      <top style="double">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auto="1"/>
      </top>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17">
    <xf numFmtId="0" fontId="0" fillId="2" borderId="0"/>
    <xf numFmtId="0" fontId="16" fillId="2" borderId="0">
      <alignment horizontal="left" vertical="top" wrapText="1"/>
    </xf>
    <xf numFmtId="0" fontId="4" fillId="2" borderId="0">
      <alignment vertical="center"/>
    </xf>
    <xf numFmtId="0" fontId="10" fillId="2" borderId="0">
      <alignment readingOrder="1"/>
    </xf>
    <xf numFmtId="0" fontId="2" fillId="2" borderId="0" applyAlignment="0">
      <alignment horizontal="justify" vertical="center"/>
    </xf>
    <xf numFmtId="49" fontId="15" fillId="2" borderId="0">
      <alignment horizontal="center" vertical="top"/>
    </xf>
    <xf numFmtId="0" fontId="5" fillId="2" borderId="0">
      <alignment horizontal="left" vertical="top"/>
      <protection locked="0"/>
    </xf>
    <xf numFmtId="0" fontId="6" fillId="2" borderId="0" applyNumberFormat="0" applyFill="0" applyBorder="0" applyAlignment="0" applyProtection="0"/>
    <xf numFmtId="0" fontId="6" fillId="2" borderId="0">
      <alignment horizontal="left" vertical="top" wrapText="1"/>
    </xf>
    <xf numFmtId="0" fontId="7" fillId="2" borderId="0">
      <alignment horizontal="left" vertical="top" wrapText="1"/>
    </xf>
    <xf numFmtId="0" fontId="8" fillId="0" borderId="1">
      <alignment horizontal="left" vertical="center"/>
    </xf>
    <xf numFmtId="0" fontId="3" fillId="0" borderId="2">
      <alignment horizontal="left" vertical="center"/>
    </xf>
    <xf numFmtId="0" fontId="9" fillId="2" borderId="3">
      <alignment vertical="top" wrapText="1"/>
      <protection locked="0"/>
    </xf>
    <xf numFmtId="43" fontId="18" fillId="0" borderId="0" applyFont="0" applyFill="0" applyBorder="0" applyAlignment="0" applyProtection="0"/>
    <xf numFmtId="9" fontId="18" fillId="0" borderId="0" applyFont="0" applyFill="0" applyBorder="0" applyAlignment="0" applyProtection="0"/>
    <xf numFmtId="0" fontId="19" fillId="0" borderId="0" applyNumberFormat="0" applyFill="0" applyBorder="0" applyAlignment="0" applyProtection="0">
      <alignment vertical="top"/>
      <protection locked="0"/>
    </xf>
    <xf numFmtId="0" fontId="6" fillId="2" borderId="0" applyNumberFormat="0" applyFill="0" applyBorder="0" applyAlignment="0" applyProtection="0"/>
  </cellStyleXfs>
  <cellXfs count="157">
    <xf numFmtId="0" fontId="0" fillId="2" borderId="0" xfId="0"/>
    <xf numFmtId="0" fontId="0" fillId="2" borderId="0" xfId="0" applyAlignment="1">
      <alignment vertical="top"/>
    </xf>
    <xf numFmtId="0" fontId="11" fillId="2" borderId="0" xfId="0" applyFont="1" applyAlignment="1">
      <alignment vertical="top"/>
    </xf>
    <xf numFmtId="0" fontId="13" fillId="2" borderId="0" xfId="8" applyFont="1">
      <alignment horizontal="left" vertical="top" wrapText="1"/>
    </xf>
    <xf numFmtId="0" fontId="14" fillId="2" borderId="0" xfId="9" applyFont="1" applyFill="1">
      <alignment horizontal="left" vertical="top" wrapText="1"/>
    </xf>
    <xf numFmtId="0" fontId="11" fillId="2" borderId="0" xfId="0" applyFont="1"/>
    <xf numFmtId="0" fontId="0" fillId="4" borderId="0" xfId="0" quotePrefix="1" applyFill="1"/>
    <xf numFmtId="0" fontId="0" fillId="2" borderId="0" xfId="0" applyAlignment="1">
      <alignment horizontal="left" vertical="top"/>
    </xf>
    <xf numFmtId="0" fontId="0" fillId="2" borderId="0" xfId="0"/>
    <xf numFmtId="0" fontId="20" fillId="2" borderId="0" xfId="8" applyFont="1">
      <alignment horizontal="left" vertical="top" wrapText="1"/>
    </xf>
    <xf numFmtId="0" fontId="0" fillId="2" borderId="0" xfId="0"/>
    <xf numFmtId="0" fontId="0" fillId="3" borderId="0" xfId="0" applyFill="1"/>
    <xf numFmtId="0" fontId="0" fillId="4" borderId="0" xfId="0" applyFill="1"/>
    <xf numFmtId="0" fontId="0" fillId="5" borderId="0" xfId="0" applyFill="1"/>
    <xf numFmtId="0" fontId="0" fillId="2" borderId="0" xfId="0"/>
    <xf numFmtId="0" fontId="22" fillId="2" borderId="0" xfId="0" applyFont="1" applyFill="1" applyAlignment="1">
      <alignment horizontal="justify" vertical="center"/>
    </xf>
    <xf numFmtId="0" fontId="23" fillId="2" borderId="0" xfId="0" applyFont="1"/>
    <xf numFmtId="0" fontId="12" fillId="2" borderId="0" xfId="0" applyFont="1" applyFill="1" applyAlignment="1">
      <alignment horizontal="center" vertical="center"/>
    </xf>
    <xf numFmtId="0" fontId="23" fillId="2" borderId="0" xfId="0" applyFont="1" applyFill="1" applyAlignment="1">
      <alignment vertical="top" wrapText="1"/>
    </xf>
    <xf numFmtId="0" fontId="6" fillId="2" borderId="0" xfId="8" quotePrefix="1" applyFont="1">
      <alignment horizontal="left" vertical="top" wrapText="1"/>
    </xf>
    <xf numFmtId="0" fontId="6" fillId="2" borderId="0" xfId="8" applyFont="1">
      <alignment horizontal="left" vertical="top" wrapText="1"/>
    </xf>
    <xf numFmtId="0" fontId="25" fillId="2" borderId="0" xfId="0" applyFont="1" applyFill="1" applyAlignment="1">
      <alignment vertical="top" wrapText="1"/>
    </xf>
    <xf numFmtId="0" fontId="21" fillId="2" borderId="0" xfId="8" applyFont="1">
      <alignment horizontal="left" vertical="top" wrapText="1"/>
    </xf>
    <xf numFmtId="0" fontId="6" fillId="2" borderId="0" xfId="8" quotePrefix="1" applyFont="1" applyBorder="1">
      <alignment horizontal="left" vertical="top" wrapText="1"/>
    </xf>
    <xf numFmtId="0" fontId="23" fillId="2" borderId="4" xfId="0" applyFont="1" applyFill="1" applyBorder="1" applyAlignment="1">
      <alignment vertical="top" wrapText="1"/>
    </xf>
    <xf numFmtId="0" fontId="6" fillId="2" borderId="4" xfId="8" applyFont="1" applyBorder="1">
      <alignment horizontal="left" vertical="top" wrapText="1"/>
    </xf>
    <xf numFmtId="0" fontId="6" fillId="2" borderId="0" xfId="8" applyFont="1" applyBorder="1">
      <alignment horizontal="left" vertical="top" wrapText="1"/>
    </xf>
    <xf numFmtId="0" fontId="23" fillId="2" borderId="0" xfId="0" applyFont="1" applyFill="1" applyBorder="1" applyAlignment="1">
      <alignment vertical="top" wrapText="1"/>
    </xf>
    <xf numFmtId="0" fontId="26" fillId="2" borderId="0" xfId="8" applyFont="1" applyBorder="1">
      <alignment horizontal="left" vertical="top" wrapText="1"/>
    </xf>
    <xf numFmtId="0" fontId="6" fillId="2" borderId="4" xfId="8" applyFont="1" applyFill="1" applyBorder="1">
      <alignment horizontal="left" vertical="top" wrapText="1"/>
    </xf>
    <xf numFmtId="0" fontId="23" fillId="2" borderId="4" xfId="0" applyFont="1" applyFill="1" applyBorder="1"/>
    <xf numFmtId="0" fontId="23" fillId="2" borderId="0" xfId="0" applyFont="1" applyAlignment="1">
      <alignment vertical="top" wrapText="1"/>
    </xf>
    <xf numFmtId="0" fontId="23" fillId="2" borderId="0" xfId="0" applyFont="1" applyFill="1"/>
    <xf numFmtId="0" fontId="6" fillId="2" borderId="4" xfId="0" applyFont="1" applyFill="1" applyBorder="1" applyAlignment="1">
      <alignment horizontal="left" vertical="top" wrapText="1"/>
    </xf>
    <xf numFmtId="0" fontId="6" fillId="2" borderId="4" xfId="8" applyFill="1" applyBorder="1">
      <alignment horizontal="left" vertical="top" wrapText="1"/>
    </xf>
    <xf numFmtId="0" fontId="6" fillId="2" borderId="4" xfId="8" applyBorder="1">
      <alignment horizontal="left" vertical="top" wrapText="1"/>
    </xf>
    <xf numFmtId="0" fontId="6" fillId="2" borderId="0" xfId="0" applyFont="1" applyAlignment="1">
      <alignment vertical="top" wrapText="1"/>
    </xf>
    <xf numFmtId="164" fontId="6" fillId="2" borderId="0" xfId="0" applyNumberFormat="1" applyFont="1" applyAlignment="1">
      <alignment vertical="top"/>
    </xf>
    <xf numFmtId="0" fontId="7" fillId="2" borderId="0" xfId="9" applyFont="1" applyFill="1">
      <alignment horizontal="left" vertical="top" wrapText="1"/>
    </xf>
    <xf numFmtId="0" fontId="17" fillId="0" borderId="1" xfId="10" applyFont="1">
      <alignment horizontal="left" vertical="center"/>
    </xf>
    <xf numFmtId="49" fontId="15" fillId="2" borderId="0" xfId="5" applyFont="1">
      <alignment horizontal="center" vertical="top"/>
    </xf>
    <xf numFmtId="0" fontId="23" fillId="2" borderId="0" xfId="0" applyFont="1" applyAlignment="1"/>
    <xf numFmtId="49" fontId="24" fillId="2" borderId="6" xfId="0" applyNumberFormat="1" applyFont="1" applyBorder="1" applyAlignment="1">
      <alignment horizontal="left" vertical="top"/>
    </xf>
    <xf numFmtId="0" fontId="23" fillId="2" borderId="6" xfId="0" applyFont="1" applyBorder="1" applyAlignment="1">
      <alignment horizontal="left" wrapText="1"/>
    </xf>
    <xf numFmtId="49" fontId="24" fillId="2" borderId="0" xfId="0" applyNumberFormat="1" applyFont="1" applyAlignment="1">
      <alignment horizontal="left" vertical="top"/>
    </xf>
    <xf numFmtId="0" fontId="23" fillId="2" borderId="0" xfId="0" applyFont="1" applyAlignment="1">
      <alignment horizontal="left" wrapText="1"/>
    </xf>
    <xf numFmtId="0" fontId="22" fillId="2" borderId="0" xfId="0" applyFont="1" applyFill="1" applyAlignment="1">
      <alignment horizontal="right" vertical="center"/>
    </xf>
    <xf numFmtId="0" fontId="6" fillId="2" borderId="0" xfId="0" applyFont="1" applyFill="1" applyAlignment="1">
      <alignment horizontal="justify" vertical="center"/>
    </xf>
    <xf numFmtId="0" fontId="23" fillId="2" borderId="0" xfId="0" applyFont="1" applyBorder="1"/>
    <xf numFmtId="0" fontId="6" fillId="2" borderId="0" xfId="8" applyFont="1" applyBorder="1" applyAlignment="1">
      <alignment horizontal="right" vertical="top" wrapText="1"/>
    </xf>
    <xf numFmtId="49" fontId="17" fillId="2" borderId="6" xfId="0" applyNumberFormat="1" applyFont="1" applyBorder="1" applyAlignment="1">
      <alignment horizontal="left" vertical="top"/>
    </xf>
    <xf numFmtId="0" fontId="21" fillId="0" borderId="4" xfId="8" applyFont="1" applyFill="1" applyBorder="1">
      <alignment horizontal="left" vertical="top" wrapText="1"/>
    </xf>
    <xf numFmtId="0" fontId="22" fillId="0" borderId="0" xfId="0" applyFont="1" applyFill="1" applyAlignment="1">
      <alignment horizontal="justify" vertical="center"/>
    </xf>
    <xf numFmtId="0" fontId="6" fillId="2" borderId="0" xfId="8" applyFont="1" applyFill="1" applyAlignment="1">
      <alignment horizontal="center" vertical="center" wrapText="1"/>
    </xf>
    <xf numFmtId="0" fontId="6" fillId="2" borderId="0" xfId="8" applyFont="1" applyAlignment="1">
      <alignment horizontal="center" vertical="center" wrapText="1"/>
    </xf>
    <xf numFmtId="0" fontId="23" fillId="2" borderId="0" xfId="0" applyFont="1" applyAlignment="1">
      <alignment horizontal="center" vertical="center"/>
    </xf>
    <xf numFmtId="0" fontId="23" fillId="2" borderId="0" xfId="0" applyFont="1" applyFill="1" applyAlignment="1">
      <alignment horizontal="center" vertical="center"/>
    </xf>
    <xf numFmtId="0" fontId="25" fillId="2" borderId="4" xfId="0" applyFont="1" applyFill="1" applyBorder="1" applyAlignment="1">
      <alignment vertical="top" wrapText="1"/>
    </xf>
    <xf numFmtId="0" fontId="6" fillId="2" borderId="0" xfId="0" applyFont="1" applyFill="1" applyAlignment="1">
      <alignment horizontal="left" vertical="center" wrapText="1"/>
    </xf>
    <xf numFmtId="49" fontId="23" fillId="2" borderId="0" xfId="0" applyNumberFormat="1" applyFont="1" applyAlignment="1">
      <alignment horizontal="left" vertical="top"/>
    </xf>
    <xf numFmtId="0" fontId="6" fillId="0" borderId="4" xfId="8" applyFont="1" applyFill="1" applyBorder="1">
      <alignment horizontal="left" vertical="top" wrapText="1"/>
    </xf>
    <xf numFmtId="0" fontId="17" fillId="2" borderId="4"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21" fillId="0" borderId="0" xfId="8" applyFont="1" applyFill="1">
      <alignment horizontal="left" vertical="top" wrapText="1"/>
    </xf>
    <xf numFmtId="0" fontId="6" fillId="0" borderId="0" xfId="0" applyFont="1" applyFill="1" applyAlignment="1">
      <alignment horizontal="left" vertical="center" wrapText="1"/>
    </xf>
    <xf numFmtId="0" fontId="25" fillId="2" borderId="0" xfId="0" applyFont="1" applyFill="1" applyBorder="1" applyAlignment="1">
      <alignment vertical="top" wrapText="1"/>
    </xf>
    <xf numFmtId="0" fontId="23" fillId="2" borderId="0" xfId="0" applyFont="1" applyBorder="1" applyAlignment="1">
      <alignment vertical="top" wrapText="1"/>
    </xf>
    <xf numFmtId="0" fontId="6" fillId="2" borderId="0" xfId="0" applyFont="1"/>
    <xf numFmtId="49" fontId="24" fillId="2" borderId="4" xfId="0" applyNumberFormat="1" applyFont="1" applyFill="1" applyBorder="1" applyAlignment="1">
      <alignment horizontal="left" vertical="top"/>
    </xf>
    <xf numFmtId="49" fontId="15" fillId="2" borderId="4" xfId="5" applyFont="1" applyBorder="1" applyAlignment="1">
      <alignment horizontal="center" vertical="center"/>
    </xf>
    <xf numFmtId="49" fontId="15" fillId="2" borderId="0" xfId="5" applyFont="1" applyBorder="1">
      <alignment horizontal="center" vertical="top"/>
    </xf>
    <xf numFmtId="49" fontId="17" fillId="2" borderId="14" xfId="5" quotePrefix="1" applyFont="1" applyBorder="1" applyAlignment="1">
      <alignment horizontal="left" vertical="top"/>
    </xf>
    <xf numFmtId="0" fontId="7" fillId="2" borderId="15" xfId="9" applyFont="1" applyBorder="1">
      <alignment horizontal="left" vertical="top" wrapText="1"/>
    </xf>
    <xf numFmtId="0" fontId="23" fillId="2" borderId="16" xfId="0" applyFont="1" applyBorder="1" applyAlignment="1">
      <alignment horizontal="left" wrapText="1"/>
    </xf>
    <xf numFmtId="0" fontId="13" fillId="0" borderId="4" xfId="0" applyFont="1" applyFill="1" applyBorder="1" applyAlignment="1">
      <alignment horizontal="center" vertical="center" wrapText="1"/>
    </xf>
    <xf numFmtId="0" fontId="23" fillId="0" borderId="4" xfId="0" applyFont="1" applyFill="1" applyBorder="1" applyAlignment="1">
      <alignment vertical="top" wrapText="1"/>
    </xf>
    <xf numFmtId="0" fontId="23" fillId="0" borderId="4" xfId="0" applyFont="1" applyFill="1" applyBorder="1"/>
    <xf numFmtId="0" fontId="23" fillId="2" borderId="13" xfId="0" applyFont="1" applyBorder="1"/>
    <xf numFmtId="0" fontId="6" fillId="2" borderId="0" xfId="0" applyFont="1" applyAlignment="1">
      <alignment vertical="center" wrapText="1"/>
    </xf>
    <xf numFmtId="0" fontId="13" fillId="3" borderId="0" xfId="0" applyFont="1" applyFill="1" applyAlignment="1">
      <alignment vertical="top" wrapText="1"/>
    </xf>
    <xf numFmtId="0" fontId="6" fillId="2" borderId="0" xfId="8" quotePrefix="1" applyFont="1" applyAlignment="1">
      <alignment horizontal="left" vertical="top" wrapText="1"/>
    </xf>
    <xf numFmtId="2" fontId="6" fillId="2" borderId="0" xfId="8" quotePrefix="1" applyNumberFormat="1" applyFont="1" applyAlignment="1">
      <alignment horizontal="left" vertical="top" wrapText="1"/>
    </xf>
    <xf numFmtId="0" fontId="6" fillId="2" borderId="0" xfId="8" applyFont="1" applyFill="1" applyAlignment="1">
      <alignment horizontal="left" vertical="top" wrapText="1"/>
    </xf>
    <xf numFmtId="0" fontId="22" fillId="2" borderId="0" xfId="0" applyFont="1" applyFill="1" applyAlignment="1">
      <alignment horizontal="left" vertical="top"/>
    </xf>
    <xf numFmtId="2" fontId="6" fillId="2" borderId="0" xfId="8" applyNumberFormat="1" applyFont="1" applyFill="1" applyAlignment="1">
      <alignment horizontal="left" vertical="top" wrapText="1"/>
    </xf>
    <xf numFmtId="0" fontId="6" fillId="2" borderId="0" xfId="8" applyFont="1" applyAlignment="1">
      <alignment horizontal="left" vertical="top" wrapText="1"/>
    </xf>
    <xf numFmtId="0" fontId="6" fillId="2" borderId="0" xfId="8" applyFont="1" applyBorder="1" applyAlignment="1">
      <alignment horizontal="left" vertical="top" wrapText="1"/>
    </xf>
    <xf numFmtId="0" fontId="23" fillId="2" borderId="0" xfId="0" applyFont="1" applyAlignment="1">
      <alignment horizontal="left" vertical="top"/>
    </xf>
    <xf numFmtId="49" fontId="6" fillId="2" borderId="4" xfId="5" applyFont="1" applyBorder="1" applyAlignment="1">
      <alignment horizontal="center" vertical="center"/>
    </xf>
    <xf numFmtId="0" fontId="14" fillId="2" borderId="4" xfId="9" applyFont="1" applyFill="1" applyBorder="1" applyAlignment="1">
      <alignment horizontal="center" vertical="center" wrapText="1"/>
    </xf>
    <xf numFmtId="0" fontId="23" fillId="2" borderId="4" xfId="0" applyFont="1" applyBorder="1" applyAlignment="1">
      <alignment vertical="top" wrapText="1"/>
    </xf>
    <xf numFmtId="0" fontId="6" fillId="2" borderId="0" xfId="8" applyFont="1" applyFill="1" applyBorder="1" applyAlignment="1">
      <alignment horizontal="left" vertical="top" wrapText="1"/>
    </xf>
    <xf numFmtId="0" fontId="31" fillId="2" borderId="4" xfId="9" applyFont="1" applyFill="1" applyBorder="1" applyAlignment="1">
      <alignment horizontal="center" vertical="center" wrapText="1"/>
    </xf>
    <xf numFmtId="0" fontId="6" fillId="2" borderId="0" xfId="0" applyFont="1" applyAlignment="1">
      <alignment horizontal="left" vertical="center"/>
    </xf>
    <xf numFmtId="0" fontId="6" fillId="2" borderId="4" xfId="0" applyFont="1" applyBorder="1" applyAlignment="1">
      <alignment horizontal="left" vertical="center"/>
    </xf>
    <xf numFmtId="0" fontId="6" fillId="2" borderId="4" xfId="0" applyFont="1" applyBorder="1" applyAlignment="1">
      <alignment horizontal="left" vertical="center" wrapText="1"/>
    </xf>
    <xf numFmtId="0" fontId="23" fillId="2" borderId="0" xfId="0" applyFont="1" applyAlignment="1">
      <alignment horizontal="left" vertical="center" wrapText="1"/>
    </xf>
    <xf numFmtId="0" fontId="21" fillId="2" borderId="4" xfId="0" applyFont="1" applyBorder="1" applyAlignment="1">
      <alignment horizontal="left" vertical="center" wrapText="1"/>
    </xf>
    <xf numFmtId="0" fontId="6" fillId="2" borderId="4" xfId="8" applyFont="1" applyBorder="1" applyAlignment="1">
      <alignment horizontal="left" vertical="center" wrapText="1"/>
    </xf>
    <xf numFmtId="0" fontId="21" fillId="2" borderId="4" xfId="0" applyFont="1" applyBorder="1" applyAlignment="1">
      <alignment horizontal="left" vertical="center"/>
    </xf>
    <xf numFmtId="0" fontId="6" fillId="0" borderId="4"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6" fillId="0" borderId="4" xfId="8" applyFont="1" applyFill="1" applyBorder="1" applyAlignment="1">
      <alignment vertical="center" wrapText="1"/>
    </xf>
    <xf numFmtId="0" fontId="21" fillId="0" borderId="4" xfId="8" applyFont="1" applyFill="1" applyBorder="1" applyAlignment="1">
      <alignment horizontal="left" vertical="center" wrapText="1"/>
    </xf>
    <xf numFmtId="0" fontId="6" fillId="2" borderId="4" xfId="8" quotePrefix="1" applyFont="1" applyBorder="1" applyAlignment="1">
      <alignment horizontal="left" vertical="center" wrapText="1"/>
    </xf>
    <xf numFmtId="0" fontId="6" fillId="0" borderId="4" xfId="8" applyFont="1" applyFill="1" applyBorder="1" applyAlignment="1">
      <alignment horizontal="left" vertical="center" wrapText="1"/>
    </xf>
    <xf numFmtId="0" fontId="6" fillId="0" borderId="4" xfId="8" quotePrefix="1" applyFont="1" applyFill="1" applyBorder="1" applyAlignment="1">
      <alignment horizontal="left" vertical="center" wrapText="1"/>
    </xf>
    <xf numFmtId="0" fontId="21" fillId="2" borderId="4" xfId="9" applyFont="1" applyFill="1" applyBorder="1" applyAlignment="1">
      <alignment horizontal="left" vertical="center" wrapText="1"/>
    </xf>
    <xf numFmtId="0" fontId="21" fillId="0" borderId="4" xfId="9" applyFont="1" applyFill="1" applyBorder="1" applyAlignment="1">
      <alignment horizontal="left" vertical="center" wrapText="1"/>
    </xf>
    <xf numFmtId="0" fontId="6" fillId="2" borderId="2" xfId="8" applyFont="1" applyFill="1" applyBorder="1" applyAlignment="1">
      <alignment horizontal="left" vertical="top" wrapText="1"/>
    </xf>
    <xf numFmtId="0" fontId="0" fillId="2" borderId="2" xfId="0" applyBorder="1" applyAlignment="1">
      <alignment vertical="top" wrapText="1"/>
    </xf>
    <xf numFmtId="0" fontId="6" fillId="2" borderId="4" xfId="8" applyFont="1" applyFill="1" applyBorder="1" applyAlignment="1">
      <alignment horizontal="left" vertical="top" wrapText="1"/>
    </xf>
    <xf numFmtId="0" fontId="23" fillId="2" borderId="4" xfId="0" applyFont="1" applyBorder="1" applyAlignment="1">
      <alignment vertical="top" wrapText="1"/>
    </xf>
    <xf numFmtId="0" fontId="21" fillId="2" borderId="7" xfId="4" applyFont="1" applyBorder="1" applyAlignment="1">
      <alignment horizontal="center" wrapText="1"/>
    </xf>
    <xf numFmtId="0" fontId="21" fillId="2" borderId="2" xfId="4" applyFont="1" applyBorder="1" applyAlignment="1">
      <alignment horizontal="center" wrapText="1"/>
    </xf>
    <xf numFmtId="0" fontId="21" fillId="2" borderId="8" xfId="4" applyFont="1" applyBorder="1" applyAlignment="1">
      <alignment horizontal="center" wrapText="1"/>
    </xf>
    <xf numFmtId="0" fontId="21" fillId="0" borderId="7" xfId="4" applyFont="1" applyFill="1" applyBorder="1" applyAlignment="1">
      <alignment horizontal="center" wrapText="1"/>
    </xf>
    <xf numFmtId="0" fontId="21" fillId="0" borderId="2" xfId="4" applyFont="1" applyFill="1" applyBorder="1" applyAlignment="1">
      <alignment horizontal="center" wrapText="1"/>
    </xf>
    <xf numFmtId="0" fontId="21" fillId="0" borderId="8" xfId="4" applyFont="1" applyFill="1" applyBorder="1" applyAlignment="1">
      <alignment horizontal="center" wrapText="1"/>
    </xf>
    <xf numFmtId="0" fontId="6" fillId="2" borderId="5" xfId="9" applyFont="1" applyBorder="1" applyAlignment="1">
      <alignment horizontal="left" vertical="top" wrapText="1"/>
    </xf>
    <xf numFmtId="0" fontId="23" fillId="2" borderId="0" xfId="0" applyFont="1" applyBorder="1" applyAlignment="1"/>
    <xf numFmtId="0" fontId="6" fillId="0" borderId="7" xfId="8" applyFont="1" applyFill="1" applyBorder="1" applyAlignment="1">
      <alignment horizontal="left" vertical="top" wrapText="1"/>
    </xf>
    <xf numFmtId="0" fontId="6" fillId="0" borderId="8" xfId="8" applyFont="1" applyFill="1" applyBorder="1" applyAlignment="1">
      <alignment horizontal="left" vertical="top" wrapText="1"/>
    </xf>
    <xf numFmtId="0" fontId="21" fillId="0" borderId="7" xfId="8" applyFont="1" applyFill="1" applyBorder="1" applyAlignment="1">
      <alignment horizontal="left" vertical="top" wrapText="1"/>
    </xf>
    <xf numFmtId="0" fontId="21" fillId="0" borderId="8" xfId="8" applyFont="1" applyFill="1" applyBorder="1" applyAlignment="1">
      <alignment horizontal="left" vertical="top" wrapText="1"/>
    </xf>
    <xf numFmtId="0" fontId="17" fillId="0" borderId="9" xfId="10" applyFont="1" applyBorder="1" applyAlignment="1">
      <alignment horizontal="left" vertical="center"/>
    </xf>
    <xf numFmtId="0" fontId="17" fillId="0" borderId="1" xfId="10" applyFont="1" applyBorder="1" applyAlignment="1">
      <alignment horizontal="left" vertical="center"/>
    </xf>
    <xf numFmtId="0" fontId="17" fillId="0" borderId="10" xfId="10" applyFont="1" applyBorder="1" applyAlignment="1">
      <alignment horizontal="left" vertical="center"/>
    </xf>
    <xf numFmtId="0" fontId="30" fillId="0" borderId="7" xfId="4" applyFont="1" applyFill="1" applyBorder="1" applyAlignment="1">
      <alignment horizontal="center" vertical="center"/>
    </xf>
    <xf numFmtId="0" fontId="30" fillId="0" borderId="2" xfId="4" applyFont="1" applyFill="1" applyBorder="1" applyAlignment="1">
      <alignment horizontal="center" vertical="center"/>
    </xf>
    <xf numFmtId="0" fontId="30" fillId="0" borderId="8" xfId="4" applyFont="1" applyFill="1" applyBorder="1" applyAlignment="1">
      <alignment horizontal="center" vertical="center"/>
    </xf>
    <xf numFmtId="0" fontId="17" fillId="0" borderId="11" xfId="10" applyFont="1" applyBorder="1" applyAlignment="1">
      <alignment horizontal="left" vertical="center"/>
    </xf>
    <xf numFmtId="0" fontId="17" fillId="0" borderId="6" xfId="10" applyFont="1" applyBorder="1" applyAlignment="1">
      <alignment horizontal="left" vertical="center"/>
    </xf>
    <xf numFmtId="0" fontId="17" fillId="0" borderId="12" xfId="10" applyFont="1" applyBorder="1" applyAlignment="1">
      <alignment horizontal="left" vertical="center"/>
    </xf>
    <xf numFmtId="0" fontId="6" fillId="0" borderId="0" xfId="8" applyFont="1" applyFill="1" applyBorder="1" applyAlignment="1">
      <alignment horizontal="left" vertical="top" wrapText="1"/>
    </xf>
    <xf numFmtId="0" fontId="23" fillId="0" borderId="0" xfId="0" applyFont="1" applyFill="1" applyBorder="1" applyAlignment="1">
      <alignment vertical="top" wrapText="1"/>
    </xf>
    <xf numFmtId="0" fontId="0" fillId="2" borderId="4" xfId="0" applyBorder="1" applyAlignment="1"/>
    <xf numFmtId="0" fontId="26" fillId="0" borderId="3" xfId="8" applyFont="1" applyFill="1" applyBorder="1" applyAlignment="1">
      <alignment horizontal="left" vertical="top" wrapText="1"/>
    </xf>
    <xf numFmtId="0" fontId="23" fillId="0" borderId="3" xfId="0" applyFont="1" applyFill="1" applyBorder="1" applyAlignment="1">
      <alignment vertical="top" wrapText="1"/>
    </xf>
    <xf numFmtId="0" fontId="17" fillId="0" borderId="0" xfId="10" applyFont="1" applyBorder="1" applyAlignment="1">
      <alignment horizontal="left" vertical="center"/>
    </xf>
    <xf numFmtId="0" fontId="6" fillId="0" borderId="21" xfId="8" applyFont="1" applyFill="1" applyBorder="1" applyAlignment="1">
      <alignment horizontal="left" vertical="top" wrapText="1"/>
    </xf>
    <xf numFmtId="0" fontId="6" fillId="0" borderId="22" xfId="8" applyFont="1" applyFill="1" applyBorder="1" applyAlignment="1">
      <alignment horizontal="left" vertical="top" wrapText="1"/>
    </xf>
    <xf numFmtId="0" fontId="17" fillId="0" borderId="4" xfId="10" applyFont="1" applyBorder="1" applyAlignment="1">
      <alignment horizontal="left" vertical="center"/>
    </xf>
    <xf numFmtId="0" fontId="6" fillId="2" borderId="7" xfId="8" applyFont="1" applyFill="1" applyBorder="1" applyAlignment="1">
      <alignment horizontal="left" vertical="top" wrapText="1"/>
    </xf>
    <xf numFmtId="0" fontId="6" fillId="2" borderId="8" xfId="8" applyFont="1" applyFill="1" applyBorder="1" applyAlignment="1">
      <alignment horizontal="left" vertical="top" wrapText="1"/>
    </xf>
    <xf numFmtId="0" fontId="6" fillId="2" borderId="4" xfId="8" applyBorder="1" applyAlignment="1">
      <alignment horizontal="left" vertical="top" wrapText="1"/>
    </xf>
    <xf numFmtId="0" fontId="0" fillId="2" borderId="0" xfId="0" applyBorder="1" applyAlignment="1">
      <alignment vertical="top" wrapText="1"/>
    </xf>
    <xf numFmtId="0" fontId="6" fillId="2" borderId="3" xfId="0" applyFont="1" applyBorder="1" applyAlignment="1">
      <alignment vertical="top" wrapText="1"/>
    </xf>
    <xf numFmtId="0" fontId="6" fillId="2" borderId="0" xfId="8" applyFont="1" applyFill="1" applyBorder="1" applyAlignment="1">
      <alignment horizontal="left" vertical="top" wrapText="1"/>
    </xf>
    <xf numFmtId="0" fontId="6" fillId="2" borderId="17" xfId="0" applyFont="1" applyBorder="1" applyAlignment="1"/>
    <xf numFmtId="0" fontId="6" fillId="2" borderId="18" xfId="0" applyFont="1" applyBorder="1" applyAlignment="1"/>
    <xf numFmtId="0" fontId="6" fillId="2" borderId="23" xfId="0" applyFont="1" applyBorder="1" applyAlignment="1"/>
    <xf numFmtId="0" fontId="6" fillId="2" borderId="24" xfId="0" applyFont="1" applyBorder="1" applyAlignment="1"/>
    <xf numFmtId="0" fontId="6" fillId="2" borderId="19" xfId="0" applyFont="1" applyBorder="1" applyAlignment="1"/>
    <xf numFmtId="0" fontId="6" fillId="2" borderId="20" xfId="0" applyFont="1" applyBorder="1" applyAlignment="1"/>
    <xf numFmtId="0" fontId="6" fillId="2" borderId="21" xfId="0" applyFont="1" applyBorder="1" applyAlignment="1"/>
    <xf numFmtId="0" fontId="6" fillId="2" borderId="22" xfId="0" applyFont="1" applyBorder="1" applyAlignment="1"/>
  </cellXfs>
  <cellStyles count="17">
    <cellStyle name="Acknowledgements" xfId="1"/>
    <cellStyle name="Attachment" xfId="2"/>
    <cellStyle name="Attestation" xfId="3"/>
    <cellStyle name="Blank Rows" xfId="4"/>
    <cellStyle name="Bullet" xfId="5"/>
    <cellStyle name="Comma 2" xfId="13"/>
    <cellStyle name="DropDown" xfId="6"/>
    <cellStyle name="Followed Hyperlink" xfId="15" builtinId="9" customBuiltin="1"/>
    <cellStyle name="Hyperlink" xfId="7" builtinId="8" customBuiltin="1"/>
    <cellStyle name="Hyperlink 2" xfId="16"/>
    <cellStyle name="Normal" xfId="0" builtinId="0" customBuiltin="1"/>
    <cellStyle name="Percent 2" xfId="14"/>
    <cellStyle name="Prompt" xfId="8"/>
    <cellStyle name="SectionExplanation" xfId="9"/>
    <cellStyle name="SectionHeader" xfId="10"/>
    <cellStyle name="Subheading" xfId="11"/>
    <cellStyle name="TextEntry" xfId="12"/>
  </cellStyles>
  <dxfs count="0"/>
  <tableStyles count="0" defaultTableStyle="TableStyleMedium2" defaultPivotStyle="PivotStyleLight16"/>
  <colors>
    <mruColors>
      <color rgb="FF0099FF"/>
      <color rgb="FF00CCFF"/>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fficemgmtentserv.sharepoint.com/sites/PUDALLSharedFolders/Shared%20Documents/APMRed/OUSF_Forms_2020/Final/2019-07-01AffSchool%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fidavit"/>
      <sheetName val="Lookups"/>
      <sheetName val="SchoolFields"/>
      <sheetName val="Data"/>
    </sheetNames>
    <sheetDataSet>
      <sheetData sheetId="0"/>
      <sheetData sheetId="1">
        <row r="24">
          <cell r="B24" t="str">
            <v>Choose Included, Not Applicable, or Not Submitted  =======&gt;</v>
          </cell>
        </row>
        <row r="25">
          <cell r="B25" t="str">
            <v>Included</v>
          </cell>
        </row>
        <row r="26">
          <cell r="B26" t="str">
            <v>Not Applicable</v>
          </cell>
        </row>
        <row r="27">
          <cell r="B27" t="str">
            <v>Not Submitted</v>
          </cell>
        </row>
        <row r="31">
          <cell r="B31" t="str">
            <v>Choose Yes or No =======&gt;</v>
          </cell>
        </row>
        <row r="34">
          <cell r="B34" t="str">
            <v>Choose Included, Not Applicable, or Not Submitted  =======&gt;</v>
          </cell>
        </row>
      </sheetData>
      <sheetData sheetId="2">
        <row r="1">
          <cell r="C1" t="str">
            <v>Field (i)</v>
          </cell>
        </row>
      </sheetData>
      <sheetData sheetId="3"/>
    </sheetDataSet>
  </externalBook>
</externalLink>
</file>

<file path=xl/persons/person.xml><?xml version="1.0" encoding="utf-8"?>
<personList xmlns="http://schemas.microsoft.com/office/spreadsheetml/2018/threadedcomments" xmlns:x="http://schemas.openxmlformats.org/spreadsheetml/2006/main">
  <person displayName="Kimberly Snyder" id="{22454EDE-E8F1-4339-9F36-7EB0733BA4CB}" userId="S::kimberly.snyder@occ.ok.gov::f61f73c6-b51d-4071-8bfa-330c20820a0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56" dT="2021-03-01T13:42:11.22" personId="{22454EDE-E8F1-4339-9F36-7EB0733BA4CB}" id="{53F1D93A-9B16-4CCA-8D1F-E4127BEF438A}">
    <text xml:space="preserve">If “No” to either question,  include an explanation of bids not considered or provided.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93"/>
  <sheetViews>
    <sheetView tabSelected="1" topLeftCell="A22" zoomScale="106" zoomScaleNormal="106" workbookViewId="0">
      <selection activeCell="C34" sqref="C34"/>
    </sheetView>
  </sheetViews>
  <sheetFormatPr defaultColWidth="8.85546875" defaultRowHeight="15" x14ac:dyDescent="0.25"/>
  <cols>
    <col min="1" max="1" width="9.85546875" style="44" customWidth="1"/>
    <col min="2" max="2" width="93.7109375" style="45" customWidth="1"/>
    <col min="3" max="3" width="20.5703125" style="16" customWidth="1"/>
    <col min="4" max="7" width="8.85546875" style="16" customWidth="1"/>
    <col min="8" max="16384" width="8.85546875" style="16"/>
  </cols>
  <sheetData>
    <row r="1" spans="1:3" ht="15.75" x14ac:dyDescent="0.25">
      <c r="A1" s="68"/>
      <c r="B1" s="61" t="s">
        <v>0</v>
      </c>
    </row>
    <row r="2" spans="1:3" x14ac:dyDescent="0.25">
      <c r="A2" s="68"/>
      <c r="B2" s="62" t="s">
        <v>1</v>
      </c>
    </row>
    <row r="3" spans="1:3" x14ac:dyDescent="0.25">
      <c r="A3" s="68"/>
      <c r="B3" s="74" t="s">
        <v>2</v>
      </c>
    </row>
    <row r="4" spans="1:3" x14ac:dyDescent="0.25">
      <c r="A4" s="68"/>
      <c r="B4" s="74"/>
    </row>
    <row r="5" spans="1:3" ht="38.25" x14ac:dyDescent="0.25">
      <c r="A5" s="88" t="s">
        <v>3</v>
      </c>
      <c r="B5" s="107" t="s">
        <v>4</v>
      </c>
    </row>
    <row r="6" spans="1:3" x14ac:dyDescent="0.25">
      <c r="A6" s="89"/>
      <c r="B6" s="107"/>
    </row>
    <row r="7" spans="1:3" ht="25.5" x14ac:dyDescent="0.25">
      <c r="A7" s="88" t="s">
        <v>3</v>
      </c>
      <c r="B7" s="107" t="s">
        <v>5</v>
      </c>
    </row>
    <row r="8" spans="1:3" x14ac:dyDescent="0.25">
      <c r="A8" s="92"/>
      <c r="B8" s="107"/>
    </row>
    <row r="9" spans="1:3" ht="25.5" x14ac:dyDescent="0.25">
      <c r="A9" s="88" t="s">
        <v>3</v>
      </c>
      <c r="B9" s="108" t="s">
        <v>6</v>
      </c>
    </row>
    <row r="10" spans="1:3" ht="15.75" thickBot="1" x14ac:dyDescent="0.3">
      <c r="A10" s="4"/>
      <c r="B10" s="38"/>
    </row>
    <row r="11" spans="1:3" ht="17.25" thickTop="1" thickBot="1" x14ac:dyDescent="0.3">
      <c r="A11" s="39" t="s">
        <v>7</v>
      </c>
      <c r="B11" s="39"/>
      <c r="C11" s="77"/>
    </row>
    <row r="12" spans="1:3" ht="15.75" thickTop="1" x14ac:dyDescent="0.25">
      <c r="A12" s="3"/>
      <c r="B12" s="20"/>
    </row>
    <row r="13" spans="1:3" ht="38.25" x14ac:dyDescent="0.25">
      <c r="A13" s="69" t="s">
        <v>3</v>
      </c>
      <c r="B13" s="103" t="s">
        <v>8</v>
      </c>
    </row>
    <row r="14" spans="1:3" ht="15.75" x14ac:dyDescent="0.25">
      <c r="A14" s="69"/>
      <c r="B14" s="98"/>
    </row>
    <row r="15" spans="1:3" ht="15.75" x14ac:dyDescent="0.25">
      <c r="A15" s="69" t="s">
        <v>3</v>
      </c>
      <c r="B15" s="104" t="s">
        <v>9</v>
      </c>
    </row>
    <row r="16" spans="1:3" ht="15.75" x14ac:dyDescent="0.25">
      <c r="A16" s="69"/>
      <c r="B16" s="98"/>
    </row>
    <row r="17" spans="1:4" ht="16.5" customHeight="1" x14ac:dyDescent="0.25">
      <c r="A17" s="69" t="s">
        <v>3</v>
      </c>
      <c r="B17" s="98" t="s">
        <v>10</v>
      </c>
    </row>
    <row r="18" spans="1:4" ht="15.75" x14ac:dyDescent="0.25">
      <c r="A18" s="69"/>
      <c r="B18" s="98"/>
    </row>
    <row r="19" spans="1:4" ht="16.5" customHeight="1" x14ac:dyDescent="0.25">
      <c r="A19" s="69" t="s">
        <v>3</v>
      </c>
      <c r="B19" s="105" t="s">
        <v>11</v>
      </c>
    </row>
    <row r="20" spans="1:4" ht="15.75" x14ac:dyDescent="0.25">
      <c r="A20" s="69"/>
      <c r="B20" s="98"/>
    </row>
    <row r="21" spans="1:4" ht="39.75" customHeight="1" x14ac:dyDescent="0.25">
      <c r="A21" s="69" t="s">
        <v>3</v>
      </c>
      <c r="B21" s="106" t="s">
        <v>12</v>
      </c>
    </row>
    <row r="22" spans="1:4" ht="15.75" x14ac:dyDescent="0.25">
      <c r="A22" s="69"/>
      <c r="B22" s="105"/>
    </row>
    <row r="23" spans="1:4" ht="41.45" customHeight="1" x14ac:dyDescent="0.25">
      <c r="A23" s="69" t="s">
        <v>3</v>
      </c>
      <c r="B23" s="105" t="s">
        <v>13</v>
      </c>
    </row>
    <row r="24" spans="1:4" ht="15.75" x14ac:dyDescent="0.25">
      <c r="A24" s="69"/>
      <c r="B24" s="105"/>
    </row>
    <row r="25" spans="1:4" s="41" customFormat="1" ht="25.5" x14ac:dyDescent="0.25">
      <c r="A25" s="69" t="s">
        <v>3</v>
      </c>
      <c r="B25" s="106" t="s">
        <v>14</v>
      </c>
      <c r="D25" s="16"/>
    </row>
    <row r="26" spans="1:4" s="41" customFormat="1" ht="15.75" x14ac:dyDescent="0.25">
      <c r="A26" s="69"/>
      <c r="B26" s="106"/>
      <c r="D26" s="16"/>
    </row>
    <row r="27" spans="1:4" s="41" customFormat="1" ht="15.75" x14ac:dyDescent="0.25">
      <c r="A27" s="69" t="s">
        <v>3</v>
      </c>
      <c r="B27" s="106" t="s">
        <v>15</v>
      </c>
      <c r="D27" s="16"/>
    </row>
    <row r="28" spans="1:4" s="41" customFormat="1" ht="15.75" x14ac:dyDescent="0.25">
      <c r="A28" s="70"/>
      <c r="B28" s="26"/>
      <c r="D28" s="16"/>
    </row>
    <row r="29" spans="1:4" ht="16.5" thickBot="1" x14ac:dyDescent="0.3">
      <c r="A29" s="71" t="s">
        <v>16</v>
      </c>
      <c r="B29" s="72"/>
    </row>
    <row r="30" spans="1:4" ht="16.5" thickTop="1" x14ac:dyDescent="0.25">
      <c r="A30" s="40"/>
      <c r="B30" s="20"/>
    </row>
    <row r="31" spans="1:4" s="41" customFormat="1" ht="25.5" x14ac:dyDescent="0.25">
      <c r="A31" s="88" t="s">
        <v>3</v>
      </c>
      <c r="B31" s="95" t="s">
        <v>17</v>
      </c>
      <c r="D31" s="16"/>
    </row>
    <row r="32" spans="1:4" x14ac:dyDescent="0.25">
      <c r="A32" s="88"/>
      <c r="B32" s="98"/>
    </row>
    <row r="33" spans="1:4" s="41" customFormat="1" ht="25.5" x14ac:dyDescent="0.25">
      <c r="A33" s="88" t="s">
        <v>3</v>
      </c>
      <c r="B33" s="98" t="s">
        <v>18</v>
      </c>
      <c r="D33" s="16"/>
    </row>
    <row r="34" spans="1:4" x14ac:dyDescent="0.25">
      <c r="A34" s="88"/>
      <c r="B34" s="98"/>
    </row>
    <row r="35" spans="1:4" ht="15" customHeight="1" x14ac:dyDescent="0.25">
      <c r="A35" s="88" t="s">
        <v>3</v>
      </c>
      <c r="B35" s="102" t="s">
        <v>19</v>
      </c>
    </row>
    <row r="36" spans="1:4" ht="15.75" thickBot="1" x14ac:dyDescent="0.3">
      <c r="A36" s="42"/>
      <c r="B36" s="43"/>
    </row>
    <row r="37" spans="1:4" ht="17.25" thickTop="1" thickBot="1" x14ac:dyDescent="0.3">
      <c r="A37" s="50" t="s">
        <v>20</v>
      </c>
      <c r="B37" s="73"/>
    </row>
    <row r="38" spans="1:4" ht="15.75" thickTop="1" x14ac:dyDescent="0.25">
      <c r="A38" s="59"/>
      <c r="B38" s="96"/>
    </row>
    <row r="39" spans="1:4" ht="36" customHeight="1" x14ac:dyDescent="0.25">
      <c r="A39" s="88" t="s">
        <v>3</v>
      </c>
      <c r="B39" s="95" t="s">
        <v>21</v>
      </c>
    </row>
    <row r="40" spans="1:4" x14ac:dyDescent="0.25">
      <c r="A40" s="88"/>
      <c r="B40" s="95"/>
    </row>
    <row r="41" spans="1:4" ht="27" customHeight="1" x14ac:dyDescent="0.25">
      <c r="A41" s="88" t="s">
        <v>3</v>
      </c>
      <c r="B41" s="97" t="s">
        <v>22</v>
      </c>
    </row>
    <row r="42" spans="1:4" x14ac:dyDescent="0.25">
      <c r="A42" s="88"/>
      <c r="B42" s="97"/>
    </row>
    <row r="43" spans="1:4" ht="51" x14ac:dyDescent="0.25">
      <c r="A43" s="88" t="s">
        <v>3</v>
      </c>
      <c r="B43" s="95" t="s">
        <v>23</v>
      </c>
    </row>
    <row r="44" spans="1:4" x14ac:dyDescent="0.25">
      <c r="A44" s="88"/>
      <c r="B44" s="95"/>
    </row>
    <row r="45" spans="1:4" ht="25.5" x14ac:dyDescent="0.25">
      <c r="A45" s="88" t="s">
        <v>3</v>
      </c>
      <c r="B45" s="98" t="s">
        <v>24</v>
      </c>
    </row>
    <row r="46" spans="1:4" x14ac:dyDescent="0.25">
      <c r="A46" s="88"/>
      <c r="B46" s="98"/>
    </row>
    <row r="47" spans="1:4" x14ac:dyDescent="0.25">
      <c r="A47" s="88" t="s">
        <v>3</v>
      </c>
      <c r="B47" s="93" t="s">
        <v>25</v>
      </c>
    </row>
    <row r="48" spans="1:4" x14ac:dyDescent="0.25">
      <c r="A48" s="88"/>
      <c r="B48" s="98"/>
    </row>
    <row r="49" spans="1:2" x14ac:dyDescent="0.25">
      <c r="A49" s="88" t="s">
        <v>3</v>
      </c>
      <c r="B49" s="99" t="s">
        <v>26</v>
      </c>
    </row>
    <row r="50" spans="1:2" ht="38.25" x14ac:dyDescent="0.25">
      <c r="A50" s="88" t="s">
        <v>3</v>
      </c>
      <c r="B50" s="97" t="s">
        <v>27</v>
      </c>
    </row>
    <row r="51" spans="1:2" ht="38.25" x14ac:dyDescent="0.25">
      <c r="A51" s="88" t="s">
        <v>3</v>
      </c>
      <c r="B51" s="97" t="s">
        <v>28</v>
      </c>
    </row>
    <row r="52" spans="1:2" ht="25.5" x14ac:dyDescent="0.25">
      <c r="A52" s="88" t="s">
        <v>3</v>
      </c>
      <c r="B52" s="97" t="s">
        <v>29</v>
      </c>
    </row>
    <row r="53" spans="1:2" ht="38.25" x14ac:dyDescent="0.25">
      <c r="A53" s="88" t="s">
        <v>3</v>
      </c>
      <c r="B53" s="97" t="s">
        <v>30</v>
      </c>
    </row>
    <row r="54" spans="1:2" x14ac:dyDescent="0.25">
      <c r="A54" s="88"/>
      <c r="B54" s="95"/>
    </row>
    <row r="55" spans="1:2" ht="25.5" x14ac:dyDescent="0.25">
      <c r="A55" s="88" t="s">
        <v>3</v>
      </c>
      <c r="B55" s="100" t="s">
        <v>31</v>
      </c>
    </row>
    <row r="56" spans="1:2" x14ac:dyDescent="0.25">
      <c r="A56" s="88"/>
      <c r="B56" s="100"/>
    </row>
    <row r="57" spans="1:2" x14ac:dyDescent="0.25">
      <c r="A57" s="88" t="s">
        <v>3</v>
      </c>
      <c r="B57" s="94" t="s">
        <v>32</v>
      </c>
    </row>
    <row r="58" spans="1:2" x14ac:dyDescent="0.25">
      <c r="A58" s="88"/>
      <c r="B58" s="100"/>
    </row>
    <row r="59" spans="1:2" x14ac:dyDescent="0.25">
      <c r="A59" s="88" t="s">
        <v>3</v>
      </c>
      <c r="B59" s="97" t="s">
        <v>33</v>
      </c>
    </row>
    <row r="60" spans="1:2" ht="27" customHeight="1" x14ac:dyDescent="0.25">
      <c r="A60" s="88" t="s">
        <v>3</v>
      </c>
      <c r="B60" s="97" t="s">
        <v>34</v>
      </c>
    </row>
    <row r="61" spans="1:2" ht="25.5" x14ac:dyDescent="0.25">
      <c r="A61" s="88" t="s">
        <v>3</v>
      </c>
      <c r="B61" s="97" t="s">
        <v>35</v>
      </c>
    </row>
    <row r="62" spans="1:2" x14ac:dyDescent="0.25">
      <c r="A62" s="88" t="s">
        <v>3</v>
      </c>
      <c r="B62" s="97" t="s">
        <v>36</v>
      </c>
    </row>
    <row r="63" spans="1:2" ht="25.5" x14ac:dyDescent="0.25">
      <c r="A63" s="88" t="s">
        <v>3</v>
      </c>
      <c r="B63" s="97" t="s">
        <v>37</v>
      </c>
    </row>
    <row r="64" spans="1:2" x14ac:dyDescent="0.25">
      <c r="A64" s="88" t="s">
        <v>3</v>
      </c>
      <c r="B64" s="97" t="s">
        <v>38</v>
      </c>
    </row>
    <row r="65" spans="1:2" x14ac:dyDescent="0.25">
      <c r="A65" s="88" t="s">
        <v>3</v>
      </c>
      <c r="B65" s="97" t="s">
        <v>39</v>
      </c>
    </row>
    <row r="66" spans="1:2" x14ac:dyDescent="0.25">
      <c r="A66" s="88" t="s">
        <v>3</v>
      </c>
      <c r="B66" s="97" t="s">
        <v>40</v>
      </c>
    </row>
    <row r="67" spans="1:2" x14ac:dyDescent="0.25">
      <c r="A67" s="88"/>
      <c r="B67" s="100"/>
    </row>
    <row r="68" spans="1:2" x14ac:dyDescent="0.25">
      <c r="A68" s="88" t="s">
        <v>3</v>
      </c>
      <c r="B68" s="97" t="s">
        <v>41</v>
      </c>
    </row>
    <row r="69" spans="1:2" ht="51" x14ac:dyDescent="0.25">
      <c r="A69" s="88" t="s">
        <v>3</v>
      </c>
      <c r="B69" s="97" t="s">
        <v>42</v>
      </c>
    </row>
    <row r="70" spans="1:2" ht="40.5" customHeight="1" x14ac:dyDescent="0.25">
      <c r="A70" s="88" t="s">
        <v>3</v>
      </c>
      <c r="B70" s="97" t="s">
        <v>43</v>
      </c>
    </row>
    <row r="71" spans="1:2" x14ac:dyDescent="0.25">
      <c r="A71" s="88"/>
      <c r="B71" s="97"/>
    </row>
    <row r="72" spans="1:2" ht="14.65" customHeight="1" x14ac:dyDescent="0.25">
      <c r="A72" s="88" t="s">
        <v>3</v>
      </c>
      <c r="B72" s="99" t="s">
        <v>44</v>
      </c>
    </row>
    <row r="73" spans="1:2" ht="14.65" customHeight="1" x14ac:dyDescent="0.25">
      <c r="A73" s="88"/>
      <c r="B73" s="99"/>
    </row>
    <row r="74" spans="1:2" ht="25.5" x14ac:dyDescent="0.25">
      <c r="A74" s="88" t="s">
        <v>3</v>
      </c>
      <c r="B74" s="95" t="s">
        <v>45</v>
      </c>
    </row>
    <row r="75" spans="1:2" ht="14.65" customHeight="1" x14ac:dyDescent="0.25">
      <c r="A75" s="88"/>
      <c r="B75" s="99"/>
    </row>
    <row r="76" spans="1:2" ht="25.5" x14ac:dyDescent="0.25">
      <c r="A76" s="88" t="s">
        <v>3</v>
      </c>
      <c r="B76" s="95" t="s">
        <v>46</v>
      </c>
    </row>
    <row r="77" spans="1:2" x14ac:dyDescent="0.25">
      <c r="A77" s="88"/>
      <c r="B77" s="99"/>
    </row>
    <row r="78" spans="1:2" ht="51.75" customHeight="1" x14ac:dyDescent="0.25">
      <c r="A78" s="88" t="s">
        <v>3</v>
      </c>
      <c r="B78" s="97" t="s">
        <v>47</v>
      </c>
    </row>
    <row r="79" spans="1:2" x14ac:dyDescent="0.25">
      <c r="A79" s="88"/>
      <c r="B79" s="97"/>
    </row>
    <row r="80" spans="1:2" x14ac:dyDescent="0.25">
      <c r="A80" s="88" t="s">
        <v>3</v>
      </c>
      <c r="B80" s="94" t="s">
        <v>48</v>
      </c>
    </row>
    <row r="81" spans="1:2" x14ac:dyDescent="0.25">
      <c r="A81" s="88"/>
      <c r="B81" s="97"/>
    </row>
    <row r="82" spans="1:2" ht="38.25" x14ac:dyDescent="0.25">
      <c r="A82" s="88" t="s">
        <v>3</v>
      </c>
      <c r="B82" s="97" t="s">
        <v>49</v>
      </c>
    </row>
    <row r="83" spans="1:2" x14ac:dyDescent="0.25">
      <c r="A83" s="88"/>
      <c r="B83" s="97"/>
    </row>
    <row r="84" spans="1:2" ht="55.5" customHeight="1" x14ac:dyDescent="0.25">
      <c r="A84" s="88" t="s">
        <v>3</v>
      </c>
      <c r="B84" s="101" t="s">
        <v>50</v>
      </c>
    </row>
    <row r="85" spans="1:2" ht="44.25" customHeight="1" x14ac:dyDescent="0.25">
      <c r="A85" s="37"/>
      <c r="B85" s="16"/>
    </row>
    <row r="86" spans="1:2" ht="8.25" customHeight="1" x14ac:dyDescent="0.25">
      <c r="A86" s="40"/>
      <c r="B86" s="20"/>
    </row>
    <row r="87" spans="1:2" x14ac:dyDescent="0.25">
      <c r="A87" s="37"/>
      <c r="B87" s="36"/>
    </row>
    <row r="88" spans="1:2" ht="8.25" customHeight="1" x14ac:dyDescent="0.25">
      <c r="A88" s="40"/>
      <c r="B88" s="20"/>
    </row>
    <row r="89" spans="1:2" ht="25.5" customHeight="1" x14ac:dyDescent="0.25">
      <c r="A89" s="37"/>
      <c r="B89" s="36"/>
    </row>
    <row r="90" spans="1:2" ht="8.25" customHeight="1" x14ac:dyDescent="0.25">
      <c r="A90" s="40"/>
      <c r="B90" s="20"/>
    </row>
    <row r="91" spans="1:2" x14ac:dyDescent="0.25">
      <c r="A91" s="37"/>
      <c r="B91" s="36"/>
    </row>
    <row r="92" spans="1:2" ht="8.25" customHeight="1" x14ac:dyDescent="0.25">
      <c r="A92" s="40"/>
      <c r="B92" s="20"/>
    </row>
    <row r="93" spans="1:2" x14ac:dyDescent="0.25">
      <c r="A93" s="37"/>
      <c r="B93" s="16"/>
    </row>
  </sheetData>
  <sheetProtection formatRows="0"/>
  <pageMargins left="0.7" right="0.7" top="0.75" bottom="0.75" header="0.3" footer="0.3"/>
  <pageSetup fitToWidth="0" fitToHeight="0" orientation="portrait" r:id="rId1"/>
  <headerFooter differentFirst="1">
    <oddHeader>&amp;L&amp;"Times New Roman,Italic"&amp;8Oklahoma Eligible Healthcare Entity Affidavit in Support of Preapproval or Request for Special Universal Services,
 Effective July 1, 2018&amp;R&amp;"Times New Roman,Italic"&amp;8Page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0"/>
  <sheetViews>
    <sheetView zoomScale="142" zoomScaleNormal="142" workbookViewId="0">
      <selection activeCell="G12" sqref="G12"/>
    </sheetView>
  </sheetViews>
  <sheetFormatPr defaultColWidth="9.140625" defaultRowHeight="15" x14ac:dyDescent="0.25"/>
  <cols>
    <col min="1" max="1" width="4.42578125" style="16" customWidth="1"/>
    <col min="2" max="2" width="3.5703125" style="16" customWidth="1"/>
    <col min="3" max="3" width="45.5703125" style="16" customWidth="1"/>
    <col min="4" max="4" width="47.5703125" style="31" customWidth="1"/>
    <col min="5" max="5" width="41.140625" style="16" customWidth="1"/>
    <col min="6" max="16384" width="9.140625" style="16"/>
  </cols>
  <sheetData>
    <row r="1" spans="1:5" ht="24" customHeight="1" x14ac:dyDescent="0.25">
      <c r="A1" s="128" t="s">
        <v>51</v>
      </c>
      <c r="B1" s="129"/>
      <c r="C1" s="129"/>
      <c r="D1" s="130"/>
    </row>
    <row r="2" spans="1:5" ht="13.5" customHeight="1" x14ac:dyDescent="0.25">
      <c r="A2" s="116" t="s">
        <v>2</v>
      </c>
      <c r="B2" s="117"/>
      <c r="C2" s="117"/>
      <c r="D2" s="118"/>
    </row>
    <row r="3" spans="1:5" ht="17.25" customHeight="1" x14ac:dyDescent="0.25">
      <c r="A3" s="113" t="s">
        <v>52</v>
      </c>
      <c r="B3" s="114"/>
      <c r="C3" s="114"/>
      <c r="D3" s="115"/>
    </row>
    <row r="4" spans="1:5" ht="16.5" thickBot="1" x14ac:dyDescent="0.3">
      <c r="A4" s="131" t="s">
        <v>53</v>
      </c>
      <c r="B4" s="132"/>
      <c r="C4" s="132"/>
      <c r="D4" s="133"/>
    </row>
    <row r="5" spans="1:5" ht="19.5" thickTop="1" x14ac:dyDescent="0.25">
      <c r="A5" s="17"/>
      <c r="B5" s="17"/>
      <c r="C5" s="17"/>
      <c r="D5" s="18"/>
    </row>
    <row r="6" spans="1:5" x14ac:dyDescent="0.25">
      <c r="A6" s="80">
        <v>1.1000000000000001</v>
      </c>
      <c r="B6" s="19"/>
      <c r="C6" s="20" t="s">
        <v>54</v>
      </c>
      <c r="D6" s="25"/>
      <c r="E6" s="67" t="s">
        <v>55</v>
      </c>
    </row>
    <row r="7" spans="1:5" x14ac:dyDescent="0.25">
      <c r="A7" s="80"/>
      <c r="B7" s="19"/>
      <c r="C7" s="20"/>
      <c r="D7" s="26"/>
    </row>
    <row r="8" spans="1:5" ht="16.5" customHeight="1" x14ac:dyDescent="0.25">
      <c r="A8" s="80">
        <f>MAX($A$2:A6)+0.1</f>
        <v>1.2000000000000002</v>
      </c>
      <c r="B8" s="19"/>
      <c r="C8" s="22" t="s">
        <v>56</v>
      </c>
      <c r="D8" s="90"/>
    </row>
    <row r="9" spans="1:5" ht="21" customHeight="1" x14ac:dyDescent="0.25">
      <c r="A9" s="80"/>
      <c r="B9" s="19"/>
      <c r="C9" s="22"/>
      <c r="D9" s="66"/>
    </row>
    <row r="10" spans="1:5" ht="21.75" customHeight="1" x14ac:dyDescent="0.25">
      <c r="A10" s="80">
        <v>1.3</v>
      </c>
      <c r="B10" s="19"/>
      <c r="C10" s="20" t="s">
        <v>57</v>
      </c>
      <c r="D10" s="90"/>
    </row>
    <row r="11" spans="1:5" x14ac:dyDescent="0.25">
      <c r="A11" s="80"/>
      <c r="B11" s="15"/>
      <c r="C11" s="15"/>
      <c r="D11" s="21"/>
    </row>
    <row r="12" spans="1:5" ht="17.25" customHeight="1" x14ac:dyDescent="0.25">
      <c r="A12" s="80">
        <v>1.4</v>
      </c>
      <c r="B12" s="15"/>
      <c r="C12" s="47" t="s">
        <v>58</v>
      </c>
      <c r="D12" s="24"/>
    </row>
    <row r="13" spans="1:5" x14ac:dyDescent="0.25">
      <c r="A13" s="80"/>
      <c r="B13" s="15"/>
      <c r="C13" s="15"/>
      <c r="D13" s="21"/>
    </row>
    <row r="14" spans="1:5" ht="42" customHeight="1" x14ac:dyDescent="0.25">
      <c r="A14" s="80">
        <f>MAX($A$2:A12)+0.1</f>
        <v>1.5</v>
      </c>
      <c r="B14" s="15"/>
      <c r="C14" s="78" t="s">
        <v>59</v>
      </c>
      <c r="D14" s="57"/>
      <c r="E14" s="79" t="s">
        <v>60</v>
      </c>
    </row>
    <row r="15" spans="1:5" ht="20.25" customHeight="1" x14ac:dyDescent="0.25">
      <c r="A15" s="80"/>
      <c r="B15" s="15"/>
      <c r="C15" s="64"/>
      <c r="D15" s="65"/>
    </row>
    <row r="16" spans="1:5" ht="24.75" customHeight="1" x14ac:dyDescent="0.25">
      <c r="A16" s="80">
        <v>1.6</v>
      </c>
      <c r="B16" s="19"/>
      <c r="C16" s="22" t="s">
        <v>61</v>
      </c>
      <c r="D16" s="90"/>
    </row>
    <row r="17" spans="1:4" x14ac:dyDescent="0.25">
      <c r="A17" s="80"/>
      <c r="B17" s="15"/>
      <c r="C17" s="14"/>
      <c r="D17" s="21"/>
    </row>
    <row r="18" spans="1:4" ht="21.75" customHeight="1" x14ac:dyDescent="0.25">
      <c r="A18" s="80">
        <v>1.7</v>
      </c>
      <c r="B18" s="19"/>
      <c r="C18" s="63" t="s">
        <v>62</v>
      </c>
      <c r="D18" s="90"/>
    </row>
    <row r="19" spans="1:4" x14ac:dyDescent="0.25">
      <c r="A19" s="80"/>
      <c r="B19" s="15"/>
      <c r="C19" s="15"/>
      <c r="D19" s="21"/>
    </row>
    <row r="20" spans="1:4" x14ac:dyDescent="0.25">
      <c r="A20" s="80">
        <f>MAX($A$2:A18)+0.1</f>
        <v>1.8</v>
      </c>
      <c r="B20" s="15"/>
      <c r="C20" s="47" t="s">
        <v>63</v>
      </c>
      <c r="D20" s="24"/>
    </row>
    <row r="21" spans="1:4" x14ac:dyDescent="0.25">
      <c r="A21" s="80"/>
      <c r="B21" s="15"/>
      <c r="C21" s="15"/>
      <c r="D21" s="21"/>
    </row>
    <row r="22" spans="1:4" ht="25.5" x14ac:dyDescent="0.25">
      <c r="A22" s="80">
        <v>1.9</v>
      </c>
      <c r="B22" s="19"/>
      <c r="C22" s="58" t="s">
        <v>64</v>
      </c>
      <c r="D22" s="24"/>
    </row>
    <row r="23" spans="1:4" x14ac:dyDescent="0.25">
      <c r="A23" s="80"/>
      <c r="B23" s="15"/>
      <c r="C23" s="15"/>
      <c r="D23" s="18"/>
    </row>
    <row r="24" spans="1:4" x14ac:dyDescent="0.25">
      <c r="A24" s="81">
        <v>1.1000000000000001</v>
      </c>
      <c r="B24" s="15"/>
      <c r="C24" s="47" t="s">
        <v>65</v>
      </c>
      <c r="D24" s="24"/>
    </row>
    <row r="25" spans="1:4" x14ac:dyDescent="0.25">
      <c r="A25" s="80"/>
      <c r="B25" s="15"/>
      <c r="C25" s="15"/>
      <c r="D25" s="18"/>
    </row>
    <row r="26" spans="1:4" ht="27" customHeight="1" x14ac:dyDescent="0.25">
      <c r="A26" s="81">
        <v>1.1100000000000001</v>
      </c>
      <c r="B26" s="19"/>
      <c r="C26" s="134" t="s">
        <v>66</v>
      </c>
      <c r="D26" s="135"/>
    </row>
    <row r="27" spans="1:4" x14ac:dyDescent="0.25">
      <c r="A27" s="19"/>
      <c r="B27" s="23"/>
      <c r="C27" s="111"/>
      <c r="D27" s="136"/>
    </row>
    <row r="28" spans="1:4" ht="15.75" thickBot="1" x14ac:dyDescent="0.3">
      <c r="A28" s="46"/>
      <c r="B28" s="15"/>
      <c r="C28" s="15"/>
      <c r="D28" s="21"/>
    </row>
    <row r="29" spans="1:4" ht="17.25" thickTop="1" thickBot="1" x14ac:dyDescent="0.3">
      <c r="A29" s="125" t="s">
        <v>67</v>
      </c>
      <c r="B29" s="126"/>
      <c r="C29" s="126"/>
      <c r="D29" s="127"/>
    </row>
    <row r="30" spans="1:4" ht="15.75" thickTop="1" x14ac:dyDescent="0.25">
      <c r="A30" s="46"/>
      <c r="B30" s="15"/>
      <c r="C30" s="52"/>
      <c r="D30" s="21"/>
    </row>
    <row r="31" spans="1:4" ht="17.45" customHeight="1" x14ac:dyDescent="0.25">
      <c r="A31" s="82">
        <v>2.1</v>
      </c>
      <c r="B31" s="17"/>
      <c r="C31" s="60" t="s">
        <v>68</v>
      </c>
      <c r="D31" s="24"/>
    </row>
    <row r="32" spans="1:4" ht="76.5" x14ac:dyDescent="0.25">
      <c r="A32" s="82">
        <v>2.2000000000000002</v>
      </c>
      <c r="B32" s="17"/>
      <c r="C32" s="25" t="s">
        <v>69</v>
      </c>
      <c r="D32" s="24"/>
    </row>
    <row r="33" spans="1:4" x14ac:dyDescent="0.25">
      <c r="A33" s="83"/>
      <c r="B33" s="15"/>
      <c r="C33" s="15"/>
      <c r="D33" s="21"/>
    </row>
    <row r="34" spans="1:4" ht="14.25" customHeight="1" x14ac:dyDescent="0.25">
      <c r="A34" s="82"/>
      <c r="B34" s="17"/>
      <c r="C34" s="28" t="s">
        <v>70</v>
      </c>
      <c r="D34" s="27"/>
    </row>
    <row r="35" spans="1:4" ht="27" customHeight="1" x14ac:dyDescent="0.25">
      <c r="A35" s="82">
        <v>2.2999999999999998</v>
      </c>
      <c r="B35" s="17"/>
      <c r="C35" s="25" t="s">
        <v>71</v>
      </c>
      <c r="D35" s="24"/>
    </row>
    <row r="36" spans="1:4" ht="15.6" customHeight="1" x14ac:dyDescent="0.25">
      <c r="A36" s="82">
        <v>2.4</v>
      </c>
      <c r="B36" s="17"/>
      <c r="C36" s="25" t="s">
        <v>72</v>
      </c>
      <c r="D36" s="24"/>
    </row>
    <row r="37" spans="1:4" ht="51" customHeight="1" x14ac:dyDescent="0.25">
      <c r="A37" s="82">
        <v>2.5</v>
      </c>
      <c r="B37" s="17"/>
      <c r="C37" s="33" t="s">
        <v>73</v>
      </c>
      <c r="D37" s="24"/>
    </row>
    <row r="38" spans="1:4" ht="15" customHeight="1" x14ac:dyDescent="0.25">
      <c r="A38" s="82">
        <v>2.6</v>
      </c>
      <c r="B38" s="17"/>
      <c r="C38" s="25" t="s">
        <v>74</v>
      </c>
      <c r="D38" s="24"/>
    </row>
    <row r="39" spans="1:4" ht="18.75" x14ac:dyDescent="0.25">
      <c r="A39" s="82">
        <v>2.7</v>
      </c>
      <c r="B39" s="17"/>
      <c r="C39" s="29" t="s">
        <v>75</v>
      </c>
      <c r="D39" s="24"/>
    </row>
    <row r="40" spans="1:4" ht="18" customHeight="1" x14ac:dyDescent="0.25">
      <c r="A40" s="82">
        <v>2.8</v>
      </c>
      <c r="B40" s="17"/>
      <c r="C40" s="29" t="s">
        <v>76</v>
      </c>
      <c r="D40" s="24"/>
    </row>
    <row r="41" spans="1:4" ht="17.25" customHeight="1" x14ac:dyDescent="0.25">
      <c r="A41" s="82">
        <v>2.9</v>
      </c>
      <c r="B41" s="17"/>
      <c r="C41" s="29" t="s">
        <v>77</v>
      </c>
      <c r="D41" s="24"/>
    </row>
    <row r="42" spans="1:4" ht="9" customHeight="1" x14ac:dyDescent="0.25">
      <c r="A42" s="82"/>
      <c r="B42" s="17"/>
      <c r="C42" s="26"/>
      <c r="D42" s="27"/>
    </row>
    <row r="43" spans="1:4" ht="14.25" customHeight="1" x14ac:dyDescent="0.25">
      <c r="A43" s="82"/>
      <c r="B43" s="17"/>
      <c r="C43" s="28" t="s">
        <v>78</v>
      </c>
      <c r="D43" s="27"/>
    </row>
    <row r="44" spans="1:4" ht="18.75" x14ac:dyDescent="0.25">
      <c r="A44" s="84">
        <v>2.1</v>
      </c>
      <c r="B44" s="17"/>
      <c r="C44" s="25" t="s">
        <v>79</v>
      </c>
      <c r="D44" s="24"/>
    </row>
    <row r="45" spans="1:4" ht="15.6" customHeight="1" x14ac:dyDescent="0.25">
      <c r="A45" s="84">
        <v>2.11</v>
      </c>
      <c r="B45" s="17"/>
      <c r="C45" s="25" t="s">
        <v>72</v>
      </c>
      <c r="D45" s="24"/>
    </row>
    <row r="46" spans="1:4" ht="51" x14ac:dyDescent="0.25">
      <c r="A46" s="84">
        <v>2.12</v>
      </c>
      <c r="B46" s="17"/>
      <c r="C46" s="33" t="s">
        <v>73</v>
      </c>
      <c r="D46" s="24"/>
    </row>
    <row r="47" spans="1:4" ht="16.350000000000001" customHeight="1" x14ac:dyDescent="0.25">
      <c r="A47" s="84">
        <v>2.13</v>
      </c>
      <c r="B47" s="17"/>
      <c r="C47" s="25" t="s">
        <v>74</v>
      </c>
      <c r="D47" s="24"/>
    </row>
    <row r="48" spans="1:4" ht="16.350000000000001" customHeight="1" x14ac:dyDescent="0.25">
      <c r="A48" s="84">
        <v>2.14</v>
      </c>
      <c r="B48" s="17"/>
      <c r="C48" s="29" t="s">
        <v>75</v>
      </c>
      <c r="D48" s="24"/>
    </row>
    <row r="49" spans="1:4" ht="15" customHeight="1" x14ac:dyDescent="0.25">
      <c r="A49" s="84">
        <v>2.15</v>
      </c>
      <c r="B49" s="17"/>
      <c r="C49" s="29" t="s">
        <v>76</v>
      </c>
      <c r="D49" s="24"/>
    </row>
    <row r="50" spans="1:4" ht="15" customHeight="1" x14ac:dyDescent="0.25">
      <c r="A50" s="84">
        <v>2.16</v>
      </c>
      <c r="B50" s="17"/>
      <c r="C50" s="29" t="s">
        <v>77</v>
      </c>
      <c r="D50" s="24"/>
    </row>
    <row r="51" spans="1:4" ht="15" customHeight="1" x14ac:dyDescent="0.25">
      <c r="A51" s="84">
        <v>2.17</v>
      </c>
      <c r="B51" s="17"/>
      <c r="C51" s="29" t="s">
        <v>80</v>
      </c>
      <c r="D51" s="24"/>
    </row>
    <row r="52" spans="1:4" x14ac:dyDescent="0.25">
      <c r="A52" s="83"/>
      <c r="B52" s="15"/>
      <c r="C52" s="15"/>
      <c r="D52" s="21"/>
    </row>
    <row r="53" spans="1:4" ht="16.5" customHeight="1" x14ac:dyDescent="0.25">
      <c r="A53" s="82"/>
      <c r="B53" s="17"/>
      <c r="C53" s="137" t="s">
        <v>81</v>
      </c>
      <c r="D53" s="138"/>
    </row>
    <row r="54" spans="1:4" ht="18.75" x14ac:dyDescent="0.25">
      <c r="A54" s="84">
        <v>2.1800000000000002</v>
      </c>
      <c r="B54" s="17"/>
      <c r="C54" s="60" t="s">
        <v>82</v>
      </c>
      <c r="D54" s="75"/>
    </row>
    <row r="55" spans="1:4" ht="18.75" x14ac:dyDescent="0.25">
      <c r="A55" s="84">
        <v>2.19</v>
      </c>
      <c r="B55" s="17"/>
      <c r="C55" s="60" t="s">
        <v>83</v>
      </c>
      <c r="D55" s="75"/>
    </row>
    <row r="56" spans="1:4" ht="27" customHeight="1" x14ac:dyDescent="0.25">
      <c r="A56" s="84">
        <v>2.2000000000000002</v>
      </c>
      <c r="B56" s="17"/>
      <c r="C56" s="60" t="s">
        <v>378</v>
      </c>
      <c r="D56" s="75"/>
    </row>
    <row r="57" spans="1:4" ht="25.5" x14ac:dyDescent="0.25">
      <c r="A57" s="84">
        <v>2.21</v>
      </c>
      <c r="B57" s="20"/>
      <c r="C57" s="60" t="s">
        <v>84</v>
      </c>
      <c r="D57" s="76"/>
    </row>
    <row r="58" spans="1:4" ht="15.75" thickBot="1" x14ac:dyDescent="0.3">
      <c r="A58" s="46"/>
      <c r="B58" s="15"/>
      <c r="C58" s="15"/>
      <c r="D58" s="21"/>
    </row>
    <row r="59" spans="1:4" ht="17.25" thickTop="1" thickBot="1" x14ac:dyDescent="0.3">
      <c r="A59" s="125" t="s">
        <v>85</v>
      </c>
      <c r="B59" s="126"/>
      <c r="C59" s="126"/>
      <c r="D59" s="127"/>
    </row>
    <row r="60" spans="1:4" ht="15.75" thickTop="1" x14ac:dyDescent="0.25">
      <c r="A60" s="46"/>
      <c r="B60" s="15"/>
      <c r="C60" s="15"/>
      <c r="D60" s="21"/>
    </row>
    <row r="61" spans="1:4" ht="74.25" customHeight="1" x14ac:dyDescent="0.25">
      <c r="A61" s="54">
        <v>3.1</v>
      </c>
      <c r="B61" s="20"/>
      <c r="C61" s="51" t="s">
        <v>86</v>
      </c>
      <c r="D61" s="24"/>
    </row>
    <row r="62" spans="1:4" ht="38.25" x14ac:dyDescent="0.25">
      <c r="A62" s="53">
        <v>3.2</v>
      </c>
      <c r="B62" s="20"/>
      <c r="C62" s="34" t="s">
        <v>87</v>
      </c>
      <c r="D62" s="24"/>
    </row>
    <row r="63" spans="1:4" ht="26.25" customHeight="1" x14ac:dyDescent="0.25">
      <c r="A63" s="53">
        <v>3.3</v>
      </c>
      <c r="B63" s="20"/>
      <c r="C63" s="35" t="s">
        <v>88</v>
      </c>
      <c r="D63" s="30"/>
    </row>
    <row r="64" spans="1:4" ht="25.5" x14ac:dyDescent="0.25">
      <c r="A64" s="54">
        <v>3.4</v>
      </c>
      <c r="B64" s="20"/>
      <c r="C64" s="35" t="s">
        <v>89</v>
      </c>
      <c r="D64" s="30"/>
    </row>
    <row r="65" spans="1:5" ht="25.5" x14ac:dyDescent="0.25">
      <c r="A65" s="54">
        <v>3.5</v>
      </c>
      <c r="B65" s="20"/>
      <c r="C65" s="35" t="s">
        <v>90</v>
      </c>
      <c r="D65" s="30"/>
    </row>
    <row r="66" spans="1:5" ht="38.25" x14ac:dyDescent="0.25">
      <c r="A66" s="55">
        <v>3.6</v>
      </c>
      <c r="C66" s="35" t="s">
        <v>91</v>
      </c>
      <c r="D66" s="90"/>
    </row>
    <row r="67" spans="1:5" ht="4.9000000000000004" customHeight="1" thickBot="1" x14ac:dyDescent="0.3">
      <c r="A67" s="46"/>
      <c r="B67" s="15"/>
      <c r="C67" s="15"/>
      <c r="D67" s="21"/>
    </row>
    <row r="68" spans="1:5" ht="17.25" thickTop="1" thickBot="1" x14ac:dyDescent="0.3">
      <c r="A68" s="125" t="s">
        <v>92</v>
      </c>
      <c r="B68" s="126"/>
      <c r="C68" s="126"/>
      <c r="D68" s="127"/>
    </row>
    <row r="69" spans="1:5" ht="25.5" customHeight="1" thickTop="1" x14ac:dyDescent="0.25">
      <c r="A69" s="119" t="s">
        <v>93</v>
      </c>
      <c r="B69" s="120"/>
      <c r="C69" s="120"/>
      <c r="D69" s="120"/>
    </row>
    <row r="70" spans="1:5" ht="13.5" customHeight="1" x14ac:dyDescent="0.25">
      <c r="A70" s="46"/>
      <c r="B70" s="15"/>
      <c r="C70" s="15"/>
      <c r="D70" s="21"/>
    </row>
    <row r="71" spans="1:5" ht="29.25" customHeight="1" x14ac:dyDescent="0.25">
      <c r="A71" s="85">
        <v>4.0999999999999996</v>
      </c>
      <c r="B71" s="54"/>
      <c r="C71" s="121" t="s">
        <v>94</v>
      </c>
      <c r="D71" s="122"/>
    </row>
    <row r="72" spans="1:5" ht="27.75" customHeight="1" x14ac:dyDescent="0.25">
      <c r="A72" s="85">
        <v>4.2</v>
      </c>
      <c r="B72" s="54"/>
      <c r="C72" s="121" t="s">
        <v>95</v>
      </c>
      <c r="D72" s="122"/>
    </row>
    <row r="73" spans="1:5" s="32" customFormat="1" ht="80.25" customHeight="1" x14ac:dyDescent="0.25">
      <c r="A73" s="82">
        <v>4.3</v>
      </c>
      <c r="B73" s="53"/>
      <c r="C73" s="123" t="s">
        <v>96</v>
      </c>
      <c r="D73" s="124"/>
    </row>
    <row r="74" spans="1:5" s="32" customFormat="1" ht="18" customHeight="1" x14ac:dyDescent="0.25">
      <c r="A74" s="82">
        <v>4.4000000000000004</v>
      </c>
      <c r="B74" s="56"/>
      <c r="C74" s="111" t="s">
        <v>97</v>
      </c>
      <c r="D74" s="112"/>
    </row>
    <row r="75" spans="1:5" s="32" customFormat="1" ht="28.5" customHeight="1" x14ac:dyDescent="0.25">
      <c r="A75" s="82">
        <v>4.5</v>
      </c>
      <c r="B75" s="56"/>
      <c r="C75" s="143" t="s">
        <v>98</v>
      </c>
      <c r="D75" s="144"/>
    </row>
    <row r="76" spans="1:5" s="32" customFormat="1" x14ac:dyDescent="0.25">
      <c r="A76" s="82">
        <v>4.5999999999999996</v>
      </c>
      <c r="B76" s="56"/>
      <c r="C76" s="145" t="s">
        <v>99</v>
      </c>
      <c r="D76" s="145"/>
    </row>
    <row r="77" spans="1:5" x14ac:dyDescent="0.25">
      <c r="A77" s="85">
        <v>4.7</v>
      </c>
      <c r="B77" s="54"/>
      <c r="C77" s="111" t="s">
        <v>100</v>
      </c>
      <c r="D77" s="112"/>
    </row>
    <row r="78" spans="1:5" ht="41.25" customHeight="1" x14ac:dyDescent="0.25">
      <c r="A78" s="85">
        <v>4.8</v>
      </c>
      <c r="B78" s="54"/>
      <c r="C78" s="143" t="s">
        <v>101</v>
      </c>
      <c r="D78" s="144"/>
    </row>
    <row r="79" spans="1:5" ht="15.75" thickBot="1" x14ac:dyDescent="0.3">
      <c r="A79" s="20"/>
      <c r="B79" s="20"/>
      <c r="C79" s="20"/>
      <c r="D79" s="18"/>
    </row>
    <row r="80" spans="1:5" ht="17.25" thickTop="1" thickBot="1" x14ac:dyDescent="0.3">
      <c r="A80" s="125" t="s">
        <v>102</v>
      </c>
      <c r="B80" s="126"/>
      <c r="C80" s="126"/>
      <c r="D80" s="127"/>
      <c r="E80" s="48"/>
    </row>
    <row r="81" spans="1:5" s="48" customFormat="1" ht="15.75" thickTop="1" x14ac:dyDescent="0.25">
      <c r="A81" s="26"/>
      <c r="B81" s="26"/>
      <c r="C81" s="26"/>
      <c r="D81" s="27"/>
    </row>
    <row r="82" spans="1:5" ht="31.5" customHeight="1" x14ac:dyDescent="0.25">
      <c r="A82" s="85">
        <v>5.0999999999999996</v>
      </c>
      <c r="B82" s="148" t="s">
        <v>103</v>
      </c>
      <c r="C82" s="146"/>
      <c r="D82" s="146"/>
    </row>
    <row r="83" spans="1:5" ht="44.25" customHeight="1" x14ac:dyDescent="0.25">
      <c r="A83" s="85">
        <v>5.2</v>
      </c>
      <c r="B83" s="109" t="s">
        <v>104</v>
      </c>
      <c r="C83" s="110"/>
      <c r="D83" s="110"/>
    </row>
    <row r="84" spans="1:5" ht="113.25" customHeight="1" x14ac:dyDescent="0.25">
      <c r="A84" s="85">
        <v>5.3</v>
      </c>
      <c r="B84" s="109" t="s">
        <v>105</v>
      </c>
      <c r="C84" s="110"/>
      <c r="D84" s="110"/>
    </row>
    <row r="85" spans="1:5" ht="63.75" customHeight="1" x14ac:dyDescent="0.25">
      <c r="A85" s="85">
        <v>5.4</v>
      </c>
      <c r="B85" s="109" t="s">
        <v>106</v>
      </c>
      <c r="C85" s="110"/>
      <c r="D85" s="110"/>
    </row>
    <row r="86" spans="1:5" ht="66" customHeight="1" x14ac:dyDescent="0.25">
      <c r="A86" s="85">
        <v>5.5</v>
      </c>
      <c r="B86" s="109" t="s">
        <v>107</v>
      </c>
      <c r="C86" s="110"/>
      <c r="D86" s="110"/>
    </row>
    <row r="87" spans="1:5" ht="19.5" customHeight="1" x14ac:dyDescent="0.25">
      <c r="A87" s="86">
        <v>5.6</v>
      </c>
      <c r="B87" s="109" t="s">
        <v>108</v>
      </c>
      <c r="C87" s="110"/>
      <c r="D87" s="110"/>
    </row>
    <row r="88" spans="1:5" ht="38.25" customHeight="1" x14ac:dyDescent="0.25">
      <c r="A88" s="86">
        <v>5.7</v>
      </c>
      <c r="B88" s="147" t="s">
        <v>109</v>
      </c>
      <c r="C88" s="147"/>
      <c r="D88" s="147"/>
    </row>
    <row r="89" spans="1:5" x14ac:dyDescent="0.25">
      <c r="A89" s="49"/>
      <c r="B89" s="91"/>
      <c r="C89" s="146"/>
      <c r="D89" s="146"/>
    </row>
    <row r="90" spans="1:5" ht="25.15" customHeight="1" x14ac:dyDescent="0.25">
      <c r="A90" s="142" t="s">
        <v>110</v>
      </c>
      <c r="B90" s="142"/>
      <c r="C90" s="142"/>
      <c r="D90" s="142"/>
      <c r="E90" s="48"/>
    </row>
    <row r="91" spans="1:5" ht="12.75" customHeight="1" thickBot="1" x14ac:dyDescent="0.3">
      <c r="A91" s="139"/>
      <c r="B91" s="139"/>
      <c r="C91" s="139"/>
      <c r="D91" s="139"/>
      <c r="E91" s="48"/>
    </row>
    <row r="92" spans="1:5" ht="12.75" customHeight="1" thickBot="1" x14ac:dyDescent="0.3">
      <c r="A92" s="87">
        <v>6.1</v>
      </c>
      <c r="C92" s="140" t="s">
        <v>111</v>
      </c>
      <c r="D92" s="141"/>
    </row>
    <row r="93" spans="1:5" ht="27" customHeight="1" x14ac:dyDescent="0.25">
      <c r="C93" s="155" t="s">
        <v>112</v>
      </c>
      <c r="D93" s="156"/>
    </row>
    <row r="94" spans="1:5" x14ac:dyDescent="0.25">
      <c r="C94" s="149" t="s">
        <v>113</v>
      </c>
      <c r="D94" s="150"/>
    </row>
    <row r="95" spans="1:5" x14ac:dyDescent="0.25">
      <c r="C95" s="149"/>
      <c r="D95" s="150"/>
    </row>
    <row r="96" spans="1:5" x14ac:dyDescent="0.25">
      <c r="C96" s="149" t="s">
        <v>112</v>
      </c>
      <c r="D96" s="150"/>
    </row>
    <row r="97" spans="3:4" x14ac:dyDescent="0.25">
      <c r="C97" s="149" t="s">
        <v>114</v>
      </c>
      <c r="D97" s="150"/>
    </row>
    <row r="98" spans="3:4" x14ac:dyDescent="0.25">
      <c r="C98" s="149"/>
      <c r="D98" s="150"/>
    </row>
    <row r="99" spans="3:4" x14ac:dyDescent="0.25">
      <c r="C99" s="151"/>
      <c r="D99" s="152"/>
    </row>
    <row r="100" spans="3:4" ht="15.75" thickBot="1" x14ac:dyDescent="0.3">
      <c r="C100" s="153" t="s">
        <v>115</v>
      </c>
      <c r="D100" s="154"/>
    </row>
  </sheetData>
  <mergeCells count="39">
    <mergeCell ref="C98:D98"/>
    <mergeCell ref="C99:D99"/>
    <mergeCell ref="C100:D100"/>
    <mergeCell ref="C93:D93"/>
    <mergeCell ref="C94:D94"/>
    <mergeCell ref="C95:D95"/>
    <mergeCell ref="C96:D96"/>
    <mergeCell ref="C97:D97"/>
    <mergeCell ref="A91:D91"/>
    <mergeCell ref="C92:D92"/>
    <mergeCell ref="A90:D90"/>
    <mergeCell ref="A29:D29"/>
    <mergeCell ref="A59:D59"/>
    <mergeCell ref="A80:D80"/>
    <mergeCell ref="C74:D74"/>
    <mergeCell ref="C75:D75"/>
    <mergeCell ref="C76:D76"/>
    <mergeCell ref="C78:D78"/>
    <mergeCell ref="B87:D87"/>
    <mergeCell ref="C89:D89"/>
    <mergeCell ref="B88:D88"/>
    <mergeCell ref="B82:D82"/>
    <mergeCell ref="B83:D83"/>
    <mergeCell ref="B84:D84"/>
    <mergeCell ref="A1:D1"/>
    <mergeCell ref="A4:D4"/>
    <mergeCell ref="C26:D26"/>
    <mergeCell ref="C27:D27"/>
    <mergeCell ref="C53:D53"/>
    <mergeCell ref="B85:D85"/>
    <mergeCell ref="B86:D86"/>
    <mergeCell ref="C77:D77"/>
    <mergeCell ref="A3:D3"/>
    <mergeCell ref="A2:D2"/>
    <mergeCell ref="A69:D69"/>
    <mergeCell ref="C71:D71"/>
    <mergeCell ref="C73:D73"/>
    <mergeCell ref="A68:D68"/>
    <mergeCell ref="C72:D72"/>
  </mergeCells>
  <dataValidations count="2">
    <dataValidation type="list" allowBlank="1" showInputMessage="1" showErrorMessage="1" sqref="D6">
      <formula1>"Preapproval,Request for Funding,Change in Funding"</formula1>
    </dataValidation>
    <dataValidation type="list" allowBlank="1" showInputMessage="1" showErrorMessage="1" sqref="D24">
      <formula1>"Federally Qualified Health Center,Non-for-profit hospital,Non-for-profit mental health and substance abuse facility, Oklahoma Department of Corrections Facility, County Health Department, City-County Health Department"</formula1>
    </dataValidation>
  </dataValidations>
  <pageMargins left="0.7" right="0.7" top="0.67466666666666664" bottom="0.70399999999999996" header="0.3" footer="0.3"/>
  <pageSetup scale="72" fitToHeight="0" orientation="portrait" r:id="rId1"/>
  <headerFooter differentFirst="1">
    <oddFooter>&amp;C&amp;"Times New Roman,Regular"&amp;P</oddFooter>
  </headerFooter>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75"/>
  <sheetViews>
    <sheetView topLeftCell="A31" workbookViewId="0">
      <selection activeCell="B21" sqref="B21"/>
    </sheetView>
  </sheetViews>
  <sheetFormatPr defaultRowHeight="15" x14ac:dyDescent="0.25"/>
  <cols>
    <col min="1" max="1" width="22.85546875" customWidth="1"/>
    <col min="2" max="2" width="33.7109375" customWidth="1"/>
    <col min="3" max="3" width="15" customWidth="1"/>
  </cols>
  <sheetData>
    <row r="1" spans="1:6" x14ac:dyDescent="0.25">
      <c r="A1" s="14"/>
      <c r="B1" s="11" t="s">
        <v>116</v>
      </c>
      <c r="C1" s="14"/>
      <c r="D1" s="14" t="s">
        <v>117</v>
      </c>
      <c r="E1" s="14"/>
      <c r="F1" s="14"/>
    </row>
    <row r="2" spans="1:6" x14ac:dyDescent="0.25">
      <c r="A2" s="14"/>
      <c r="B2" s="13" t="str">
        <f>dfltPurpose</f>
        <v>Choose the purpose of the Affidavit =======&gt; (use down-pointing arrow to the right to choose)</v>
      </c>
      <c r="C2" s="14"/>
      <c r="D2" s="14">
        <v>1</v>
      </c>
      <c r="E2" s="14"/>
      <c r="F2" s="14" t="s">
        <v>118</v>
      </c>
    </row>
    <row r="3" spans="1:6" x14ac:dyDescent="0.25">
      <c r="A3" s="11" t="s">
        <v>119</v>
      </c>
      <c r="B3" s="12" t="s">
        <v>120</v>
      </c>
      <c r="C3" s="14"/>
      <c r="D3" s="14">
        <v>2</v>
      </c>
      <c r="E3" s="14"/>
      <c r="F3" s="14" t="s">
        <v>121</v>
      </c>
    </row>
    <row r="4" spans="1:6" x14ac:dyDescent="0.25">
      <c r="A4" s="11" t="s">
        <v>122</v>
      </c>
      <c r="B4" s="12" t="s">
        <v>123</v>
      </c>
      <c r="C4" s="14"/>
      <c r="D4" s="14">
        <v>3</v>
      </c>
      <c r="E4" s="14"/>
      <c r="F4" s="14" t="s">
        <v>124</v>
      </c>
    </row>
    <row r="5" spans="1:6" x14ac:dyDescent="0.25">
      <c r="A5" s="11" t="s">
        <v>125</v>
      </c>
      <c r="B5" s="12" t="s">
        <v>126</v>
      </c>
      <c r="C5" s="14"/>
      <c r="D5" s="14">
        <v>4</v>
      </c>
      <c r="E5" s="14"/>
      <c r="F5" s="14" t="s">
        <v>127</v>
      </c>
    </row>
    <row r="6" spans="1:6" x14ac:dyDescent="0.25">
      <c r="A6" s="14"/>
      <c r="B6" s="14"/>
      <c r="C6" s="14"/>
      <c r="D6" s="14">
        <v>5</v>
      </c>
      <c r="E6" s="14"/>
      <c r="F6" s="14" t="s">
        <v>128</v>
      </c>
    </row>
    <row r="7" spans="1:6" x14ac:dyDescent="0.25">
      <c r="A7" s="14"/>
      <c r="B7" s="11" t="s">
        <v>129</v>
      </c>
      <c r="C7" s="14"/>
      <c r="D7" s="14">
        <v>6</v>
      </c>
      <c r="E7" s="14"/>
      <c r="F7" s="14" t="s">
        <v>130</v>
      </c>
    </row>
    <row r="8" spans="1:6" x14ac:dyDescent="0.25">
      <c r="A8" s="14"/>
      <c r="B8" s="13" t="str">
        <f>dfltYesNo</f>
        <v>Choose Yes or No =======&gt;</v>
      </c>
      <c r="C8" s="14"/>
      <c r="D8" s="14">
        <v>7</v>
      </c>
      <c r="E8" s="14"/>
      <c r="F8" s="14" t="s">
        <v>131</v>
      </c>
    </row>
    <row r="9" spans="1:6" x14ac:dyDescent="0.25">
      <c r="A9" s="11" t="s">
        <v>132</v>
      </c>
      <c r="B9" s="12" t="s">
        <v>133</v>
      </c>
      <c r="C9" s="14"/>
      <c r="D9" s="14"/>
      <c r="E9" s="14"/>
      <c r="F9" s="14"/>
    </row>
    <row r="10" spans="1:6" x14ac:dyDescent="0.25">
      <c r="A10" s="11" t="s">
        <v>134</v>
      </c>
      <c r="B10" s="12" t="s">
        <v>135</v>
      </c>
      <c r="C10" s="14"/>
      <c r="D10" s="14"/>
      <c r="E10" s="14"/>
      <c r="F10" s="14"/>
    </row>
    <row r="12" spans="1:6" x14ac:dyDescent="0.25">
      <c r="A12" s="14"/>
      <c r="B12" s="11" t="s">
        <v>136</v>
      </c>
      <c r="C12" s="14"/>
      <c r="D12" s="9"/>
      <c r="E12" s="14"/>
      <c r="F12" s="14"/>
    </row>
    <row r="13" spans="1:6" x14ac:dyDescent="0.25">
      <c r="A13" s="14"/>
      <c r="B13" s="13" t="str">
        <f>dfltYesNoNA</f>
        <v>Choose Yes, No, or Not Applicable =======&gt;</v>
      </c>
      <c r="C13" s="14"/>
      <c r="D13" s="14"/>
      <c r="E13" s="14"/>
      <c r="F13" s="14"/>
    </row>
    <row r="14" spans="1:6" x14ac:dyDescent="0.25">
      <c r="A14" s="14"/>
      <c r="B14" s="13" t="str">
        <f>xYes</f>
        <v>Yes</v>
      </c>
      <c r="C14" s="14"/>
      <c r="D14" s="14"/>
      <c r="E14" s="14"/>
      <c r="F14" s="14"/>
    </row>
    <row r="15" spans="1:6" x14ac:dyDescent="0.25">
      <c r="A15" s="14"/>
      <c r="B15" s="13" t="str">
        <f>xNo</f>
        <v>No</v>
      </c>
      <c r="C15" s="14"/>
      <c r="D15" s="14"/>
      <c r="E15" s="14"/>
      <c r="F15" s="14"/>
    </row>
    <row r="16" spans="1:6" x14ac:dyDescent="0.25">
      <c r="A16" s="14"/>
      <c r="B16" s="13" t="str">
        <f>xNApp</f>
        <v>Not Applicable</v>
      </c>
      <c r="C16" s="14"/>
      <c r="D16" s="14"/>
      <c r="E16" s="14"/>
      <c r="F16" s="14"/>
    </row>
    <row r="17" spans="1:2" s="10" customFormat="1" x14ac:dyDescent="0.25">
      <c r="A17" s="14"/>
      <c r="B17" s="14"/>
    </row>
    <row r="18" spans="1:2" s="10" customFormat="1" x14ac:dyDescent="0.25">
      <c r="A18" s="14"/>
      <c r="B18" s="11" t="s">
        <v>137</v>
      </c>
    </row>
    <row r="19" spans="1:2" s="10" customFormat="1" x14ac:dyDescent="0.25">
      <c r="A19" s="14"/>
      <c r="B19" s="13" t="str">
        <f>dfltYesNoPending</f>
        <v>Choose Yes -Funded, Pending, Denied, or Did Not Apply =======&gt;</v>
      </c>
    </row>
    <row r="20" spans="1:2" s="10" customFormat="1" x14ac:dyDescent="0.25">
      <c r="A20" s="11" t="s">
        <v>138</v>
      </c>
      <c r="B20" s="12" t="s">
        <v>139</v>
      </c>
    </row>
    <row r="21" spans="1:2" s="10" customFormat="1" x14ac:dyDescent="0.25">
      <c r="A21" s="11" t="s">
        <v>140</v>
      </c>
      <c r="B21" s="12" t="s">
        <v>141</v>
      </c>
    </row>
    <row r="22" spans="1:2" s="10" customFormat="1" x14ac:dyDescent="0.25">
      <c r="A22" s="11" t="s">
        <v>142</v>
      </c>
      <c r="B22" s="12" t="s">
        <v>143</v>
      </c>
    </row>
    <row r="23" spans="1:2" s="10" customFormat="1" x14ac:dyDescent="0.25">
      <c r="A23" s="11" t="s">
        <v>144</v>
      </c>
      <c r="B23" s="12" t="s">
        <v>145</v>
      </c>
    </row>
    <row r="24" spans="1:2" s="10" customFormat="1" x14ac:dyDescent="0.25">
      <c r="A24" s="14"/>
      <c r="B24" s="14"/>
    </row>
    <row r="25" spans="1:2" x14ac:dyDescent="0.25">
      <c r="A25" s="14"/>
      <c r="B25" s="11" t="s">
        <v>146</v>
      </c>
    </row>
    <row r="26" spans="1:2" x14ac:dyDescent="0.25">
      <c r="A26" s="14"/>
      <c r="B26" s="13" t="str">
        <f>dfltBWUnits</f>
        <v>Choose Mbps or Gbps for bandwidth units  =======&gt;</v>
      </c>
    </row>
    <row r="27" spans="1:2" x14ac:dyDescent="0.25">
      <c r="A27" s="11" t="s">
        <v>147</v>
      </c>
      <c r="B27" s="12" t="s">
        <v>148</v>
      </c>
    </row>
    <row r="28" spans="1:2" x14ac:dyDescent="0.25">
      <c r="A28" s="11" t="s">
        <v>149</v>
      </c>
      <c r="B28" s="12" t="s">
        <v>150</v>
      </c>
    </row>
    <row r="30" spans="1:2" x14ac:dyDescent="0.25">
      <c r="A30" s="14"/>
      <c r="B30" s="11" t="s">
        <v>151</v>
      </c>
    </row>
    <row r="31" spans="1:2" x14ac:dyDescent="0.25">
      <c r="A31" s="14"/>
      <c r="B31" s="13" t="str">
        <f>dfltAttach</f>
        <v>Choose Included, Not Applicable, or Not Submitted =======&gt;</v>
      </c>
    </row>
    <row r="32" spans="1:2" x14ac:dyDescent="0.25">
      <c r="A32" s="11" t="s">
        <v>152</v>
      </c>
      <c r="B32" s="12" t="s">
        <v>153</v>
      </c>
    </row>
    <row r="33" spans="1:2" x14ac:dyDescent="0.25">
      <c r="A33" s="11" t="s">
        <v>154</v>
      </c>
      <c r="B33" s="12" t="s">
        <v>155</v>
      </c>
    </row>
    <row r="34" spans="1:2" x14ac:dyDescent="0.25">
      <c r="A34" s="11" t="s">
        <v>156</v>
      </c>
      <c r="B34" s="12" t="s">
        <v>157</v>
      </c>
    </row>
    <row r="37" spans="1:2" x14ac:dyDescent="0.25">
      <c r="A37" s="11" t="s">
        <v>158</v>
      </c>
      <c r="B37" s="12" t="s">
        <v>159</v>
      </c>
    </row>
    <row r="38" spans="1:2" x14ac:dyDescent="0.25">
      <c r="A38" s="11" t="s">
        <v>160</v>
      </c>
      <c r="B38" s="12" t="s">
        <v>161</v>
      </c>
    </row>
    <row r="39" spans="1:2" x14ac:dyDescent="0.25">
      <c r="A39" s="11" t="s">
        <v>162</v>
      </c>
      <c r="B39" s="12" t="s">
        <v>163</v>
      </c>
    </row>
    <row r="40" spans="1:2" s="10" customFormat="1" x14ac:dyDescent="0.25">
      <c r="A40" s="11" t="s">
        <v>164</v>
      </c>
      <c r="B40" s="12" t="s">
        <v>165</v>
      </c>
    </row>
    <row r="41" spans="1:2" x14ac:dyDescent="0.25">
      <c r="A41" s="11" t="s">
        <v>166</v>
      </c>
      <c r="B41" s="12" t="s">
        <v>167</v>
      </c>
    </row>
    <row r="42" spans="1:2" x14ac:dyDescent="0.25">
      <c r="A42" s="11" t="s">
        <v>168</v>
      </c>
      <c r="B42" s="12" t="s">
        <v>169</v>
      </c>
    </row>
    <row r="43" spans="1:2" x14ac:dyDescent="0.25">
      <c r="A43" s="11" t="s">
        <v>170</v>
      </c>
      <c r="B43" s="12" t="s">
        <v>171</v>
      </c>
    </row>
    <row r="44" spans="1:2" x14ac:dyDescent="0.25">
      <c r="A44" s="11" t="s">
        <v>172</v>
      </c>
      <c r="B44" s="12" t="s">
        <v>173</v>
      </c>
    </row>
    <row r="45" spans="1:2" x14ac:dyDescent="0.25">
      <c r="A45" s="11" t="s">
        <v>174</v>
      </c>
      <c r="B45" s="12" t="s">
        <v>175</v>
      </c>
    </row>
    <row r="46" spans="1:2" s="8" customFormat="1" x14ac:dyDescent="0.25">
      <c r="A46" s="11" t="s">
        <v>176</v>
      </c>
      <c r="B46" s="12" t="s">
        <v>177</v>
      </c>
    </row>
    <row r="48" spans="1:2" x14ac:dyDescent="0.25">
      <c r="A48" s="14"/>
      <c r="B48" s="11" t="s">
        <v>178</v>
      </c>
    </row>
    <row r="49" spans="1:2" x14ac:dyDescent="0.25">
      <c r="A49" s="14"/>
      <c r="B49" s="13" t="str">
        <f>dfltTypeFacility</f>
        <v>Choose type of eligible healthcare entity. If more than one, choose the primary type.  =======&gt;</v>
      </c>
    </row>
    <row r="50" spans="1:2" x14ac:dyDescent="0.25">
      <c r="A50" s="11" t="s">
        <v>179</v>
      </c>
      <c r="B50" s="12" t="s">
        <v>180</v>
      </c>
    </row>
    <row r="51" spans="1:2" x14ac:dyDescent="0.25">
      <c r="A51" s="11" t="s">
        <v>181</v>
      </c>
      <c r="B51" s="12" t="s">
        <v>182</v>
      </c>
    </row>
    <row r="52" spans="1:2" x14ac:dyDescent="0.25">
      <c r="A52" s="11" t="s">
        <v>183</v>
      </c>
      <c r="B52" s="12" t="s">
        <v>184</v>
      </c>
    </row>
    <row r="53" spans="1:2" x14ac:dyDescent="0.25">
      <c r="A53" s="11" t="s">
        <v>185</v>
      </c>
      <c r="B53" s="12" t="s">
        <v>186</v>
      </c>
    </row>
    <row r="54" spans="1:2" x14ac:dyDescent="0.25">
      <c r="A54" s="11" t="s">
        <v>187</v>
      </c>
      <c r="B54" s="12" t="s">
        <v>188</v>
      </c>
    </row>
    <row r="55" spans="1:2" x14ac:dyDescent="0.25">
      <c r="A55" s="11" t="s">
        <v>189</v>
      </c>
      <c r="B55" s="12" t="s">
        <v>190</v>
      </c>
    </row>
    <row r="56" spans="1:2" x14ac:dyDescent="0.25">
      <c r="A56" s="11" t="s">
        <v>191</v>
      </c>
      <c r="B56" s="12" t="s">
        <v>192</v>
      </c>
    </row>
    <row r="57" spans="1:2" x14ac:dyDescent="0.25">
      <c r="A57" s="11" t="s">
        <v>193</v>
      </c>
      <c r="B57" s="12" t="s">
        <v>194</v>
      </c>
    </row>
    <row r="58" spans="1:2" x14ac:dyDescent="0.25">
      <c r="A58" s="11" t="s">
        <v>195</v>
      </c>
      <c r="B58" s="12" t="s">
        <v>196</v>
      </c>
    </row>
    <row r="59" spans="1:2" x14ac:dyDescent="0.25">
      <c r="A59" s="11" t="s">
        <v>197</v>
      </c>
      <c r="B59" s="12" t="s">
        <v>198</v>
      </c>
    </row>
    <row r="61" spans="1:2" x14ac:dyDescent="0.25">
      <c r="A61" s="14"/>
      <c r="B61" s="11" t="s">
        <v>199</v>
      </c>
    </row>
    <row r="62" spans="1:2" x14ac:dyDescent="0.25">
      <c r="A62" s="14"/>
      <c r="B62" s="13" t="str">
        <f>dfltFundingYear</f>
        <v>Choose the Funding Year =======&gt;</v>
      </c>
    </row>
    <row r="63" spans="1:2" x14ac:dyDescent="0.25">
      <c r="A63" s="11" t="s">
        <v>200</v>
      </c>
      <c r="B63" s="12" t="s">
        <v>201</v>
      </c>
    </row>
    <row r="64" spans="1:2" x14ac:dyDescent="0.25">
      <c r="A64" s="11" t="s">
        <v>202</v>
      </c>
      <c r="B64" s="12" t="s">
        <v>203</v>
      </c>
    </row>
    <row r="65" spans="1:2" x14ac:dyDescent="0.25">
      <c r="A65" s="11" t="s">
        <v>204</v>
      </c>
      <c r="B65" s="12" t="s">
        <v>205</v>
      </c>
    </row>
    <row r="66" spans="1:2" x14ac:dyDescent="0.25">
      <c r="A66" s="11"/>
      <c r="B66" s="6" t="s">
        <v>206</v>
      </c>
    </row>
    <row r="67" spans="1:2" x14ac:dyDescent="0.25">
      <c r="A67" s="11" t="s">
        <v>207</v>
      </c>
      <c r="B67" s="12" t="s">
        <v>208</v>
      </c>
    </row>
    <row r="68" spans="1:2" x14ac:dyDescent="0.25">
      <c r="A68" s="11" t="s">
        <v>209</v>
      </c>
      <c r="B68" s="12" t="s">
        <v>210</v>
      </c>
    </row>
    <row r="70" spans="1:2" s="8" customFormat="1" x14ac:dyDescent="0.25">
      <c r="A70" s="14"/>
      <c r="B70" s="11" t="s">
        <v>211</v>
      </c>
    </row>
    <row r="71" spans="1:2" s="8" customFormat="1" x14ac:dyDescent="0.25">
      <c r="A71" s="14"/>
      <c r="B71" s="13" t="str">
        <f>dfltRFP</f>
        <v>Choose No RFP, Internet access only RFP, WAN only RFP, Internet Access and WAN RFP =======&gt;</v>
      </c>
    </row>
    <row r="72" spans="1:2" x14ac:dyDescent="0.25">
      <c r="A72" s="11" t="s">
        <v>212</v>
      </c>
      <c r="B72" s="12" t="s">
        <v>213</v>
      </c>
    </row>
    <row r="73" spans="1:2" x14ac:dyDescent="0.25">
      <c r="A73" s="11" t="s">
        <v>214</v>
      </c>
      <c r="B73" s="12" t="s">
        <v>215</v>
      </c>
    </row>
    <row r="74" spans="1:2" x14ac:dyDescent="0.25">
      <c r="A74" s="11" t="s">
        <v>216</v>
      </c>
      <c r="B74" s="12" t="s">
        <v>217</v>
      </c>
    </row>
    <row r="75" spans="1:2" x14ac:dyDescent="0.25">
      <c r="A75" s="11" t="s">
        <v>218</v>
      </c>
      <c r="B75" s="12" t="s">
        <v>219</v>
      </c>
    </row>
  </sheetData>
  <sortState ref="B26:B34">
    <sortCondition ref="B35"/>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73"/>
  <sheetViews>
    <sheetView workbookViewId="0">
      <pane ySplit="7" topLeftCell="A17" activePane="bottomLeft" state="frozen"/>
      <selection activeCell="CB2" sqref="CB2:CL2"/>
      <selection pane="bottomLeft" activeCell="A25" sqref="A25:XFD25"/>
    </sheetView>
  </sheetViews>
  <sheetFormatPr defaultRowHeight="15" x14ac:dyDescent="0.25"/>
  <cols>
    <col min="2" max="2" width="40.85546875" style="1" customWidth="1"/>
    <col min="3" max="3" width="21.5703125" style="1" customWidth="1"/>
    <col min="4" max="4" width="56.28515625" customWidth="1"/>
    <col min="5" max="5" width="49" customWidth="1"/>
    <col min="6" max="6" width="25.85546875" hidden="1" customWidth="1"/>
    <col min="7" max="7" width="9.140625" hidden="1" customWidth="1"/>
  </cols>
  <sheetData>
    <row r="1" spans="1:7" x14ac:dyDescent="0.25">
      <c r="A1" s="14"/>
      <c r="B1" s="2" t="s">
        <v>220</v>
      </c>
      <c r="D1" s="14"/>
      <c r="E1" s="14"/>
      <c r="F1" s="14"/>
      <c r="G1" s="14"/>
    </row>
    <row r="2" spans="1:7" x14ac:dyDescent="0.25">
      <c r="A2" s="14"/>
      <c r="B2" s="2" t="s">
        <v>221</v>
      </c>
      <c r="D2" s="14"/>
      <c r="E2" s="14"/>
      <c r="F2" s="14"/>
      <c r="G2" s="14"/>
    </row>
    <row r="3" spans="1:7" x14ac:dyDescent="0.25">
      <c r="A3" s="14"/>
      <c r="B3" s="2" t="s">
        <v>222</v>
      </c>
      <c r="D3" s="14"/>
      <c r="E3" s="14"/>
      <c r="F3" s="14"/>
      <c r="G3" s="14"/>
    </row>
    <row r="4" spans="1:7" x14ac:dyDescent="0.25">
      <c r="A4" s="14"/>
      <c r="B4" s="2" t="s">
        <v>223</v>
      </c>
      <c r="D4" s="14"/>
      <c r="E4" s="14"/>
      <c r="F4" s="14"/>
      <c r="G4" s="14"/>
    </row>
    <row r="5" spans="1:7" x14ac:dyDescent="0.25">
      <c r="A5" s="14"/>
      <c r="B5" s="2" t="s">
        <v>224</v>
      </c>
      <c r="D5" s="14"/>
      <c r="E5" s="14"/>
      <c r="F5" s="14"/>
      <c r="G5" s="14"/>
    </row>
    <row r="7" spans="1:7" x14ac:dyDescent="0.25">
      <c r="A7" s="5" t="s">
        <v>225</v>
      </c>
      <c r="B7" s="2" t="s">
        <v>226</v>
      </c>
      <c r="C7" s="2" t="s">
        <v>227</v>
      </c>
      <c r="D7" s="5" t="s">
        <v>228</v>
      </c>
      <c r="E7" s="5" t="s">
        <v>229</v>
      </c>
      <c r="F7" s="5"/>
      <c r="G7" s="5"/>
    </row>
    <row r="8" spans="1:7" s="14" customFormat="1" x14ac:dyDescent="0.25">
      <c r="A8" s="5"/>
      <c r="B8" s="2"/>
      <c r="C8" s="2" t="s">
        <v>230</v>
      </c>
      <c r="D8" s="14" t="str">
        <f>AffidavitType</f>
        <v>Health Care</v>
      </c>
      <c r="E8" s="5"/>
      <c r="F8" s="5"/>
      <c r="G8" s="5"/>
    </row>
    <row r="9" spans="1:7" x14ac:dyDescent="0.25">
      <c r="A9" s="5" t="str">
        <f t="shared" ref="A9:A21" ca="1" si="0">IF(B9="",F10, IF(LEN(G9)&gt;6,"Att "&amp;MID(G9,12,2),G9))</f>
        <v/>
      </c>
      <c r="B9" s="2"/>
      <c r="D9" s="14"/>
      <c r="E9" s="14"/>
      <c r="F9" s="5"/>
      <c r="G9" s="5"/>
    </row>
    <row r="10" spans="1:7" x14ac:dyDescent="0.25">
      <c r="A10" s="5" t="str">
        <f t="shared" ca="1" si="0"/>
        <v/>
      </c>
      <c r="B10" s="1" t="s">
        <v>231</v>
      </c>
      <c r="C10" s="1" t="s">
        <v>232</v>
      </c>
      <c r="D10" s="14" t="e">
        <f t="shared" ref="D10:D34" ca="1" si="1">IF(INDIRECT(C10)="","",INDIRECT(C10))</f>
        <v>#REF!</v>
      </c>
      <c r="E10" s="14"/>
      <c r="F10" s="14" t="str">
        <f t="shared" ref="F10:F41" ca="1" si="2">IFERROR(OFFSET(INDIRECT(C10),0,3),"")</f>
        <v/>
      </c>
      <c r="G10" s="14" t="str">
        <f ca="1">IFERROR(OFFSET(INDIRECT(C10),0,3),"")</f>
        <v/>
      </c>
    </row>
    <row r="11" spans="1:7" x14ac:dyDescent="0.25">
      <c r="A11" s="5" t="str">
        <f t="shared" ca="1" si="0"/>
        <v/>
      </c>
      <c r="B11" s="1" t="s">
        <v>233</v>
      </c>
      <c r="C11" s="1" t="s">
        <v>234</v>
      </c>
      <c r="D11" s="14" t="e">
        <f t="shared" ca="1" si="1"/>
        <v>#REF!</v>
      </c>
      <c r="E11" s="14"/>
      <c r="F11" s="14" t="str">
        <f t="shared" ca="1" si="2"/>
        <v/>
      </c>
      <c r="G11" s="14" t="str">
        <f t="shared" ref="G11:G71" ca="1" si="3">IFERROR(OFFSET(INDIRECT(C11),0,3),"")</f>
        <v/>
      </c>
    </row>
    <row r="12" spans="1:7" x14ac:dyDescent="0.25">
      <c r="A12" s="5" t="str">
        <f t="shared" ca="1" si="0"/>
        <v/>
      </c>
      <c r="B12" s="1" t="s">
        <v>235</v>
      </c>
      <c r="C12" s="1" t="s">
        <v>236</v>
      </c>
      <c r="D12" s="14" t="e">
        <f t="shared" ca="1" si="1"/>
        <v>#REF!</v>
      </c>
      <c r="E12" s="14"/>
      <c r="F12" s="14" t="str">
        <f t="shared" ca="1" si="2"/>
        <v/>
      </c>
      <c r="G12" s="14" t="str">
        <f t="shared" ca="1" si="3"/>
        <v/>
      </c>
    </row>
    <row r="13" spans="1:7" x14ac:dyDescent="0.25">
      <c r="A13" s="5" t="str">
        <f t="shared" ca="1" si="0"/>
        <v/>
      </c>
      <c r="B13" s="1" t="s">
        <v>237</v>
      </c>
      <c r="C13" s="1" t="s">
        <v>238</v>
      </c>
      <c r="D13" s="14" t="e">
        <f t="shared" ca="1" si="1"/>
        <v>#REF!</v>
      </c>
      <c r="E13" s="14"/>
      <c r="F13" s="14" t="str">
        <f t="shared" ca="1" si="2"/>
        <v/>
      </c>
      <c r="G13" s="14" t="str">
        <f t="shared" ca="1" si="3"/>
        <v/>
      </c>
    </row>
    <row r="14" spans="1:7" x14ac:dyDescent="0.25">
      <c r="A14" s="5" t="str">
        <f t="shared" ca="1" si="0"/>
        <v/>
      </c>
      <c r="B14" s="1" t="s">
        <v>239</v>
      </c>
      <c r="C14" s="1" t="s">
        <v>240</v>
      </c>
      <c r="D14" s="14" t="e">
        <f t="shared" ca="1" si="1"/>
        <v>#REF!</v>
      </c>
      <c r="E14" s="14"/>
      <c r="F14" s="14" t="str">
        <f t="shared" ca="1" si="2"/>
        <v/>
      </c>
      <c r="G14" s="14" t="str">
        <f t="shared" ca="1" si="3"/>
        <v/>
      </c>
    </row>
    <row r="15" spans="1:7" x14ac:dyDescent="0.25">
      <c r="A15" s="5" t="str">
        <f t="shared" ca="1" si="0"/>
        <v/>
      </c>
      <c r="B15" s="1" t="s">
        <v>241</v>
      </c>
      <c r="C15" s="1" t="s">
        <v>242</v>
      </c>
      <c r="D15" s="14" t="e">
        <f t="shared" ca="1" si="1"/>
        <v>#REF!</v>
      </c>
      <c r="E15" s="14"/>
      <c r="F15" s="14" t="str">
        <f t="shared" ca="1" si="2"/>
        <v/>
      </c>
      <c r="G15" s="14" t="str">
        <f t="shared" ca="1" si="3"/>
        <v/>
      </c>
    </row>
    <row r="16" spans="1:7" x14ac:dyDescent="0.25">
      <c r="A16" s="5" t="str">
        <f t="shared" ca="1" si="0"/>
        <v/>
      </c>
      <c r="B16" s="1" t="s">
        <v>243</v>
      </c>
      <c r="C16" s="1" t="s">
        <v>244</v>
      </c>
      <c r="D16" s="14" t="e">
        <f t="shared" ca="1" si="1"/>
        <v>#REF!</v>
      </c>
      <c r="E16" s="14"/>
      <c r="F16" s="14" t="str">
        <f t="shared" ca="1" si="2"/>
        <v/>
      </c>
      <c r="G16" s="14" t="str">
        <f t="shared" ca="1" si="3"/>
        <v/>
      </c>
    </row>
    <row r="17" spans="1:7" x14ac:dyDescent="0.25">
      <c r="A17" s="5" t="str">
        <f t="shared" ca="1" si="0"/>
        <v/>
      </c>
      <c r="B17" s="1" t="s">
        <v>245</v>
      </c>
      <c r="C17" s="1" t="s">
        <v>246</v>
      </c>
      <c r="D17" s="14" t="e">
        <f t="shared" ca="1" si="1"/>
        <v>#REF!</v>
      </c>
      <c r="E17" s="14"/>
      <c r="F17" s="14" t="str">
        <f t="shared" ca="1" si="2"/>
        <v/>
      </c>
      <c r="G17" s="14" t="str">
        <f t="shared" ca="1" si="3"/>
        <v/>
      </c>
    </row>
    <row r="18" spans="1:7" x14ac:dyDescent="0.25">
      <c r="A18" s="5" t="str">
        <f t="shared" ca="1" si="0"/>
        <v/>
      </c>
      <c r="B18" s="1" t="s">
        <v>247</v>
      </c>
      <c r="C18" s="1" t="s">
        <v>248</v>
      </c>
      <c r="D18" s="14" t="e">
        <f t="shared" ca="1" si="1"/>
        <v>#REF!</v>
      </c>
      <c r="E18" s="14"/>
      <c r="F18" s="14" t="str">
        <f t="shared" ca="1" si="2"/>
        <v/>
      </c>
      <c r="G18" s="14" t="str">
        <f t="shared" ca="1" si="3"/>
        <v/>
      </c>
    </row>
    <row r="19" spans="1:7" x14ac:dyDescent="0.25">
      <c r="A19" s="5" t="str">
        <f t="shared" ca="1" si="0"/>
        <v/>
      </c>
      <c r="B19" s="1" t="s">
        <v>249</v>
      </c>
      <c r="C19" s="1" t="s">
        <v>250</v>
      </c>
      <c r="D19" s="14" t="e">
        <f t="shared" ca="1" si="1"/>
        <v>#REF!</v>
      </c>
      <c r="E19" s="14"/>
      <c r="F19" s="14" t="str">
        <f t="shared" ca="1" si="2"/>
        <v/>
      </c>
      <c r="G19" s="14" t="str">
        <f t="shared" ca="1" si="3"/>
        <v/>
      </c>
    </row>
    <row r="20" spans="1:7" x14ac:dyDescent="0.25">
      <c r="A20" s="5" t="str">
        <f t="shared" ca="1" si="0"/>
        <v/>
      </c>
      <c r="B20" s="1" t="s">
        <v>251</v>
      </c>
      <c r="C20" s="1" t="s">
        <v>252</v>
      </c>
      <c r="D20" s="14" t="e">
        <f t="shared" ca="1" si="1"/>
        <v>#REF!</v>
      </c>
      <c r="E20" s="14"/>
      <c r="F20" s="14" t="str">
        <f t="shared" ca="1" si="2"/>
        <v/>
      </c>
      <c r="G20" s="14" t="str">
        <f t="shared" ca="1" si="3"/>
        <v/>
      </c>
    </row>
    <row r="21" spans="1:7" x14ac:dyDescent="0.25">
      <c r="A21" s="5" t="str">
        <f t="shared" ca="1" si="0"/>
        <v/>
      </c>
      <c r="B21" s="1" t="s">
        <v>253</v>
      </c>
      <c r="C21" s="1" t="s">
        <v>254</v>
      </c>
      <c r="D21" s="14" t="e">
        <f t="shared" ca="1" si="1"/>
        <v>#REF!</v>
      </c>
      <c r="E21" s="14"/>
      <c r="F21" s="14" t="str">
        <f t="shared" ca="1" si="2"/>
        <v/>
      </c>
      <c r="G21" s="14" t="str">
        <f t="shared" ca="1" si="3"/>
        <v/>
      </c>
    </row>
    <row r="22" spans="1:7" x14ac:dyDescent="0.25">
      <c r="A22" s="5" t="str">
        <f ca="1">IF(B22="",#REF!, IF(LEN(G22)&gt;6,"Att "&amp;MID(G22,12,2),G22))</f>
        <v/>
      </c>
      <c r="B22" s="1" t="s">
        <v>255</v>
      </c>
      <c r="C22" s="1" t="s">
        <v>256</v>
      </c>
      <c r="D22" s="14" t="e">
        <f t="shared" ca="1" si="1"/>
        <v>#REF!</v>
      </c>
      <c r="E22" s="14"/>
      <c r="F22" s="14" t="str">
        <f t="shared" ca="1" si="2"/>
        <v/>
      </c>
      <c r="G22" s="14" t="str">
        <f t="shared" ca="1" si="3"/>
        <v/>
      </c>
    </row>
    <row r="23" spans="1:7" x14ac:dyDescent="0.25">
      <c r="A23" s="5" t="str">
        <f ca="1">IF(B23="",#REF!, IF(LEN(G23)&gt;6,"Att "&amp;MID(G23,12,2),G23))</f>
        <v/>
      </c>
      <c r="B23" s="1" t="s">
        <v>257</v>
      </c>
      <c r="C23" s="1" t="s">
        <v>258</v>
      </c>
      <c r="D23" s="14" t="e">
        <f t="shared" ca="1" si="1"/>
        <v>#REF!</v>
      </c>
      <c r="E23" s="14"/>
      <c r="F23" s="14" t="str">
        <f t="shared" ca="1" si="2"/>
        <v/>
      </c>
      <c r="G23" s="14" t="str">
        <f t="shared" ca="1" si="3"/>
        <v/>
      </c>
    </row>
    <row r="24" spans="1:7" x14ac:dyDescent="0.25">
      <c r="A24" s="5" t="str">
        <f ca="1">IF(B24="",#REF!, IF(LEN(G24)&gt;6,"Att "&amp;MID(G24,12,2),G24))</f>
        <v/>
      </c>
      <c r="B24" s="1" t="s">
        <v>259</v>
      </c>
      <c r="C24" s="1" t="s">
        <v>260</v>
      </c>
      <c r="D24" s="14" t="e">
        <f t="shared" ca="1" si="1"/>
        <v>#REF!</v>
      </c>
      <c r="E24" s="14"/>
      <c r="F24" s="14" t="str">
        <f t="shared" ca="1" si="2"/>
        <v/>
      </c>
      <c r="G24" s="14" t="str">
        <f t="shared" ca="1" si="3"/>
        <v/>
      </c>
    </row>
    <row r="25" spans="1:7" x14ac:dyDescent="0.25">
      <c r="A25" s="5" t="str">
        <f ca="1">IF(B25="",#REF!, IF(LEN(G25)&gt;6,"Att "&amp;MID(G25,12,2),G25))</f>
        <v/>
      </c>
      <c r="B25" s="1" t="s">
        <v>261</v>
      </c>
      <c r="C25" s="1" t="s">
        <v>262</v>
      </c>
      <c r="D25" s="14" t="e">
        <f t="shared" ca="1" si="1"/>
        <v>#REF!</v>
      </c>
      <c r="E25" s="14"/>
      <c r="F25" s="14" t="str">
        <f t="shared" ca="1" si="2"/>
        <v/>
      </c>
      <c r="G25" s="14" t="str">
        <f t="shared" ca="1" si="3"/>
        <v/>
      </c>
    </row>
    <row r="26" spans="1:7" x14ac:dyDescent="0.25">
      <c r="A26" s="5" t="str">
        <f ca="1">IF(B26="",#REF!, IF(LEN(G26)&gt;6,"Att "&amp;MID(G26,12,2),G26))</f>
        <v/>
      </c>
      <c r="B26" s="1" t="s">
        <v>263</v>
      </c>
      <c r="C26" s="1" t="s">
        <v>264</v>
      </c>
      <c r="D26" s="14" t="e">
        <f t="shared" ca="1" si="1"/>
        <v>#REF!</v>
      </c>
      <c r="E26" s="14"/>
      <c r="F26" s="14" t="str">
        <f t="shared" ca="1" si="2"/>
        <v/>
      </c>
      <c r="G26" s="14" t="str">
        <f t="shared" ca="1" si="3"/>
        <v/>
      </c>
    </row>
    <row r="27" spans="1:7" x14ac:dyDescent="0.25">
      <c r="A27" s="5" t="str">
        <f ca="1">IF(B27="",#REF!, IF(LEN(G27)&gt;6,"Att "&amp;MID(G27,12,2),G27))</f>
        <v/>
      </c>
      <c r="B27" s="1" t="s">
        <v>265</v>
      </c>
      <c r="C27" s="1" t="s">
        <v>266</v>
      </c>
      <c r="D27" s="14" t="e">
        <f t="shared" ca="1" si="1"/>
        <v>#REF!</v>
      </c>
      <c r="E27" s="14"/>
      <c r="F27" s="14" t="str">
        <f t="shared" ca="1" si="2"/>
        <v/>
      </c>
      <c r="G27" s="14" t="str">
        <f t="shared" ca="1" si="3"/>
        <v/>
      </c>
    </row>
    <row r="28" spans="1:7" x14ac:dyDescent="0.25">
      <c r="A28" s="5" t="str">
        <f t="shared" ref="A28:A33" ca="1" si="4">IF(B28="",F29, IF(LEN(G28)&gt;6,"Att "&amp;MID(G28,12,2),G28))</f>
        <v/>
      </c>
      <c r="B28" s="1" t="s">
        <v>267</v>
      </c>
      <c r="C28" s="1" t="s">
        <v>268</v>
      </c>
      <c r="D28" s="14" t="e">
        <f t="shared" ca="1" si="1"/>
        <v>#REF!</v>
      </c>
      <c r="E28" s="14"/>
      <c r="F28" s="14" t="str">
        <f t="shared" ca="1" si="2"/>
        <v/>
      </c>
      <c r="G28" s="14" t="str">
        <f t="shared" ca="1" si="3"/>
        <v/>
      </c>
    </row>
    <row r="29" spans="1:7" x14ac:dyDescent="0.25">
      <c r="A29" s="5" t="str">
        <f t="shared" ca="1" si="4"/>
        <v/>
      </c>
      <c r="B29" s="1" t="s">
        <v>269</v>
      </c>
      <c r="C29" s="1" t="s">
        <v>270</v>
      </c>
      <c r="D29" s="14" t="e">
        <f t="shared" ca="1" si="1"/>
        <v>#REF!</v>
      </c>
      <c r="E29" s="14"/>
      <c r="F29" s="14" t="str">
        <f t="shared" ca="1" si="2"/>
        <v/>
      </c>
      <c r="G29" s="14" t="str">
        <f t="shared" ca="1" si="3"/>
        <v/>
      </c>
    </row>
    <row r="30" spans="1:7" x14ac:dyDescent="0.25">
      <c r="A30" s="5" t="str">
        <f t="shared" ca="1" si="4"/>
        <v/>
      </c>
      <c r="B30" s="1" t="s">
        <v>271</v>
      </c>
      <c r="C30" s="1" t="s">
        <v>272</v>
      </c>
      <c r="D30" s="14" t="e">
        <f t="shared" ca="1" si="1"/>
        <v>#REF!</v>
      </c>
      <c r="E30" s="14"/>
      <c r="F30" s="14" t="str">
        <f t="shared" ca="1" si="2"/>
        <v/>
      </c>
      <c r="G30" s="14" t="str">
        <f t="shared" ca="1" si="3"/>
        <v/>
      </c>
    </row>
    <row r="31" spans="1:7" x14ac:dyDescent="0.25">
      <c r="A31" s="5" t="str">
        <f t="shared" ca="1" si="4"/>
        <v/>
      </c>
      <c r="B31" s="1" t="s">
        <v>273</v>
      </c>
      <c r="C31" s="1" t="s">
        <v>274</v>
      </c>
      <c r="D31" s="14" t="e">
        <f t="shared" ca="1" si="1"/>
        <v>#REF!</v>
      </c>
      <c r="E31" s="14"/>
      <c r="F31" s="14" t="str">
        <f t="shared" ca="1" si="2"/>
        <v/>
      </c>
      <c r="G31" s="14" t="str">
        <f t="shared" ca="1" si="3"/>
        <v/>
      </c>
    </row>
    <row r="32" spans="1:7" x14ac:dyDescent="0.25">
      <c r="A32" s="5" t="str">
        <f t="shared" ca="1" si="4"/>
        <v/>
      </c>
      <c r="B32" s="1" t="s">
        <v>275</v>
      </c>
      <c r="C32" s="1" t="s">
        <v>276</v>
      </c>
      <c r="D32" s="14" t="e">
        <f t="shared" ca="1" si="1"/>
        <v>#REF!</v>
      </c>
      <c r="E32" s="14"/>
      <c r="F32" s="14" t="str">
        <f t="shared" ca="1" si="2"/>
        <v/>
      </c>
      <c r="G32" s="14" t="str">
        <f t="shared" ca="1" si="3"/>
        <v/>
      </c>
    </row>
    <row r="33" spans="1:7" x14ac:dyDescent="0.25">
      <c r="A33" s="5" t="str">
        <f t="shared" ca="1" si="4"/>
        <v/>
      </c>
      <c r="B33" s="1" t="s">
        <v>277</v>
      </c>
      <c r="C33" s="1" t="s">
        <v>278</v>
      </c>
      <c r="D33" s="14" t="e">
        <f t="shared" ca="1" si="1"/>
        <v>#REF!</v>
      </c>
      <c r="E33" s="14"/>
      <c r="F33" s="14" t="str">
        <f t="shared" ca="1" si="2"/>
        <v/>
      </c>
      <c r="G33" s="14" t="str">
        <f t="shared" ca="1" si="3"/>
        <v/>
      </c>
    </row>
    <row r="34" spans="1:7" x14ac:dyDescent="0.25">
      <c r="A34" s="5" t="str">
        <f ca="1">IF(B34="",#REF!, IF(LEN(G34)&gt;6,"Att "&amp;MID(G34,12,2),G34))</f>
        <v/>
      </c>
      <c r="B34" s="1" t="s">
        <v>279</v>
      </c>
      <c r="C34" s="1" t="s">
        <v>280</v>
      </c>
      <c r="D34" s="14" t="e">
        <f t="shared" ca="1" si="1"/>
        <v>#REF!</v>
      </c>
      <c r="E34" s="14"/>
      <c r="F34" s="14" t="str">
        <f t="shared" ca="1" si="2"/>
        <v/>
      </c>
      <c r="G34" s="14" t="str">
        <f t="shared" ca="1" si="3"/>
        <v/>
      </c>
    </row>
    <row r="35" spans="1:7" x14ac:dyDescent="0.25">
      <c r="A35" s="5" t="str">
        <f ca="1">IF(B35="",F36, IF(LEN(G35)&gt;6,"Att "&amp;MID(G35,12,2),G35))</f>
        <v/>
      </c>
      <c r="D35" s="14"/>
      <c r="E35" s="14"/>
      <c r="F35" s="14" t="str">
        <f t="shared" ca="1" si="2"/>
        <v/>
      </c>
      <c r="G35" s="14" t="str">
        <f t="shared" ca="1" si="3"/>
        <v/>
      </c>
    </row>
    <row r="36" spans="1:7" x14ac:dyDescent="0.25">
      <c r="A36" s="5" t="str">
        <f ca="1">IF(B36="",F37, IF(LEN(G36)&gt;6,"Att "&amp;MID(G36,12,2),G36))</f>
        <v/>
      </c>
      <c r="B36" s="1" t="s">
        <v>281</v>
      </c>
      <c r="C36" s="1" t="s">
        <v>282</v>
      </c>
      <c r="D36" s="14" t="e">
        <f t="shared" ref="D36:D43" ca="1" si="5">IF(INDIRECT(C36)="","",INDIRECT(C36))</f>
        <v>#REF!</v>
      </c>
      <c r="E36" s="14"/>
      <c r="F36" s="14" t="str">
        <f t="shared" ca="1" si="2"/>
        <v/>
      </c>
      <c r="G36" s="14" t="str">
        <f t="shared" ca="1" si="3"/>
        <v/>
      </c>
    </row>
    <row r="37" spans="1:7" x14ac:dyDescent="0.25">
      <c r="A37" s="5" t="str">
        <f ca="1">IF(B37="",#REF!, IF(LEN(G37)&gt;6,"Att "&amp;MID(G37,12,2),G37))</f>
        <v/>
      </c>
      <c r="B37" s="1" t="s">
        <v>283</v>
      </c>
      <c r="C37" s="1" t="s">
        <v>284</v>
      </c>
      <c r="D37" s="14" t="e">
        <f t="shared" ca="1" si="5"/>
        <v>#REF!</v>
      </c>
      <c r="E37" s="14"/>
      <c r="F37" s="14" t="str">
        <f t="shared" ca="1" si="2"/>
        <v/>
      </c>
      <c r="G37" s="14" t="str">
        <f t="shared" ca="1" si="3"/>
        <v/>
      </c>
    </row>
    <row r="38" spans="1:7" x14ac:dyDescent="0.25">
      <c r="A38" s="5" t="str">
        <f ca="1">IF(B38="",F39, IF(LEN(G38)&gt;6,"Att "&amp;MID(G38,12,2),G38))</f>
        <v/>
      </c>
      <c r="B38" s="1" t="s">
        <v>285</v>
      </c>
      <c r="C38" s="1" t="s">
        <v>286</v>
      </c>
      <c r="D38" s="14" t="e">
        <f t="shared" ca="1" si="5"/>
        <v>#REF!</v>
      </c>
      <c r="E38" s="14"/>
      <c r="F38" s="14" t="str">
        <f t="shared" ca="1" si="2"/>
        <v/>
      </c>
      <c r="G38" s="14" t="str">
        <f t="shared" ca="1" si="3"/>
        <v/>
      </c>
    </row>
    <row r="39" spans="1:7" x14ac:dyDescent="0.25">
      <c r="A39" s="5" t="str">
        <f ca="1">IF(B39="",F40, IF(LEN(G39)&gt;6,"Att "&amp;MID(G39,12,2),G39))</f>
        <v/>
      </c>
      <c r="B39" s="1" t="s">
        <v>287</v>
      </c>
      <c r="C39" s="1" t="s">
        <v>288</v>
      </c>
      <c r="D39" s="14" t="e">
        <f t="shared" ca="1" si="5"/>
        <v>#REF!</v>
      </c>
      <c r="E39" s="14"/>
      <c r="F39" s="14" t="str">
        <f t="shared" ca="1" si="2"/>
        <v/>
      </c>
      <c r="G39" s="14" t="str">
        <f t="shared" ca="1" si="3"/>
        <v/>
      </c>
    </row>
    <row r="40" spans="1:7" x14ac:dyDescent="0.25">
      <c r="A40" s="5" t="str">
        <f ca="1">IF(B40="",F41, IF(LEN(G40)&gt;6,"Att "&amp;MID(G40,12,2),G40))</f>
        <v/>
      </c>
      <c r="B40" s="1" t="s">
        <v>289</v>
      </c>
      <c r="C40" s="1" t="s">
        <v>290</v>
      </c>
      <c r="D40" s="14" t="e">
        <f t="shared" ca="1" si="5"/>
        <v>#REF!</v>
      </c>
      <c r="E40" s="14"/>
      <c r="F40" s="14" t="str">
        <f t="shared" ca="1" si="2"/>
        <v/>
      </c>
      <c r="G40" s="14" t="str">
        <f t="shared" ca="1" si="3"/>
        <v/>
      </c>
    </row>
    <row r="41" spans="1:7" x14ac:dyDescent="0.25">
      <c r="A41" s="5" t="str">
        <f ca="1">IF(B41="",F42, IF(LEN(G41)&gt;6,"Att "&amp;MID(G41,12,2),G41))</f>
        <v/>
      </c>
      <c r="B41" s="1" t="s">
        <v>291</v>
      </c>
      <c r="C41" s="1" t="s">
        <v>292</v>
      </c>
      <c r="D41" s="14" t="e">
        <f t="shared" ca="1" si="5"/>
        <v>#REF!</v>
      </c>
      <c r="E41" s="14"/>
      <c r="F41" s="14" t="str">
        <f t="shared" ca="1" si="2"/>
        <v/>
      </c>
      <c r="G41" s="14" t="str">
        <f t="shared" ca="1" si="3"/>
        <v/>
      </c>
    </row>
    <row r="42" spans="1:7" x14ac:dyDescent="0.25">
      <c r="A42" s="5" t="str">
        <f ca="1">IF(B42="",#REF!, IF(LEN(G42)&gt;6,"Att "&amp;MID(G42,12,2),G42))</f>
        <v/>
      </c>
      <c r="B42" s="1" t="s">
        <v>293</v>
      </c>
      <c r="C42" s="1" t="s">
        <v>294</v>
      </c>
      <c r="D42" s="14" t="e">
        <f t="shared" ca="1" si="5"/>
        <v>#REF!</v>
      </c>
      <c r="E42" s="14"/>
      <c r="F42" s="14" t="str">
        <f t="shared" ref="F42:F73" ca="1" si="6">IFERROR(OFFSET(INDIRECT(C42),0,3),"")</f>
        <v/>
      </c>
      <c r="G42" s="14" t="str">
        <f t="shared" ca="1" si="3"/>
        <v/>
      </c>
    </row>
    <row r="43" spans="1:7" x14ac:dyDescent="0.25">
      <c r="A43" s="5" t="str">
        <f ca="1">IF(B43="",F44, IF(LEN(G43)&gt;6,"Att "&amp;MID(G43,12,2),G43))</f>
        <v/>
      </c>
      <c r="B43" s="1" t="s">
        <v>295</v>
      </c>
      <c r="C43" s="1" t="s">
        <v>296</v>
      </c>
      <c r="D43" s="14" t="e">
        <f t="shared" ca="1" si="5"/>
        <v>#REF!</v>
      </c>
      <c r="E43" s="14"/>
      <c r="F43" s="14" t="str">
        <f t="shared" ca="1" si="6"/>
        <v/>
      </c>
      <c r="G43" s="14" t="str">
        <f t="shared" ca="1" si="3"/>
        <v/>
      </c>
    </row>
    <row r="44" spans="1:7" x14ac:dyDescent="0.25">
      <c r="A44" s="5" t="str">
        <f ca="1">IF(B44="",F45, IF(LEN(G44)&gt;6,"Att "&amp;MID(G44,12,2),G44))</f>
        <v/>
      </c>
      <c r="D44" s="14"/>
      <c r="E44" s="14"/>
      <c r="F44" s="14" t="str">
        <f t="shared" ca="1" si="6"/>
        <v/>
      </c>
      <c r="G44" s="14" t="str">
        <f t="shared" ca="1" si="3"/>
        <v/>
      </c>
    </row>
    <row r="45" spans="1:7" x14ac:dyDescent="0.25">
      <c r="A45" s="5" t="str">
        <f ca="1">IF(B45="",F46, IF(LEN(G45)&gt;6,"Att "&amp;MID(G45,12,2),G45))</f>
        <v/>
      </c>
      <c r="B45" s="1" t="s">
        <v>297</v>
      </c>
      <c r="C45" s="1" t="s">
        <v>298</v>
      </c>
      <c r="D45" s="14" t="e">
        <f ca="1">IF(INDIRECT(C45)="","",INDIRECT(C45))</f>
        <v>#REF!</v>
      </c>
      <c r="E45" s="14"/>
      <c r="F45" s="14" t="str">
        <f t="shared" ca="1" si="6"/>
        <v/>
      </c>
      <c r="G45" s="14" t="str">
        <f t="shared" ca="1" si="3"/>
        <v/>
      </c>
    </row>
    <row r="46" spans="1:7" x14ac:dyDescent="0.25">
      <c r="A46" s="5" t="str">
        <f ca="1">IF(B46="",F50, IF(LEN(G46)&gt;6,"Att "&amp;MID(G46,12,2),G46))</f>
        <v/>
      </c>
      <c r="B46" s="1" t="s">
        <v>299</v>
      </c>
      <c r="C46" s="1" t="s">
        <v>300</v>
      </c>
      <c r="D46" s="14" t="e">
        <f ca="1">IF(INDIRECT(C46)="","",INDIRECT(C46))</f>
        <v>#REF!</v>
      </c>
      <c r="E46" s="14"/>
      <c r="F46" s="14" t="str">
        <f t="shared" ca="1" si="6"/>
        <v/>
      </c>
      <c r="G46" s="14" t="str">
        <f t="shared" ca="1" si="3"/>
        <v/>
      </c>
    </row>
    <row r="47" spans="1:7" x14ac:dyDescent="0.25">
      <c r="A47" s="5" t="str">
        <f ca="1">IF(B47="",F51, IF(LEN(G47)&gt;6,"Att "&amp;MID(G47,12,2),G47))</f>
        <v/>
      </c>
      <c r="B47" s="7" t="s">
        <v>301</v>
      </c>
      <c r="C47" s="7" t="s">
        <v>302</v>
      </c>
      <c r="D47" s="14"/>
      <c r="E47" s="14"/>
      <c r="F47" s="14" t="str">
        <f t="shared" ca="1" si="6"/>
        <v/>
      </c>
      <c r="G47" s="14" t="str">
        <f t="shared" ca="1" si="3"/>
        <v/>
      </c>
    </row>
    <row r="48" spans="1:7" x14ac:dyDescent="0.25">
      <c r="A48" s="5" t="str">
        <f ca="1">IF(B48="",F52, IF(LEN(G48)&gt;6,"Att "&amp;MID(G48,12,2),G48))</f>
        <v/>
      </c>
      <c r="B48" s="7" t="s">
        <v>303</v>
      </c>
      <c r="C48" s="7" t="s">
        <v>304</v>
      </c>
      <c r="D48" s="14"/>
      <c r="E48" s="14"/>
      <c r="F48" s="14" t="str">
        <f t="shared" ca="1" si="6"/>
        <v/>
      </c>
      <c r="G48" s="14" t="str">
        <f t="shared" ca="1" si="3"/>
        <v/>
      </c>
    </row>
    <row r="49" spans="1:7" x14ac:dyDescent="0.25">
      <c r="A49" s="5" t="str">
        <f ca="1">IF(B49="",#REF!, IF(LEN(G49)&gt;6,"Att "&amp;MID(G49,12,2),G49))</f>
        <v/>
      </c>
      <c r="B49" s="7" t="s">
        <v>305</v>
      </c>
      <c r="C49" s="7" t="s">
        <v>306</v>
      </c>
      <c r="D49" s="14"/>
      <c r="E49" s="14"/>
      <c r="F49" s="14" t="str">
        <f t="shared" ca="1" si="6"/>
        <v/>
      </c>
      <c r="G49" s="14" t="str">
        <f t="shared" ca="1" si="3"/>
        <v/>
      </c>
    </row>
    <row r="50" spans="1:7" x14ac:dyDescent="0.25">
      <c r="A50" s="5" t="str">
        <f ca="1">IF(B50="",F51, IF(LEN(G50)&gt;6,"Att "&amp;MID(G50,12,2),G50))</f>
        <v/>
      </c>
      <c r="D50" s="14"/>
      <c r="E50" s="14"/>
      <c r="F50" s="14" t="str">
        <f t="shared" ca="1" si="6"/>
        <v/>
      </c>
      <c r="G50" s="14" t="str">
        <f t="shared" ca="1" si="3"/>
        <v/>
      </c>
    </row>
    <row r="51" spans="1:7" x14ac:dyDescent="0.25">
      <c r="A51" s="5" t="str">
        <f ca="1">IF(B51="",F52, IF(LEN(G51)&gt;6,"Att "&amp;MID(G51,12,2),G51))</f>
        <v/>
      </c>
      <c r="B51" s="1" t="s">
        <v>307</v>
      </c>
      <c r="C51" s="1" t="s">
        <v>308</v>
      </c>
      <c r="D51" s="14" t="e">
        <f ca="1">IF(INDIRECT(C51)="","",INDIRECT(C51))</f>
        <v>#REF!</v>
      </c>
      <c r="E51" s="14"/>
      <c r="F51" s="14" t="str">
        <f t="shared" ca="1" si="6"/>
        <v/>
      </c>
      <c r="G51" s="14" t="str">
        <f t="shared" ca="1" si="3"/>
        <v/>
      </c>
    </row>
    <row r="52" spans="1:7" x14ac:dyDescent="0.25">
      <c r="A52" s="5" t="str">
        <f ca="1">IF(B52="",#REF!, IF(LEN(G52)&gt;6,"Att "&amp;MID(G52,12,2),G52))</f>
        <v/>
      </c>
      <c r="B52" s="1" t="s">
        <v>309</v>
      </c>
      <c r="C52" s="1" t="s">
        <v>310</v>
      </c>
      <c r="D52" s="14" t="e">
        <f ca="1">IF(INDIRECT(C52)="","",INDIRECT(C52))</f>
        <v>#REF!</v>
      </c>
      <c r="E52" s="14"/>
      <c r="F52" s="14" t="str">
        <f t="shared" ca="1" si="6"/>
        <v/>
      </c>
      <c r="G52" s="14" t="str">
        <f t="shared" ca="1" si="3"/>
        <v/>
      </c>
    </row>
    <row r="53" spans="1:7" x14ac:dyDescent="0.25">
      <c r="A53" s="5" t="str">
        <f ca="1">IF(B53="",F54, IF(LEN(G53)&gt;6,"Att "&amp;MID(G53,12,2),G53))</f>
        <v/>
      </c>
      <c r="B53" s="1" t="s">
        <v>311</v>
      </c>
      <c r="C53" s="1" t="s">
        <v>312</v>
      </c>
      <c r="D53" s="14" t="e">
        <f ca="1">IF(INDIRECT(C53)="","",INDIRECT(C53))</f>
        <v>#REF!</v>
      </c>
      <c r="E53" s="14"/>
      <c r="F53" s="14" t="str">
        <f t="shared" ca="1" si="6"/>
        <v/>
      </c>
      <c r="G53" s="14" t="str">
        <f t="shared" ca="1" si="3"/>
        <v/>
      </c>
    </row>
    <row r="54" spans="1:7" x14ac:dyDescent="0.25">
      <c r="A54" s="5" t="str">
        <f ca="1">IF(B54="",F55, IF(LEN(G54)&gt;6,"Att "&amp;MID(G54,12,2),G54))</f>
        <v/>
      </c>
      <c r="B54" s="1" t="s">
        <v>313</v>
      </c>
      <c r="C54" s="1" t="s">
        <v>314</v>
      </c>
      <c r="D54" s="14" t="e">
        <f ca="1">IF(INDIRECT(C54)="","",INDIRECT(C54))</f>
        <v>#REF!</v>
      </c>
      <c r="E54" s="14"/>
      <c r="F54" s="14" t="str">
        <f t="shared" ca="1" si="6"/>
        <v/>
      </c>
      <c r="G54" s="14" t="str">
        <f t="shared" ca="1" si="3"/>
        <v/>
      </c>
    </row>
    <row r="55" spans="1:7" x14ac:dyDescent="0.25">
      <c r="A55" s="5" t="str">
        <f ca="1">IF(B55="",#REF!, IF(LEN(G55)&gt;6,"Att "&amp;MID(G55,12,2),G55))</f>
        <v/>
      </c>
      <c r="B55" s="1" t="s">
        <v>315</v>
      </c>
      <c r="C55" s="1" t="s">
        <v>316</v>
      </c>
      <c r="D55" s="14" t="e">
        <f ca="1">IF(INDIRECT(C55)="","",INDIRECT(C55))</f>
        <v>#REF!</v>
      </c>
      <c r="E55" s="14"/>
      <c r="F55" s="14" t="str">
        <f t="shared" ca="1" si="6"/>
        <v/>
      </c>
      <c r="G55" s="14" t="str">
        <f t="shared" ca="1" si="3"/>
        <v/>
      </c>
    </row>
    <row r="56" spans="1:7" x14ac:dyDescent="0.25">
      <c r="A56" s="5" t="str">
        <f t="shared" ref="A56:A70" ca="1" si="7">IF(B56="",F57, IF(LEN(G56)&gt;6,"Att "&amp;MID(G56,12,2),G56))</f>
        <v/>
      </c>
      <c r="D56" s="14"/>
      <c r="E56" s="14"/>
      <c r="F56" s="14" t="str">
        <f t="shared" ca="1" si="6"/>
        <v/>
      </c>
      <c r="G56" s="14" t="str">
        <f t="shared" ca="1" si="3"/>
        <v/>
      </c>
    </row>
    <row r="57" spans="1:7" x14ac:dyDescent="0.25">
      <c r="A57" s="5" t="str">
        <f t="shared" ca="1" si="7"/>
        <v/>
      </c>
      <c r="B57" s="1" t="s">
        <v>317</v>
      </c>
      <c r="C57" s="1" t="s">
        <v>318</v>
      </c>
      <c r="D57" s="14" t="e">
        <f t="shared" ref="D57:D73" ca="1" si="8">IF(INDIRECT(C57)="","",INDIRECT(C57))</f>
        <v>#REF!</v>
      </c>
      <c r="E57" s="14"/>
      <c r="F57" s="14" t="str">
        <f t="shared" ca="1" si="6"/>
        <v/>
      </c>
      <c r="G57" s="14" t="str">
        <f t="shared" ca="1" si="3"/>
        <v/>
      </c>
    </row>
    <row r="58" spans="1:7" x14ac:dyDescent="0.25">
      <c r="A58" s="5" t="str">
        <f t="shared" ca="1" si="7"/>
        <v/>
      </c>
      <c r="B58" s="1" t="s">
        <v>319</v>
      </c>
      <c r="C58" s="1" t="s">
        <v>320</v>
      </c>
      <c r="D58" s="14" t="e">
        <f t="shared" ca="1" si="8"/>
        <v>#REF!</v>
      </c>
      <c r="E58" s="14"/>
      <c r="F58" s="14" t="str">
        <f t="shared" ca="1" si="6"/>
        <v/>
      </c>
      <c r="G58" s="14" t="str">
        <f t="shared" ca="1" si="3"/>
        <v/>
      </c>
    </row>
    <row r="59" spans="1:7" x14ac:dyDescent="0.25">
      <c r="A59" s="5" t="str">
        <f t="shared" ca="1" si="7"/>
        <v/>
      </c>
      <c r="B59" s="1" t="s">
        <v>321</v>
      </c>
      <c r="C59" s="1" t="s">
        <v>322</v>
      </c>
      <c r="D59" s="14" t="e">
        <f t="shared" ca="1" si="8"/>
        <v>#REF!</v>
      </c>
      <c r="E59" s="14"/>
      <c r="F59" s="14" t="str">
        <f t="shared" ca="1" si="6"/>
        <v/>
      </c>
      <c r="G59" s="14" t="str">
        <f t="shared" ca="1" si="3"/>
        <v/>
      </c>
    </row>
    <row r="60" spans="1:7" x14ac:dyDescent="0.25">
      <c r="A60" s="5" t="str">
        <f t="shared" ca="1" si="7"/>
        <v/>
      </c>
      <c r="B60" s="1" t="s">
        <v>323</v>
      </c>
      <c r="C60" s="1" t="s">
        <v>324</v>
      </c>
      <c r="D60" s="14" t="e">
        <f t="shared" ca="1" si="8"/>
        <v>#REF!</v>
      </c>
      <c r="E60" s="14"/>
      <c r="F60" s="14" t="str">
        <f t="shared" ca="1" si="6"/>
        <v/>
      </c>
      <c r="G60" s="14" t="str">
        <f t="shared" ca="1" si="3"/>
        <v/>
      </c>
    </row>
    <row r="61" spans="1:7" x14ac:dyDescent="0.25">
      <c r="A61" s="5" t="str">
        <f t="shared" ca="1" si="7"/>
        <v/>
      </c>
      <c r="B61" s="1" t="s">
        <v>325</v>
      </c>
      <c r="C61" s="1" t="s">
        <v>326</v>
      </c>
      <c r="D61" s="14" t="e">
        <f t="shared" ca="1" si="8"/>
        <v>#REF!</v>
      </c>
      <c r="E61" s="14"/>
      <c r="F61" s="14" t="str">
        <f t="shared" ca="1" si="6"/>
        <v/>
      </c>
      <c r="G61" s="14" t="str">
        <f t="shared" ca="1" si="3"/>
        <v/>
      </c>
    </row>
    <row r="62" spans="1:7" x14ac:dyDescent="0.25">
      <c r="A62" s="5" t="str">
        <f t="shared" ca="1" si="7"/>
        <v/>
      </c>
      <c r="B62" s="1" t="s">
        <v>327</v>
      </c>
      <c r="C62" s="1" t="s">
        <v>328</v>
      </c>
      <c r="D62" s="14" t="e">
        <f t="shared" ca="1" si="8"/>
        <v>#REF!</v>
      </c>
      <c r="E62" s="14"/>
      <c r="F62" s="14" t="str">
        <f t="shared" ca="1" si="6"/>
        <v/>
      </c>
      <c r="G62" s="14" t="str">
        <f t="shared" ca="1" si="3"/>
        <v/>
      </c>
    </row>
    <row r="63" spans="1:7" x14ac:dyDescent="0.25">
      <c r="A63" s="5" t="str">
        <f t="shared" ca="1" si="7"/>
        <v/>
      </c>
      <c r="B63" s="1" t="s">
        <v>329</v>
      </c>
      <c r="C63" s="1" t="s">
        <v>330</v>
      </c>
      <c r="D63" s="14" t="e">
        <f t="shared" ca="1" si="8"/>
        <v>#REF!</v>
      </c>
      <c r="E63" s="14"/>
      <c r="F63" s="14" t="str">
        <f t="shared" ca="1" si="6"/>
        <v/>
      </c>
      <c r="G63" s="14" t="str">
        <f t="shared" ca="1" si="3"/>
        <v/>
      </c>
    </row>
    <row r="64" spans="1:7" x14ac:dyDescent="0.25">
      <c r="A64" s="5" t="str">
        <f t="shared" ca="1" si="7"/>
        <v/>
      </c>
      <c r="B64" s="1" t="s">
        <v>331</v>
      </c>
      <c r="C64" s="1" t="s">
        <v>332</v>
      </c>
      <c r="D64" s="14" t="e">
        <f t="shared" ca="1" si="8"/>
        <v>#REF!</v>
      </c>
      <c r="E64" s="14"/>
      <c r="F64" s="14" t="str">
        <f t="shared" ca="1" si="6"/>
        <v/>
      </c>
      <c r="G64" s="14" t="str">
        <f t="shared" ca="1" si="3"/>
        <v/>
      </c>
    </row>
    <row r="65" spans="1:7" x14ac:dyDescent="0.25">
      <c r="A65" s="5" t="str">
        <f t="shared" ca="1" si="7"/>
        <v/>
      </c>
      <c r="B65" s="1" t="s">
        <v>333</v>
      </c>
      <c r="C65" s="1" t="s">
        <v>334</v>
      </c>
      <c r="D65" s="14" t="e">
        <f t="shared" ca="1" si="8"/>
        <v>#REF!</v>
      </c>
      <c r="E65" s="14"/>
      <c r="F65" s="14" t="str">
        <f t="shared" ca="1" si="6"/>
        <v/>
      </c>
      <c r="G65" s="14" t="str">
        <f t="shared" ca="1" si="3"/>
        <v/>
      </c>
    </row>
    <row r="66" spans="1:7" x14ac:dyDescent="0.25">
      <c r="A66" s="5" t="str">
        <f t="shared" ca="1" si="7"/>
        <v/>
      </c>
      <c r="B66" s="1" t="s">
        <v>335</v>
      </c>
      <c r="C66" s="1" t="s">
        <v>336</v>
      </c>
      <c r="D66" s="14" t="e">
        <f t="shared" ca="1" si="8"/>
        <v>#REF!</v>
      </c>
      <c r="E66" s="14"/>
      <c r="F66" s="14" t="str">
        <f t="shared" ca="1" si="6"/>
        <v/>
      </c>
      <c r="G66" s="14" t="str">
        <f t="shared" ca="1" si="3"/>
        <v/>
      </c>
    </row>
    <row r="67" spans="1:7" x14ac:dyDescent="0.25">
      <c r="A67" s="5" t="str">
        <f t="shared" ca="1" si="7"/>
        <v/>
      </c>
      <c r="B67" s="1" t="s">
        <v>337</v>
      </c>
      <c r="C67" s="1" t="s">
        <v>338</v>
      </c>
      <c r="D67" s="14" t="e">
        <f t="shared" ca="1" si="8"/>
        <v>#REF!</v>
      </c>
      <c r="E67" s="14"/>
      <c r="F67" s="14" t="str">
        <f t="shared" ca="1" si="6"/>
        <v/>
      </c>
      <c r="G67" s="14" t="str">
        <f t="shared" ca="1" si="3"/>
        <v/>
      </c>
    </row>
    <row r="68" spans="1:7" x14ac:dyDescent="0.25">
      <c r="A68" s="5" t="str">
        <f t="shared" ca="1" si="7"/>
        <v/>
      </c>
      <c r="B68" s="1" t="s">
        <v>339</v>
      </c>
      <c r="C68" s="1" t="s">
        <v>340</v>
      </c>
      <c r="D68" s="14" t="e">
        <f t="shared" ca="1" si="8"/>
        <v>#REF!</v>
      </c>
      <c r="E68" s="14"/>
      <c r="F68" s="14" t="str">
        <f t="shared" ca="1" si="6"/>
        <v/>
      </c>
      <c r="G68" s="14" t="str">
        <f t="shared" ca="1" si="3"/>
        <v/>
      </c>
    </row>
    <row r="69" spans="1:7" x14ac:dyDescent="0.25">
      <c r="A69" s="5" t="str">
        <f t="shared" ca="1" si="7"/>
        <v/>
      </c>
      <c r="B69" s="1" t="s">
        <v>341</v>
      </c>
      <c r="C69" s="1" t="s">
        <v>342</v>
      </c>
      <c r="D69" s="14" t="e">
        <f t="shared" ca="1" si="8"/>
        <v>#REF!</v>
      </c>
      <c r="E69" s="14"/>
      <c r="F69" s="14" t="str">
        <f t="shared" ca="1" si="6"/>
        <v/>
      </c>
      <c r="G69" s="14" t="str">
        <f t="shared" ca="1" si="3"/>
        <v/>
      </c>
    </row>
    <row r="70" spans="1:7" x14ac:dyDescent="0.25">
      <c r="A70" s="5" t="str">
        <f t="shared" ca="1" si="7"/>
        <v/>
      </c>
      <c r="B70" s="1" t="s">
        <v>343</v>
      </c>
      <c r="C70" s="1" t="s">
        <v>344</v>
      </c>
      <c r="D70" s="14" t="e">
        <f t="shared" ca="1" si="8"/>
        <v>#REF!</v>
      </c>
      <c r="E70" s="14"/>
      <c r="F70" s="14" t="str">
        <f t="shared" ca="1" si="6"/>
        <v/>
      </c>
      <c r="G70" s="14" t="str">
        <f t="shared" ca="1" si="3"/>
        <v/>
      </c>
    </row>
    <row r="71" spans="1:7" x14ac:dyDescent="0.25">
      <c r="A71" s="5" t="str">
        <f ca="1">IF(B71="",#REF!, IF(LEN(G71)&gt;6,"Att "&amp;MID(G71,12,2),G71))</f>
        <v/>
      </c>
      <c r="B71" s="1" t="s">
        <v>345</v>
      </c>
      <c r="C71" s="1" t="s">
        <v>346</v>
      </c>
      <c r="D71" s="14" t="e">
        <f t="shared" ca="1" si="8"/>
        <v>#REF!</v>
      </c>
      <c r="E71" s="14"/>
      <c r="F71" s="14" t="str">
        <f t="shared" ca="1" si="6"/>
        <v/>
      </c>
      <c r="G71" s="14" t="str">
        <f t="shared" ca="1" si="3"/>
        <v/>
      </c>
    </row>
    <row r="72" spans="1:7" x14ac:dyDescent="0.25">
      <c r="A72" s="5" t="str">
        <f ca="1">IF(B72="",#REF!, IF(LEN(G72)&gt;6,"Att "&amp;MID(G72,12,2),G72))</f>
        <v/>
      </c>
      <c r="B72" s="1" t="s">
        <v>347</v>
      </c>
      <c r="C72" s="1" t="s">
        <v>348</v>
      </c>
      <c r="D72" s="14" t="e">
        <f t="shared" ca="1" si="8"/>
        <v>#REF!</v>
      </c>
      <c r="E72" s="14"/>
      <c r="F72" s="14" t="str">
        <f t="shared" ca="1" si="6"/>
        <v/>
      </c>
      <c r="G72" s="14" t="str">
        <f t="shared" ref="G72:G73" ca="1" si="9">IFERROR(OFFSET(INDIRECT(C72),0,3),"")</f>
        <v/>
      </c>
    </row>
    <row r="73" spans="1:7" x14ac:dyDescent="0.25">
      <c r="A73" s="5" t="str">
        <f ca="1">IF(B73="",F74, IF(LEN(G73)&gt;6,"Att "&amp;MID(G73,12,2),G73))</f>
        <v/>
      </c>
      <c r="B73" s="1" t="s">
        <v>349</v>
      </c>
      <c r="C73" s="1" t="s">
        <v>350</v>
      </c>
      <c r="D73" s="14" t="e">
        <f t="shared" ca="1" si="8"/>
        <v>#REF!</v>
      </c>
      <c r="E73" s="14"/>
      <c r="F73" s="14" t="str">
        <f t="shared" ca="1" si="6"/>
        <v/>
      </c>
      <c r="G73" s="14" t="str">
        <f t="shared" ca="1" si="9"/>
        <v/>
      </c>
    </row>
  </sheetData>
  <sortState ref="A102:B119">
    <sortCondition ref="A102"/>
  </sortState>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L2"/>
  <sheetViews>
    <sheetView topLeftCell="BO1" workbookViewId="0">
      <selection activeCell="CB2" sqref="CB2:CL2"/>
    </sheetView>
  </sheetViews>
  <sheetFormatPr defaultRowHeight="15" x14ac:dyDescent="0.25"/>
  <sheetData>
    <row r="1" spans="1:90" x14ac:dyDescent="0.25">
      <c r="A1" s="1" t="s">
        <v>227</v>
      </c>
      <c r="B1" s="1"/>
      <c r="C1" s="1"/>
      <c r="D1" s="1"/>
      <c r="E1" s="1" t="s">
        <v>232</v>
      </c>
      <c r="F1" s="1" t="s">
        <v>234</v>
      </c>
      <c r="G1" s="1" t="s">
        <v>236</v>
      </c>
      <c r="H1" s="1" t="s">
        <v>238</v>
      </c>
      <c r="I1" s="1" t="s">
        <v>240</v>
      </c>
      <c r="J1" s="1" t="s">
        <v>242</v>
      </c>
      <c r="K1" s="1" t="s">
        <v>244</v>
      </c>
      <c r="L1" s="1" t="s">
        <v>246</v>
      </c>
      <c r="M1" s="1" t="s">
        <v>248</v>
      </c>
      <c r="N1" s="1" t="s">
        <v>250</v>
      </c>
      <c r="O1" s="1" t="s">
        <v>252</v>
      </c>
      <c r="P1" s="1" t="s">
        <v>254</v>
      </c>
      <c r="Q1" s="1" t="s">
        <v>256</v>
      </c>
      <c r="R1" s="1" t="s">
        <v>258</v>
      </c>
      <c r="S1" s="1" t="s">
        <v>260</v>
      </c>
      <c r="T1" s="1" t="s">
        <v>262</v>
      </c>
      <c r="U1" s="1" t="s">
        <v>351</v>
      </c>
      <c r="V1" s="1" t="s">
        <v>352</v>
      </c>
      <c r="W1" s="1" t="s">
        <v>353</v>
      </c>
      <c r="X1" s="1" t="s">
        <v>264</v>
      </c>
      <c r="Y1" s="1" t="s">
        <v>354</v>
      </c>
      <c r="Z1" s="1" t="s">
        <v>266</v>
      </c>
      <c r="AA1" s="1" t="s">
        <v>355</v>
      </c>
      <c r="AB1" s="1" t="s">
        <v>268</v>
      </c>
      <c r="AC1" s="1" t="s">
        <v>270</v>
      </c>
      <c r="AD1" s="1" t="s">
        <v>272</v>
      </c>
      <c r="AE1" s="1" t="s">
        <v>274</v>
      </c>
      <c r="AF1" s="1" t="s">
        <v>276</v>
      </c>
      <c r="AG1" s="1" t="s">
        <v>278</v>
      </c>
      <c r="AH1" s="1" t="s">
        <v>280</v>
      </c>
      <c r="AI1" s="1" t="s">
        <v>356</v>
      </c>
      <c r="AJ1" s="1" t="s">
        <v>357</v>
      </c>
      <c r="AK1" s="1" t="s">
        <v>358</v>
      </c>
      <c r="AL1" s="1" t="s">
        <v>359</v>
      </c>
      <c r="AM1" s="1" t="s">
        <v>360</v>
      </c>
      <c r="AN1" s="1" t="s">
        <v>361</v>
      </c>
      <c r="AO1" s="1" t="s">
        <v>362</v>
      </c>
      <c r="AP1" s="1" t="s">
        <v>282</v>
      </c>
      <c r="AQ1" s="1" t="s">
        <v>284</v>
      </c>
      <c r="AR1" s="1" t="s">
        <v>363</v>
      </c>
      <c r="AS1" s="1" t="s">
        <v>364</v>
      </c>
      <c r="AT1" s="1" t="s">
        <v>365</v>
      </c>
      <c r="AU1" s="1" t="s">
        <v>366</v>
      </c>
      <c r="AV1" s="1" t="s">
        <v>286</v>
      </c>
      <c r="AW1" s="1" t="s">
        <v>288</v>
      </c>
      <c r="AX1" s="1" t="s">
        <v>290</v>
      </c>
      <c r="AY1" s="1" t="s">
        <v>292</v>
      </c>
      <c r="AZ1" s="1" t="s">
        <v>294</v>
      </c>
      <c r="BA1" s="1" t="s">
        <v>367</v>
      </c>
      <c r="BB1" s="1" t="s">
        <v>368</v>
      </c>
      <c r="BC1" s="1" t="s">
        <v>369</v>
      </c>
      <c r="BD1" s="1" t="s">
        <v>370</v>
      </c>
      <c r="BE1" s="1" t="s">
        <v>296</v>
      </c>
      <c r="BF1" s="1" t="s">
        <v>298</v>
      </c>
      <c r="BG1" s="1" t="s">
        <v>300</v>
      </c>
      <c r="BH1" s="7" t="s">
        <v>302</v>
      </c>
      <c r="BI1" s="7" t="s">
        <v>304</v>
      </c>
      <c r="BJ1" s="7" t="s">
        <v>306</v>
      </c>
      <c r="BK1" s="1" t="s">
        <v>308</v>
      </c>
      <c r="BL1" s="1" t="s">
        <v>310</v>
      </c>
      <c r="BM1" s="1" t="s">
        <v>371</v>
      </c>
      <c r="BN1" s="1" t="s">
        <v>312</v>
      </c>
      <c r="BO1" s="1" t="s">
        <v>314</v>
      </c>
      <c r="BP1" s="1" t="s">
        <v>316</v>
      </c>
      <c r="BQ1" s="1" t="s">
        <v>372</v>
      </c>
      <c r="BR1" s="1" t="s">
        <v>318</v>
      </c>
      <c r="BS1" s="1" t="s">
        <v>320</v>
      </c>
      <c r="BT1" s="1" t="s">
        <v>322</v>
      </c>
      <c r="BU1" s="1" t="s">
        <v>324</v>
      </c>
      <c r="BV1" s="1" t="s">
        <v>326</v>
      </c>
      <c r="BW1" s="1" t="s">
        <v>328</v>
      </c>
      <c r="BX1" s="1" t="s">
        <v>330</v>
      </c>
      <c r="BY1" s="1" t="s">
        <v>332</v>
      </c>
      <c r="BZ1" s="1" t="s">
        <v>334</v>
      </c>
      <c r="CA1" s="1" t="s">
        <v>336</v>
      </c>
      <c r="CB1" s="1" t="s">
        <v>338</v>
      </c>
      <c r="CC1" s="1" t="s">
        <v>340</v>
      </c>
      <c r="CD1" s="1" t="s">
        <v>342</v>
      </c>
      <c r="CE1" s="1" t="s">
        <v>344</v>
      </c>
      <c r="CF1" s="1" t="s">
        <v>373</v>
      </c>
      <c r="CG1" s="1" t="s">
        <v>374</v>
      </c>
      <c r="CH1" s="1" t="s">
        <v>375</v>
      </c>
      <c r="CI1" s="1" t="s">
        <v>376</v>
      </c>
      <c r="CJ1" s="1" t="s">
        <v>348</v>
      </c>
      <c r="CK1" s="1" t="s">
        <v>377</v>
      </c>
      <c r="CL1" s="1" t="s">
        <v>350</v>
      </c>
    </row>
    <row r="2" spans="1:90" x14ac:dyDescent="0.25">
      <c r="A2" s="14"/>
      <c r="B2" s="14"/>
      <c r="C2" s="14"/>
      <c r="D2" s="14"/>
      <c r="E2" s="14" t="e">
        <f ca="1">IF(INDIRECT(E$1)="","",INDIRECT(E$1))</f>
        <v>#REF!</v>
      </c>
      <c r="F2" s="14" t="e">
        <f t="shared" ref="F2:BJ2" ca="1" si="0">IF(INDIRECT(F$1)="","",INDIRECT(F$1))</f>
        <v>#REF!</v>
      </c>
      <c r="G2" s="14" t="e">
        <f t="shared" ca="1" si="0"/>
        <v>#REF!</v>
      </c>
      <c r="H2" s="14" t="e">
        <f t="shared" ca="1" si="0"/>
        <v>#REF!</v>
      </c>
      <c r="I2" s="14" t="e">
        <f t="shared" ca="1" si="0"/>
        <v>#REF!</v>
      </c>
      <c r="J2" s="14" t="e">
        <f t="shared" ca="1" si="0"/>
        <v>#REF!</v>
      </c>
      <c r="K2" s="14" t="e">
        <f t="shared" ca="1" si="0"/>
        <v>#REF!</v>
      </c>
      <c r="L2" s="14" t="e">
        <f t="shared" ca="1" si="0"/>
        <v>#REF!</v>
      </c>
      <c r="M2" s="14" t="e">
        <f t="shared" ca="1" si="0"/>
        <v>#REF!</v>
      </c>
      <c r="N2" s="14" t="e">
        <f t="shared" ca="1" si="0"/>
        <v>#REF!</v>
      </c>
      <c r="O2" s="14" t="e">
        <f t="shared" ca="1" si="0"/>
        <v>#REF!</v>
      </c>
      <c r="P2" s="14" t="e">
        <f t="shared" ca="1" si="0"/>
        <v>#REF!</v>
      </c>
      <c r="Q2" s="14" t="e">
        <f t="shared" ca="1" si="0"/>
        <v>#REF!</v>
      </c>
      <c r="R2" s="14" t="e">
        <f t="shared" ca="1" si="0"/>
        <v>#REF!</v>
      </c>
      <c r="S2" s="14" t="e">
        <f t="shared" ca="1" si="0"/>
        <v>#REF!</v>
      </c>
      <c r="T2" s="14" t="e">
        <f t="shared" ca="1" si="0"/>
        <v>#REF!</v>
      </c>
      <c r="U2" s="14" t="e">
        <f t="shared" ca="1" si="0"/>
        <v>#REF!</v>
      </c>
      <c r="V2" s="14" t="e">
        <f t="shared" ca="1" si="0"/>
        <v>#REF!</v>
      </c>
      <c r="W2" s="14" t="e">
        <f t="shared" ca="1" si="0"/>
        <v>#REF!</v>
      </c>
      <c r="X2" s="14" t="e">
        <f t="shared" ca="1" si="0"/>
        <v>#REF!</v>
      </c>
      <c r="Y2" s="14" t="e">
        <f t="shared" ca="1" si="0"/>
        <v>#REF!</v>
      </c>
      <c r="Z2" s="14" t="e">
        <f t="shared" ca="1" si="0"/>
        <v>#REF!</v>
      </c>
      <c r="AA2" s="14" t="e">
        <f t="shared" ca="1" si="0"/>
        <v>#REF!</v>
      </c>
      <c r="AB2" s="14" t="e">
        <f t="shared" ca="1" si="0"/>
        <v>#REF!</v>
      </c>
      <c r="AC2" s="14" t="e">
        <f t="shared" ca="1" si="0"/>
        <v>#REF!</v>
      </c>
      <c r="AD2" s="14" t="e">
        <f t="shared" ca="1" si="0"/>
        <v>#REF!</v>
      </c>
      <c r="AE2" s="14" t="e">
        <f t="shared" ca="1" si="0"/>
        <v>#REF!</v>
      </c>
      <c r="AF2" s="14" t="e">
        <f t="shared" ca="1" si="0"/>
        <v>#REF!</v>
      </c>
      <c r="AG2" s="14" t="e">
        <f t="shared" ca="1" si="0"/>
        <v>#REF!</v>
      </c>
      <c r="AH2" s="14" t="e">
        <f t="shared" ca="1" si="0"/>
        <v>#REF!</v>
      </c>
      <c r="AI2" s="14" t="e">
        <f t="shared" ca="1" si="0"/>
        <v>#REF!</v>
      </c>
      <c r="AJ2" s="14" t="e">
        <f t="shared" ca="1" si="0"/>
        <v>#REF!</v>
      </c>
      <c r="AK2" s="14" t="e">
        <f t="shared" ca="1" si="0"/>
        <v>#REF!</v>
      </c>
      <c r="AL2" s="14" t="e">
        <f t="shared" ca="1" si="0"/>
        <v>#REF!</v>
      </c>
      <c r="AM2" s="14" t="e">
        <f t="shared" ca="1" si="0"/>
        <v>#REF!</v>
      </c>
      <c r="AN2" s="14" t="e">
        <f t="shared" ca="1" si="0"/>
        <v>#REF!</v>
      </c>
      <c r="AO2" s="14" t="e">
        <f t="shared" ca="1" si="0"/>
        <v>#REF!</v>
      </c>
      <c r="AP2" s="14" t="e">
        <f t="shared" ca="1" si="0"/>
        <v>#REF!</v>
      </c>
      <c r="AQ2" s="14" t="e">
        <f t="shared" ca="1" si="0"/>
        <v>#REF!</v>
      </c>
      <c r="AR2" s="14" t="e">
        <f t="shared" ca="1" si="0"/>
        <v>#REF!</v>
      </c>
      <c r="AS2" s="14" t="e">
        <f t="shared" ca="1" si="0"/>
        <v>#REF!</v>
      </c>
      <c r="AT2" s="14" t="e">
        <f t="shared" ca="1" si="0"/>
        <v>#REF!</v>
      </c>
      <c r="AU2" s="14" t="e">
        <f t="shared" ca="1" si="0"/>
        <v>#REF!</v>
      </c>
      <c r="AV2" s="14" t="e">
        <f t="shared" ca="1" si="0"/>
        <v>#REF!</v>
      </c>
      <c r="AW2" s="14" t="e">
        <f t="shared" ca="1" si="0"/>
        <v>#REF!</v>
      </c>
      <c r="AX2" s="14" t="e">
        <f t="shared" ca="1" si="0"/>
        <v>#REF!</v>
      </c>
      <c r="AY2" s="14" t="e">
        <f t="shared" ca="1" si="0"/>
        <v>#REF!</v>
      </c>
      <c r="AZ2" s="14" t="e">
        <f t="shared" ca="1" si="0"/>
        <v>#REF!</v>
      </c>
      <c r="BA2" s="14" t="e">
        <f t="shared" ca="1" si="0"/>
        <v>#REF!</v>
      </c>
      <c r="BB2" s="14" t="e">
        <f t="shared" ca="1" si="0"/>
        <v>#REF!</v>
      </c>
      <c r="BC2" s="14" t="e">
        <f t="shared" ca="1" si="0"/>
        <v>#REF!</v>
      </c>
      <c r="BD2" s="14" t="e">
        <f t="shared" ca="1" si="0"/>
        <v>#REF!</v>
      </c>
      <c r="BE2" s="14" t="e">
        <f t="shared" ca="1" si="0"/>
        <v>#REF!</v>
      </c>
      <c r="BF2" s="14" t="e">
        <f t="shared" ca="1" si="0"/>
        <v>#REF!</v>
      </c>
      <c r="BG2" s="14" t="e">
        <f t="shared" ca="1" si="0"/>
        <v>#REF!</v>
      </c>
      <c r="BH2" s="14" t="e">
        <f t="shared" ca="1" si="0"/>
        <v>#REF!</v>
      </c>
      <c r="BI2" s="14" t="e">
        <f t="shared" ca="1" si="0"/>
        <v>#REF!</v>
      </c>
      <c r="BJ2" s="14" t="e">
        <f t="shared" ca="1" si="0"/>
        <v>#REF!</v>
      </c>
      <c r="BK2" s="14" t="e">
        <f t="shared" ref="BK2:CL2" ca="1" si="1">IF(INDIRECT(BK$1)="","",INDIRECT(BK$1))</f>
        <v>#REF!</v>
      </c>
      <c r="BL2" s="14" t="e">
        <f t="shared" ca="1" si="1"/>
        <v>#REF!</v>
      </c>
      <c r="BM2" s="14" t="e">
        <f t="shared" ca="1" si="1"/>
        <v>#REF!</v>
      </c>
      <c r="BN2" s="14" t="e">
        <f t="shared" ca="1" si="1"/>
        <v>#REF!</v>
      </c>
      <c r="BO2" s="14" t="e">
        <f t="shared" ca="1" si="1"/>
        <v>#REF!</v>
      </c>
      <c r="BP2" s="14" t="e">
        <f t="shared" ca="1" si="1"/>
        <v>#REF!</v>
      </c>
      <c r="BQ2" s="14" t="e">
        <f t="shared" ca="1" si="1"/>
        <v>#REF!</v>
      </c>
      <c r="BR2" s="14" t="e">
        <f t="shared" ca="1" si="1"/>
        <v>#REF!</v>
      </c>
      <c r="BS2" s="14" t="e">
        <f t="shared" ca="1" si="1"/>
        <v>#REF!</v>
      </c>
      <c r="BT2" s="14" t="e">
        <f t="shared" ca="1" si="1"/>
        <v>#REF!</v>
      </c>
      <c r="BU2" s="14" t="e">
        <f t="shared" ca="1" si="1"/>
        <v>#REF!</v>
      </c>
      <c r="BV2" s="14" t="e">
        <f t="shared" ca="1" si="1"/>
        <v>#REF!</v>
      </c>
      <c r="BW2" s="14" t="e">
        <f t="shared" ca="1" si="1"/>
        <v>#REF!</v>
      </c>
      <c r="BX2" s="14" t="e">
        <f t="shared" ca="1" si="1"/>
        <v>#REF!</v>
      </c>
      <c r="BY2" s="14" t="e">
        <f t="shared" ca="1" si="1"/>
        <v>#REF!</v>
      </c>
      <c r="BZ2" s="14" t="e">
        <f t="shared" ca="1" si="1"/>
        <v>#REF!</v>
      </c>
      <c r="CA2" s="14" t="e">
        <f t="shared" ca="1" si="1"/>
        <v>#REF!</v>
      </c>
      <c r="CB2" s="14" t="e">
        <f t="shared" ca="1" si="1"/>
        <v>#REF!</v>
      </c>
      <c r="CC2" s="14" t="e">
        <f t="shared" ca="1" si="1"/>
        <v>#REF!</v>
      </c>
      <c r="CD2" s="14" t="e">
        <f t="shared" ca="1" si="1"/>
        <v>#REF!</v>
      </c>
      <c r="CE2" s="14" t="e">
        <f t="shared" ca="1" si="1"/>
        <v>#REF!</v>
      </c>
      <c r="CF2" s="14" t="e">
        <f t="shared" ca="1" si="1"/>
        <v>#REF!</v>
      </c>
      <c r="CG2" s="14" t="e">
        <f t="shared" ca="1" si="1"/>
        <v>#REF!</v>
      </c>
      <c r="CH2" s="14" t="e">
        <f t="shared" ca="1" si="1"/>
        <v>#REF!</v>
      </c>
      <c r="CI2" s="14" t="e">
        <f t="shared" ca="1" si="1"/>
        <v>#REF!</v>
      </c>
      <c r="CJ2" s="14" t="e">
        <f t="shared" ca="1" si="1"/>
        <v>#REF!</v>
      </c>
      <c r="CK2" s="14" t="e">
        <f t="shared" ca="1" si="1"/>
        <v>#REF!</v>
      </c>
      <c r="CL2" s="14" t="e">
        <f t="shared" ca="1" si="1"/>
        <v>#REF!</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99b58f05-ca6a-4d74-8f80-5eb0985da867">
      <UserInfo>
        <DisplayName/>
        <AccountId xsi:nil="true"/>
        <AccountType/>
      </UserInfo>
    </SharedWithUsers>
    <Category xmlns="3d0bc462-7b14-467e-a9bc-4c018bb7a71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7447D8EF912045AFA1DBA1C283A56F" ma:contentTypeVersion="16" ma:contentTypeDescription="Create a new document." ma:contentTypeScope="" ma:versionID="d9a471b89647befc2311055256b84d4e">
  <xsd:schema xmlns:xsd="http://www.w3.org/2001/XMLSchema" xmlns:xs="http://www.w3.org/2001/XMLSchema" xmlns:p="http://schemas.microsoft.com/office/2006/metadata/properties" xmlns:ns1="http://schemas.microsoft.com/sharepoint/v3" xmlns:ns2="99b58f05-ca6a-4d74-8f80-5eb0985da867" xmlns:ns3="3d0bc462-7b14-467e-a9bc-4c018bb7a713" targetNamespace="http://schemas.microsoft.com/office/2006/metadata/properties" ma:root="true" ma:fieldsID="03e9d42daf7b941f39abdf5b87b041b4" ns1:_="" ns2:_="" ns3:_="">
    <xsd:import namespace="http://schemas.microsoft.com/sharepoint/v3"/>
    <xsd:import namespace="99b58f05-ca6a-4d74-8f80-5eb0985da867"/>
    <xsd:import namespace="3d0bc462-7b14-467e-a9bc-4c018bb7a713"/>
    <xsd:element name="properties">
      <xsd:complexType>
        <xsd:sequence>
          <xsd:element name="documentManagement">
            <xsd:complexType>
              <xsd:all>
                <xsd:element ref="ns1:_ip_UnifiedCompliancePolicyProperties" minOccurs="0"/>
                <xsd:element ref="ns1:_ip_UnifiedCompliancePolicyUIAction"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Categor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b58f05-ca6a-4d74-8f80-5eb0985da86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bc462-7b14-467e-a9bc-4c018bb7a71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Category" ma:index="21" nillable="true" ma:displayName="Category" ma:format="Dropdown" ma:internalName="Category">
      <xsd:simpleType>
        <xsd:restriction base="dms:Choice">
          <xsd:enumeration value="Audit Program"/>
          <xsd:enumeration value="Cause Related"/>
          <xsd:enumeration value="Job Aid"/>
          <xsd:enumeration value="Routine"/>
          <xsd:enumeration value="Training"/>
        </xsd:restriction>
      </xsd:simpleType>
    </xsd:element>
    <xsd:element name="MediaServiceLocation" ma:index="22"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4BA6F6-6E7F-4E6C-B9E2-8F016C85AC11}">
  <ds:schemaRefs>
    <ds:schemaRef ds:uri="http://schemas.microsoft.com/office/2006/metadata/properties"/>
    <ds:schemaRef ds:uri="http://purl.org/dc/terms/"/>
    <ds:schemaRef ds:uri="3d0bc462-7b14-467e-a9bc-4c018bb7a713"/>
    <ds:schemaRef ds:uri="http://schemas.microsoft.com/sharepoint/v3"/>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99b58f05-ca6a-4d74-8f80-5eb0985da867"/>
    <ds:schemaRef ds:uri="http://www.w3.org/XML/1998/namespace"/>
  </ds:schemaRefs>
</ds:datastoreItem>
</file>

<file path=customXml/itemProps2.xml><?xml version="1.0" encoding="utf-8"?>
<ds:datastoreItem xmlns:ds="http://schemas.openxmlformats.org/officeDocument/2006/customXml" ds:itemID="{1F0E98F9-0E96-4120-BAA4-1482AEC721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9b58f05-ca6a-4d74-8f80-5eb0985da867"/>
    <ds:schemaRef ds:uri="3d0bc462-7b14-467e-a9bc-4c018bb7a7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9CA3D9-6A3B-4722-8725-4F503FA829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55</vt:i4>
      </vt:variant>
    </vt:vector>
  </HeadingPairs>
  <TitlesOfParts>
    <vt:vector size="60" baseType="lpstr">
      <vt:lpstr>Instructions</vt:lpstr>
      <vt:lpstr>Affidavit</vt:lpstr>
      <vt:lpstr>Lookups</vt:lpstr>
      <vt:lpstr>HealthcareFields</vt:lpstr>
      <vt:lpstr>Data</vt:lpstr>
      <vt:lpstr>Choose_Yes__No__or_Decision_Pending</vt:lpstr>
      <vt:lpstr>dfltAnswerIndicator</vt:lpstr>
      <vt:lpstr>dfltAttach</vt:lpstr>
      <vt:lpstr>dfltBWUnits</vt:lpstr>
      <vt:lpstr>dfltFundingYear</vt:lpstr>
      <vt:lpstr>dfltPurpose</vt:lpstr>
      <vt:lpstr>dfltRFP</vt:lpstr>
      <vt:lpstr>dfltTypeFacility</vt:lpstr>
      <vt:lpstr>dfltYesNo</vt:lpstr>
      <vt:lpstr>dfltYesNoNA</vt:lpstr>
      <vt:lpstr>dfltYesNoPending</vt:lpstr>
      <vt:lpstr>List_FundingYear</vt:lpstr>
      <vt:lpstr>List_TypeFacility</vt:lpstr>
      <vt:lpstr>ListAffidavit_Purpose</vt:lpstr>
      <vt:lpstr>ListAttachment</vt:lpstr>
      <vt:lpstr>ListBWUnit</vt:lpstr>
      <vt:lpstr>ListRFP</vt:lpstr>
      <vt:lpstr>ListYesNo</vt:lpstr>
      <vt:lpstr>ListYesNoNA</vt:lpstr>
      <vt:lpstr>ListYesPendingDeniedNo</vt:lpstr>
      <vt:lpstr>Instructions!Print_Area</vt:lpstr>
      <vt:lpstr>xAffChange</vt:lpstr>
      <vt:lpstr>xAffFunding</vt:lpstr>
      <vt:lpstr>xAffPre</vt:lpstr>
      <vt:lpstr>xBWGbps</vt:lpstr>
      <vt:lpstr>xBWMbps</vt:lpstr>
      <vt:lpstr>xDenied</vt:lpstr>
      <vt:lpstr>xDidNotApply</vt:lpstr>
      <vt:lpstr>xFY14</vt:lpstr>
      <vt:lpstr>xFY15</vt:lpstr>
      <vt:lpstr>xFY16</vt:lpstr>
      <vt:lpstr>xFY17</vt:lpstr>
      <vt:lpstr>xFY18</vt:lpstr>
      <vt:lpstr>xFY19</vt:lpstr>
      <vt:lpstr>xFY20</vt:lpstr>
      <vt:lpstr>xIncl</vt:lpstr>
      <vt:lpstr>xInternetOnly</vt:lpstr>
      <vt:lpstr>xInternetWAN</vt:lpstr>
      <vt:lpstr>xNApp</vt:lpstr>
      <vt:lpstr>xNAva</vt:lpstr>
      <vt:lpstr>xNo</vt:lpstr>
      <vt:lpstr>xNoRFP</vt:lpstr>
      <vt:lpstr>xPending</vt:lpstr>
      <vt:lpstr>xTypeCCHD</vt:lpstr>
      <vt:lpstr>xTypeCHD</vt:lpstr>
      <vt:lpstr>xTypeDOC</vt:lpstr>
      <vt:lpstr>xTypeFQHC_NonPHS</vt:lpstr>
      <vt:lpstr>xTypeFQHC_PHS</vt:lpstr>
      <vt:lpstr>xTypenfpHospital</vt:lpstr>
      <vt:lpstr>xTypenfpMHSAF_CBSCC</vt:lpstr>
      <vt:lpstr>xTypenfpMHSAF_CCARC</vt:lpstr>
      <vt:lpstr>xTypenfpMHSAF_CMHC</vt:lpstr>
      <vt:lpstr>xTypenfpMHSAF_DMHSAS</vt:lpstr>
      <vt:lpstr>xWANOnly</vt:lpstr>
      <vt:lpstr>xYes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Derrel Fincher</dc:creator>
  <cp:keywords/>
  <dc:description/>
  <cp:lastModifiedBy>Farzad Khalili</cp:lastModifiedBy>
  <cp:revision/>
  <dcterms:created xsi:type="dcterms:W3CDTF">2016-07-31T22:14:34Z</dcterms:created>
  <dcterms:modified xsi:type="dcterms:W3CDTF">2021-08-04T19:35:07Z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0x010100EF7447D8EF912045AFA1DBA1C283A56F</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Order">
    <vt:r8>21551500</vt:r8>
  </property>
</Properties>
</file>