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v56\Desktop\Website\"/>
    </mc:Choice>
  </mc:AlternateContent>
  <bookViews>
    <workbookView xWindow="0" yWindow="0" windowWidth="28800" windowHeight="11700" activeTab="1"/>
  </bookViews>
  <sheets>
    <sheet name="Instructions" sheetId="6" r:id="rId1"/>
    <sheet name="Affidavit" sheetId="5" r:id="rId2"/>
    <sheet name="Lookups" sheetId="4" state="hidden" r:id="rId3"/>
    <sheet name="LibraryFields" sheetId="2" state="hidden" r:id="rId4"/>
    <sheet name="Data" sheetId="3" state="hidden" r:id="rId5"/>
  </sheets>
  <externalReferences>
    <externalReference r:id="rId6"/>
  </externalReferences>
  <definedNames>
    <definedName name="_xlnm._FilterDatabase" localSheetId="3" hidden="1">LibraryFields!$A$1:$I$58</definedName>
    <definedName name="AffidavitPurpose">#REF!</definedName>
    <definedName name="AffidavitType">"Library"</definedName>
    <definedName name="atAppFundLetStatus">#REF!</definedName>
    <definedName name="atBidEvalExp">#REF!</definedName>
    <definedName name="atBidEvalStatus">#REF!</definedName>
    <definedName name="atDeMarc">#REF!</definedName>
    <definedName name="atDiscInfoExp">#REF!</definedName>
    <definedName name="atDiscInfoStatus">#REF!</definedName>
    <definedName name="atNotes">#REF!</definedName>
    <definedName name="atRFPExp">#REF!</definedName>
    <definedName name="atRFPStatus">#REF!</definedName>
    <definedName name="bidBWExp">#REF!</definedName>
    <definedName name="bidNotConsider">#REF!</definedName>
    <definedName name="bidNotConsiderExp">#REF!</definedName>
    <definedName name="bidNumBidders">#REF!</definedName>
    <definedName name="bidNumBids">#REF!</definedName>
    <definedName name="bidRFPBW">#REF!</definedName>
    <definedName name="bidSelectBid">#REF!</definedName>
    <definedName name="bidSelectedBWinRFP">#REF!</definedName>
    <definedName name="bidSelectedLCRQBExp">#REF!</definedName>
    <definedName name="conPUDContactCons">#REF!</definedName>
    <definedName name="csCurDateBegin">#REF!</definedName>
    <definedName name="csCurProvider">#REF!</definedName>
    <definedName name="csCurrentSvcsAddExp">#REF!</definedName>
    <definedName name="csErateDiscountRate">#REF!</definedName>
    <definedName name="csFundingYr">#REF!</definedName>
    <definedName name="csInetBW">#REF!</definedName>
    <definedName name="csWANBW">#REF!</definedName>
    <definedName name="csWANDateBegin">#REF!</definedName>
    <definedName name="csWANNumberCircuits">#REF!</definedName>
    <definedName name="csWANProvider">#REF!</definedName>
    <definedName name="dd">[1]Lookups!$B$35</definedName>
    <definedName name="dddd">[1]Lookups!$B$24:$B$27</definedName>
    <definedName name="dde">[1]Lookups!$B$35</definedName>
    <definedName name="dfltAnswerIndicator">Lookups!$B$39</definedName>
    <definedName name="dfltAttach">Lookups!$B$38</definedName>
    <definedName name="dfltBWUnits">Lookups!$B$37</definedName>
    <definedName name="dfltFundingYear">Lookups!$B$40</definedName>
    <definedName name="dfltLibPop">Lookups!$B$42</definedName>
    <definedName name="dfltLibrary">Lookups!$B$41</definedName>
    <definedName name="dfltLibSystem">Lookups!$B$43</definedName>
    <definedName name="dfltPurpose">Lookups!$B$34</definedName>
    <definedName name="dfltRFP">Lookups!$B$44</definedName>
    <definedName name="dfltYesNo">Lookups!$B$35</definedName>
    <definedName name="dfltYesNoNA">Lookups!$B$36</definedName>
    <definedName name="eeee">[1]Lookups!$B$34</definedName>
    <definedName name="EEEEE">[1]Lookups!$B$34</definedName>
    <definedName name="eeeeeeeee">[1]Lookups!$B$35</definedName>
    <definedName name="eiContactAddress1">#REF!</definedName>
    <definedName name="eiContactCity">#REF!</definedName>
    <definedName name="eiContactEmail">#REF!</definedName>
    <definedName name="eiContactEmployer">#REF!</definedName>
    <definedName name="eiContactName">#REF!</definedName>
    <definedName name="eiContactState">#REF!</definedName>
    <definedName name="eiContactTelephone">#REF!</definedName>
    <definedName name="eiContactTitle">#REF!</definedName>
    <definedName name="eiContactZip">#REF!</definedName>
    <definedName name="eiEntityType">#REF!</definedName>
    <definedName name="libCity">#REF!</definedName>
    <definedName name="libName">#REF!</definedName>
    <definedName name="libPatronsServed">#REF!</definedName>
    <definedName name="libSystem">#REF!</definedName>
    <definedName name="ListAffidavit_Purpose">Lookups!$B$2:$B$5</definedName>
    <definedName name="ListAttachment">Lookups!$B$24:$B$27</definedName>
    <definedName name="ListBWUnit">Lookups!$B$19:$B$21</definedName>
    <definedName name="ListFundingYear">Lookups!$B$47:$B$53</definedName>
    <definedName name="ListLibPop">Lookups!$B$30:$B$32</definedName>
    <definedName name="ListLibraries">Lookups!$A$65:$A$193</definedName>
    <definedName name="ListLibSystems">Lookups!$A$196:$A$298</definedName>
    <definedName name="ListRFP">Lookups!$B$56:$B$60</definedName>
    <definedName name="ListYesNo">Lookups!$B$8:$B$10</definedName>
    <definedName name="ListYesNoNA">Lookups!$B$13:$B$16</definedName>
    <definedName name="psPrevAddExp">#REF!</definedName>
    <definedName name="psPrevInetDiscDate">#REF!</definedName>
    <definedName name="psPrevInetProvider">#REF!</definedName>
    <definedName name="psPrevWANDiscDate">#REF!</definedName>
    <definedName name="psPrevWANProvider">#REF!</definedName>
    <definedName name="xAffChange">Lookups!$B$5</definedName>
    <definedName name="xAffFunding">Lookups!$B$3</definedName>
    <definedName name="xAffPre">Lookups!$B$4</definedName>
    <definedName name="xFY14">Lookups!$B$53</definedName>
    <definedName name="xFY15">Lookups!$B$52</definedName>
    <definedName name="xFY16">Lookups!$B$52</definedName>
    <definedName name="xFY17">Lookups!$B$53</definedName>
    <definedName name="xFY18">Lookups!$B$48</definedName>
    <definedName name="xFY19">Lookups!$B$49</definedName>
    <definedName name="xFY20">Lookups!$B$50</definedName>
    <definedName name="xGE50000">Lookups!$B$32</definedName>
    <definedName name="xIncl">Lookups!$B$25</definedName>
    <definedName name="xInternetOnly">Lookups!$B$58</definedName>
    <definedName name="xInternetWAN">Lookups!$B$60</definedName>
    <definedName name="xLT50000">Lookups!$B$31</definedName>
    <definedName name="xNApp">Lookups!$B$26</definedName>
    <definedName name="xNo">Lookups!$B$10</definedName>
    <definedName name="xNoRFP">Lookups!$B$57</definedName>
    <definedName name="xNSub">Lookups!$B$27</definedName>
    <definedName name="xWANOnly">Lookups!$B$59</definedName>
    <definedName name="xYes">Lookups!$B$9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5" l="1"/>
  <c r="F9" i="2"/>
  <c r="F13" i="2"/>
  <c r="F10" i="2"/>
  <c r="F15" i="2"/>
  <c r="H18" i="2"/>
  <c r="F56" i="2"/>
  <c r="F11" i="2"/>
  <c r="I18" i="2"/>
  <c r="F16" i="2"/>
  <c r="F17" i="2"/>
  <c r="F14" i="2"/>
  <c r="F12" i="2"/>
  <c r="F55" i="2"/>
  <c r="A18" i="2" l="1"/>
  <c r="C3" i="2"/>
  <c r="I28" i="2"/>
  <c r="I14" i="2"/>
  <c r="H20" i="2"/>
  <c r="I50" i="2"/>
  <c r="I51" i="2"/>
  <c r="I39" i="2"/>
  <c r="I8" i="2"/>
  <c r="I40" i="2"/>
  <c r="I37" i="2"/>
  <c r="I41" i="2"/>
  <c r="I26" i="2"/>
  <c r="I49" i="2"/>
  <c r="I53" i="2"/>
  <c r="I32" i="2"/>
  <c r="I44" i="2"/>
  <c r="H22" i="2"/>
  <c r="I31" i="2"/>
  <c r="I58" i="2"/>
  <c r="I15" i="2"/>
  <c r="I33" i="2"/>
  <c r="I29" i="2"/>
  <c r="I46" i="2"/>
  <c r="I4" i="2"/>
  <c r="I25" i="2"/>
  <c r="I48" i="2"/>
  <c r="I22" i="2"/>
  <c r="I13" i="2"/>
  <c r="I54" i="2"/>
  <c r="I19" i="2"/>
  <c r="I42" i="2"/>
  <c r="I5" i="2"/>
  <c r="I16" i="2"/>
  <c r="H34" i="2"/>
  <c r="I35" i="2"/>
  <c r="I56" i="2"/>
  <c r="I38" i="2"/>
  <c r="I52" i="2"/>
  <c r="I20" i="2"/>
  <c r="I57" i="2"/>
  <c r="I11" i="2"/>
  <c r="I36" i="2"/>
  <c r="I7" i="2"/>
  <c r="I27" i="2"/>
  <c r="I47" i="2"/>
  <c r="H43" i="2"/>
  <c r="I12" i="2"/>
  <c r="I24" i="2"/>
  <c r="I43" i="2"/>
  <c r="I9" i="2"/>
  <c r="I55" i="2"/>
  <c r="H49" i="2"/>
  <c r="I30" i="2"/>
  <c r="I23" i="2"/>
  <c r="I45" i="2"/>
  <c r="I10" i="2"/>
  <c r="I17" i="2"/>
  <c r="I34" i="2"/>
  <c r="I6" i="2"/>
  <c r="I21" i="2"/>
  <c r="A34" i="2" l="1"/>
  <c r="A43" i="2"/>
  <c r="A49" i="2"/>
  <c r="A20" i="2"/>
  <c r="A22" i="2"/>
  <c r="B56" i="4"/>
  <c r="A65" i="4"/>
  <c r="A196" i="4"/>
  <c r="B30" i="4"/>
  <c r="B16" i="4"/>
  <c r="B15" i="4"/>
  <c r="B14" i="4"/>
  <c r="B13" i="4"/>
  <c r="B47" i="4"/>
  <c r="B2" i="4"/>
  <c r="B8" i="4"/>
  <c r="B19" i="4"/>
  <c r="B24" i="4"/>
  <c r="F30" i="2"/>
  <c r="V2" i="3"/>
  <c r="F4" i="2"/>
  <c r="F46" i="2"/>
  <c r="AO2" i="3"/>
  <c r="F33" i="2"/>
  <c r="D2" i="3"/>
  <c r="F29" i="2"/>
  <c r="M2" i="3"/>
  <c r="F35" i="2"/>
  <c r="F44" i="2"/>
  <c r="H56" i="2"/>
  <c r="AK2" i="3"/>
  <c r="F19" i="2"/>
  <c r="F26" i="2"/>
  <c r="Z2" i="3"/>
  <c r="W2" i="3"/>
  <c r="J2" i="3"/>
  <c r="AR2" i="3"/>
  <c r="F23" i="2"/>
  <c r="X2" i="3"/>
  <c r="F58" i="2"/>
  <c r="AX2" i="3"/>
  <c r="L2" i="3"/>
  <c r="AS2" i="3"/>
  <c r="F50" i="2"/>
  <c r="AH2" i="3"/>
  <c r="F21" i="2"/>
  <c r="F47" i="2"/>
  <c r="F6" i="2"/>
  <c r="H57" i="2"/>
  <c r="R2" i="3"/>
  <c r="Y2" i="3"/>
  <c r="F36" i="2"/>
  <c r="BE2" i="3"/>
  <c r="BC2" i="3"/>
  <c r="BK2" i="3"/>
  <c r="P2" i="3"/>
  <c r="BF2" i="3"/>
  <c r="U2" i="3"/>
  <c r="F2" i="3"/>
  <c r="B2" i="3"/>
  <c r="AY2" i="3"/>
  <c r="BP2" i="3"/>
  <c r="F41" i="2"/>
  <c r="AC2" i="3"/>
  <c r="BB2" i="3"/>
  <c r="AV2" i="3"/>
  <c r="AN2" i="3"/>
  <c r="I2" i="3"/>
  <c r="H58" i="2"/>
  <c r="AA2" i="3"/>
  <c r="K2" i="3"/>
  <c r="H54" i="2"/>
  <c r="AP2" i="3"/>
  <c r="AJ2" i="3"/>
  <c r="AD2" i="3"/>
  <c r="H2" i="3"/>
  <c r="F45" i="2"/>
  <c r="BN2" i="3"/>
  <c r="AU2" i="3"/>
  <c r="AM2" i="3"/>
  <c r="F53" i="2"/>
  <c r="F25" i="2"/>
  <c r="F40" i="2"/>
  <c r="BO2" i="3"/>
  <c r="F52" i="2"/>
  <c r="AT2" i="3"/>
  <c r="O2" i="3"/>
  <c r="F27" i="2"/>
  <c r="AQ2" i="3"/>
  <c r="AE2" i="3"/>
  <c r="F8" i="2"/>
  <c r="BA2" i="3"/>
  <c r="BL2" i="3"/>
  <c r="BD2" i="3"/>
  <c r="BI2" i="3"/>
  <c r="F54" i="2"/>
  <c r="F38" i="2"/>
  <c r="F37" i="2"/>
  <c r="F32" i="2"/>
  <c r="H50" i="2"/>
  <c r="T2" i="3"/>
  <c r="BM2" i="3"/>
  <c r="F5" i="2"/>
  <c r="F48" i="2"/>
  <c r="F51" i="2"/>
  <c r="AI2" i="3"/>
  <c r="AF2" i="3"/>
  <c r="F57" i="2"/>
  <c r="AG2" i="3"/>
  <c r="AL2" i="3"/>
  <c r="F24" i="2"/>
  <c r="AW2" i="3"/>
  <c r="E2" i="3"/>
  <c r="BH2" i="3"/>
  <c r="BJ2" i="3"/>
  <c r="Q2" i="3"/>
  <c r="BG2" i="3"/>
  <c r="C2" i="3"/>
  <c r="F39" i="2"/>
  <c r="S2" i="3"/>
  <c r="F31" i="2"/>
  <c r="N2" i="3"/>
  <c r="AB2" i="3"/>
  <c r="AZ2" i="3"/>
  <c r="F42" i="2"/>
  <c r="F28" i="2"/>
  <c r="G2" i="3"/>
  <c r="F7" i="2"/>
  <c r="A56" i="2" l="1"/>
  <c r="A54" i="2"/>
  <c r="A57" i="2"/>
  <c r="A50" i="2"/>
  <c r="A58" i="2"/>
  <c r="H44" i="2"/>
  <c r="H35" i="2"/>
  <c r="H19" i="2"/>
  <c r="H21" i="2"/>
  <c r="H23" i="2"/>
  <c r="H4" i="2"/>
  <c r="H55" i="2"/>
  <c r="H51" i="2"/>
  <c r="A55" i="2" l="1"/>
  <c r="A51" i="2"/>
  <c r="A35" i="2"/>
  <c r="A44" i="2"/>
  <c r="A23" i="2"/>
  <c r="A21" i="2"/>
  <c r="A19" i="2"/>
  <c r="A4" i="2"/>
  <c r="A2" i="2"/>
  <c r="H5" i="2"/>
  <c r="H52" i="2"/>
  <c r="A5" i="2" l="1"/>
  <c r="A52" i="2"/>
  <c r="H9" i="2"/>
  <c r="H53" i="2"/>
  <c r="H11" i="2"/>
  <c r="H8" i="2"/>
  <c r="H6" i="2"/>
  <c r="A6" i="2" l="1"/>
  <c r="A9" i="2"/>
  <c r="A8" i="2"/>
  <c r="A53" i="2"/>
  <c r="A11" i="2"/>
  <c r="H24" i="2"/>
  <c r="H7" i="2"/>
  <c r="H10" i="2"/>
  <c r="H12" i="2"/>
  <c r="A24" i="2" l="1"/>
  <c r="A10" i="2"/>
  <c r="A7" i="2"/>
  <c r="A12" i="2"/>
  <c r="H14" i="2"/>
  <c r="H13" i="2"/>
  <c r="H31" i="2"/>
  <c r="A14" i="2" l="1"/>
  <c r="A31" i="2"/>
  <c r="A13" i="2"/>
  <c r="H32" i="2"/>
  <c r="H25" i="2"/>
  <c r="H26" i="2"/>
  <c r="H30" i="2"/>
  <c r="H15" i="2"/>
  <c r="H27" i="2"/>
  <c r="H29" i="2"/>
  <c r="A27" i="2" l="1"/>
  <c r="A29" i="2"/>
  <c r="A25" i="2"/>
  <c r="A26" i="2"/>
  <c r="A15" i="2"/>
  <c r="A32" i="2"/>
  <c r="A30" i="2"/>
  <c r="H36" i="2"/>
  <c r="H16" i="2"/>
  <c r="H33" i="2"/>
  <c r="H28" i="2"/>
  <c r="A28" i="2" l="1"/>
  <c r="A16" i="2"/>
  <c r="A36" i="2"/>
  <c r="A33" i="2"/>
  <c r="H17" i="2"/>
  <c r="H37" i="2"/>
  <c r="A37" i="2" l="1"/>
  <c r="A17" i="2"/>
  <c r="H39" i="2"/>
  <c r="H38" i="2"/>
  <c r="A39" i="2" l="1"/>
  <c r="A38" i="2"/>
  <c r="H40" i="2"/>
  <c r="A40" i="2" l="1"/>
  <c r="H41" i="2"/>
  <c r="A41" i="2" l="1"/>
  <c r="H42" i="2"/>
  <c r="A42" i="2" l="1"/>
  <c r="H45" i="2"/>
  <c r="A45" i="2" l="1"/>
  <c r="H46" i="2"/>
  <c r="A46" i="2" l="1"/>
  <c r="H47" i="2"/>
  <c r="A47" i="2" l="1"/>
  <c r="H48" i="2"/>
  <c r="A48" i="2" l="1"/>
</calcChain>
</file>

<file path=xl/sharedStrings.xml><?xml version="1.0" encoding="utf-8"?>
<sst xmlns="http://schemas.openxmlformats.org/spreadsheetml/2006/main" count="844" uniqueCount="757">
  <si>
    <t xml:space="preserve">OKLAHOMA UNIVERSAL SERVICE FUND AFFIDAVIT FOR LIBRARIES </t>
  </si>
  <si>
    <t>PREAPPROVAL or REQUEST FOR FUNDING FOR SPECIAL UNIVERSAL SERVICES</t>
  </si>
  <si>
    <t>Use for funding year beginning July 1, 2021</t>
  </si>
  <si>
    <t>•</t>
  </si>
  <si>
    <t>Please be advised that this Oklahoma Universal Service Fund (“OUSF”) Affidavit for Libraries (“Affidavit”), along with all requested information, must be provided to the Public Utility Division (“PUD”) of the Oklahoma Corporation Commission (“Commission”).</t>
  </si>
  <si>
    <t>IMPORTANT: Be advised any alteration(s) to this Affidavit, other than providing responses in the spaces provided, will result in the Affidavit being deemed incomplete.</t>
  </si>
  <si>
    <t>DISCLOSURE: The Commission or the OUSF Administrator may publicly file this document and any or all Attachments in any Cause filed on behalf of the Library.</t>
  </si>
  <si>
    <t>Instructions</t>
  </si>
  <si>
    <r>
      <t xml:space="preserve">Complete the Affidavit in your spreadsheet program and </t>
    </r>
    <r>
      <rPr>
        <i/>
        <sz val="10"/>
        <rFont val="Times New Roman"/>
        <family val="1"/>
      </rPr>
      <t xml:space="preserve">provide as an Adobe PDF file. </t>
    </r>
    <r>
      <rPr>
        <sz val="10"/>
        <rFont val="Times New Roman"/>
        <family val="1"/>
      </rPr>
      <t>In the name of the file, include "Affidavit" and the name of the Library. If you need assistance, please contact PUD at (405) 521-4114 or by emailing OUSF@occ.ok.gov.</t>
    </r>
  </si>
  <si>
    <t>Each public library requesting OUSF funding is required to complete this Affidavit.</t>
  </si>
  <si>
    <t xml:space="preserve">A separate Affidavit is required for each funding year that the beneficiary requests bids. </t>
  </si>
  <si>
    <t>A separate Affidavit is required for each Eligible Provider.</t>
  </si>
  <si>
    <t>Since Section 5 requires a signature, you may provide an electronic signature or print and sign it. Section 5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</si>
  <si>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3 and label the document as “Additional Notes” with the name of the library included. Please provide such attachments in a Microsoft Word or Excel compatible format.</t>
  </si>
  <si>
    <t>In order to avoid delays in processing the Affidavit, please provide all required attachments at the time the Affidavit is submitted.</t>
  </si>
  <si>
    <t>FOR PREAPPROVAL ONLY</t>
  </si>
  <si>
    <t>When completing this Affidavit for the purpose of Preapproval, submit the completed Affidavit and Attachments to OUSF@occ.ok.gov.</t>
  </si>
  <si>
    <t xml:space="preserve">In the subject line of the email, please begin with “Preapproval - Library” followed by the name of the Library. </t>
  </si>
  <si>
    <t xml:space="preserve">PUD will acknowledge receipt via email to the Library contact within one (1) business day. </t>
  </si>
  <si>
    <t xml:space="preserve">Definitions as used in the form </t>
  </si>
  <si>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</si>
  <si>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</si>
  <si>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color theme="1"/>
        <rFont val="Times New Roman"/>
        <family val="1"/>
      </rPr>
      <t>Internet</t>
    </r>
    <r>
      <rPr>
        <sz val="10"/>
        <color theme="1"/>
        <rFont val="Times New Roman"/>
        <family val="1"/>
      </rPr>
      <t xml:space="preserve"> means the international research-oriented network comprised of business, government, academic and other networks.</t>
    </r>
  </si>
  <si>
    <r>
      <rPr>
        <b/>
        <sz val="10"/>
        <color theme="1"/>
        <rFont val="Times New Roman"/>
        <family val="1"/>
      </rPr>
      <t>Internet demarcation</t>
    </r>
    <r>
      <rPr>
        <sz val="10"/>
        <color theme="1"/>
        <rFont val="Times New Roman"/>
        <family val="1"/>
      </rPr>
      <t xml:space="preserve"> means the building where Internet access service is received directly from the service provider; the point where data passes from the Internet into the library's network.</t>
    </r>
  </si>
  <si>
    <r>
      <rPr>
        <b/>
        <sz val="10"/>
        <color theme="1"/>
        <rFont val="Times New Roman"/>
        <family val="1"/>
      </rPr>
      <t xml:space="preserve">Lower cost bid  </t>
    </r>
    <r>
      <rPr>
        <sz val="10"/>
        <color theme="1"/>
        <rFont val="Times New Roman"/>
        <family val="1"/>
      </rPr>
      <t>means</t>
    </r>
    <r>
      <rPr>
        <b/>
        <sz val="10"/>
        <color theme="1"/>
        <rFont val="Times New Roman"/>
        <family val="1"/>
      </rPr>
      <t xml:space="preserve"> </t>
    </r>
    <r>
      <rPr>
        <sz val="10"/>
        <color theme="1"/>
        <rFont val="Times New Roman"/>
        <family val="1"/>
      </rPr>
      <t xml:space="preserve">any bid for the same or higher bandwidth that is for a lower price than the selected bid. </t>
    </r>
  </si>
  <si>
    <r>
      <rPr>
        <b/>
        <sz val="10"/>
        <rFont val="Times New Roman"/>
        <family val="1"/>
      </rPr>
      <t>Lowest Cost Reasonable Qualifying Bid or LCRQB</t>
    </r>
    <r>
      <rPr>
        <sz val="10"/>
        <rFont val="Times New Roman"/>
        <family val="1"/>
      </rPr>
      <t xml:space="preserve"> means a bid that: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</si>
  <si>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</si>
  <si>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</si>
  <si>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</si>
  <si>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</si>
  <si>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</si>
  <si>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</si>
  <si>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</si>
  <si>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color theme="1"/>
        <rFont val="Times New Roman"/>
        <family val="1"/>
      </rPr>
      <t>Public library</t>
    </r>
    <r>
      <rPr>
        <sz val="10"/>
        <color theme="1"/>
        <rFont val="Times New Roman"/>
        <family val="1"/>
      </rPr>
      <t xml:space="preserve"> or </t>
    </r>
    <r>
      <rPr>
        <b/>
        <sz val="10"/>
        <color theme="1"/>
        <rFont val="Times New Roman"/>
        <family val="1"/>
      </rPr>
      <t xml:space="preserve">Library </t>
    </r>
    <r>
      <rPr>
        <sz val="10"/>
        <color theme="1"/>
        <rFont val="Times New Roman"/>
        <family val="1"/>
      </rPr>
      <t xml:space="preserve">means a library or library system that is freely open to all persons under identical conditions and which is supported in whole or in part by public funds. Public library shall not include libraries operated as part of any university, college, school museum, the Oklahoma Historical Society or county law libraries. </t>
    </r>
    <r>
      <rPr>
        <b/>
        <sz val="10"/>
        <color theme="1"/>
        <rFont val="Times New Roman"/>
        <family val="1"/>
      </rPr>
      <t/>
    </r>
  </si>
  <si>
    <r>
      <rPr>
        <b/>
        <sz val="10"/>
        <color theme="1"/>
        <rFont val="Times New Roman"/>
        <family val="1"/>
      </rPr>
      <t>Request for Proposal ("RFP")</t>
    </r>
    <r>
      <rPr>
        <sz val="10"/>
        <color theme="1"/>
        <rFont val="Times New Roman"/>
        <family val="1"/>
      </rPr>
      <t xml:space="preserve"> means a document that can be used by schools, libraries, or healthcare entities to file along with the Form 470, Form 461, or Form 465 to solicit bids from carriers for eligible services. </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</si>
  <si>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</si>
  <si>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</si>
  <si>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color theme="1"/>
        <rFont val="Times New Roman"/>
        <family val="1"/>
      </rPr>
      <t xml:space="preserve">WAN endpoint </t>
    </r>
    <r>
      <rPr>
        <sz val="10"/>
        <color theme="1"/>
        <rFont val="Times New Roman"/>
        <family val="1"/>
      </rPr>
      <t xml:space="preserve">means a building that contains the final poiont of a leased connection between two librarary sites; or a building that receives Internet access through the library's internal network, rather than directly from the service provider.  This does not include WAN or LAN connections owned and operated by the library system. </t>
    </r>
  </si>
  <si>
    <t xml:space="preserve">Oklahoma Universal Service Fund Affidavit for Libraries </t>
  </si>
  <si>
    <t xml:space="preserve">See Instructions Tab for General Instructions and Defined Terms and Acronyms </t>
  </si>
  <si>
    <t>SECTION 1: LIBRARY INFORMATION AND CONTACTS</t>
  </si>
  <si>
    <t>Purpose of this Affidavit (see Instructions):</t>
  </si>
  <si>
    <t>Preapproval, Request for Funding, Change in Funding</t>
  </si>
  <si>
    <t>Library name or Library System:</t>
  </si>
  <si>
    <t xml:space="preserve">Internet Demarcation or WAN End Point building name and address: </t>
  </si>
  <si>
    <t xml:space="preserve">Note: for multiple locations, please include an attachment with the following information: building names and demarcation addresses.  </t>
  </si>
  <si>
    <t>Contact Name and Person's Title for questions:</t>
  </si>
  <si>
    <t>Phone and Email</t>
  </si>
  <si>
    <t>Does the Library meet the definition in 17 O.S. § 139.102(36)? Yes or No</t>
  </si>
  <si>
    <t>If the Library uses a consultant for OUSF funding requests, provide the consultant(s) information if they are authorized to work with the OUSF Administrator on your behalf.</t>
  </si>
  <si>
    <t>SECTION 2: BIDS, RFP, SELECTION OF SERVICES</t>
  </si>
  <si>
    <t xml:space="preserve">Funding Year(s) requested: </t>
  </si>
  <si>
    <t>Is the Total Service Area Population less than 50,000, OR greater than or equal to 50,000?</t>
  </si>
  <si>
    <t>Internet Access:</t>
  </si>
  <si>
    <t>Bandwidth range requested on Form 470 and/or RFP:</t>
  </si>
  <si>
    <t>Bandwidth(s) selected:</t>
  </si>
  <si>
    <t>Provider Selected if Applicable:</t>
  </si>
  <si>
    <t>Was the LCRQB selected?</t>
  </si>
  <si>
    <t>If no, was it within 125% of the LCRQB?</t>
  </si>
  <si>
    <t>Service Start Up Date:</t>
  </si>
  <si>
    <t>WAN:</t>
  </si>
  <si>
    <t>Number of leased circuits:</t>
  </si>
  <si>
    <t>Summary of Bids and Explanation of Bid Selection</t>
  </si>
  <si>
    <t>Were all bids considered?</t>
  </si>
  <si>
    <t>Were copies of all bids provided?</t>
  </si>
  <si>
    <t xml:space="preserve">In order to maximize the OUSF funding, explain why lower cost bids were not selected.  </t>
  </si>
  <si>
    <t>SECTION 3: REQUIRED ATTACHMENTS</t>
  </si>
  <si>
    <t>Label each Attachment according to the Attachment number and name as shown below. For any required Attachment not submitted, please provide an explanation as to why it was not submitted. Label each document. Examples: 3.1, 3.2, etc.</t>
  </si>
  <si>
    <r>
      <rPr>
        <b/>
        <sz val="10"/>
        <color theme="1"/>
        <rFont val="Times New Roman"/>
        <family val="1"/>
      </rPr>
      <t>For Library Systems</t>
    </r>
    <r>
      <rPr>
        <sz val="10"/>
        <color theme="1"/>
        <rFont val="Times New Roman"/>
        <family val="1"/>
      </rPr>
      <t xml:space="preserve">- Network diagram, including but not limited to: demarcation address, demarcation name, Circuit ID, and bandwidth. If multiple providers serve the Library, please include all services in the diagram. </t>
    </r>
  </si>
  <si>
    <t xml:space="preserve">Copies of the following: RFP, FCC Forms 470 and 471, and other federal funding program documentation, including applicable grants. If this Affidavit is for the purpose of Preapproval, submit any documents that have already been completed. </t>
  </si>
  <si>
    <t xml:space="preserve">Copies of all bids received, including bids that were not considered, and all documents used in the evaluation process.  </t>
  </si>
  <si>
    <t xml:space="preserve">If a Preapproval Funding Letter has been issued, please provide a copy of the letter.  </t>
  </si>
  <si>
    <t>SECTION 4: CERTIFICATE OF UNDERSTANDING AND AUTHORIZATION</t>
  </si>
  <si>
    <t xml:space="preserve">The Services are for the exclusive use of each Library, and under no circumstances shall the service be sold, resold, or transferred in consideration for money or any other thing of value.
</t>
  </si>
  <si>
    <t xml:space="preserve">The Library conducted a fair and open competitive bidding process that (a) did not limit bidders based on technology; (b) was open to all Eligible Providers authorized to receive OUSF funding; and (c) was not structured in a manner to exclude Eligible Providers from submitting a competitive bid.
</t>
  </si>
  <si>
    <t xml:space="preserve">Disclosures on this Affidavit and/or Attachments contain Customer Proprietary Network Information (“CPNI”) that is protected from disclosure under 47 U.S.C. § 222. The undersigned waives any right to confidentiality due to such information under federal law and authorizes the Commission and Administrator, to publicly disclose information that relates to the network configuration, type, and use of a telecommunications service subscribed to by the beneficiary, and that is made available to the carrier by the customer solely by virtue of the carrier-customer relationship; and CPNI that is contained in the bills pertaining to telephone exchange services or telephone toll services received by a customer of a carrier which may be contained in invoices, related contracts/agreements, bid information, and other supporting documentation for services eligible to be reimbursed from the OUSF. The release of such records to the Commission or the Administrator constitutes a record subject to disclosure to the public under the Open Records Act.
</t>
  </si>
  <si>
    <t xml:space="preserve">The written approval to disclose information subscribed to by the Library (CPNI) in the form attached hereto has been provided to the Library's Eligible Provider authorizing such provider to disclose CPNI related to the Library's services for which reimbursement is sought, to the Commission and to the Administrator. The purpose of this release of records to the Commission and the Administrator is to review requests for OUSF funding submitted by the Eligible Provider on behalf of the Library. 
</t>
  </si>
  <si>
    <t xml:space="preserve">In accordance with OAC 165:59-7-17(b), the Eligible Provider must provide written information notifying the Library, prior to signing a contract/agreement, that the OUSF may not fund the entire amount of Special Universal Services after E-rate and OUSF credits are applied. OUSF funding may not be sufficient to cover the entire cost of Special Universal Services, after any E-rate funding is applied to the bill. The undersigned further understands that it shall be the responsibility of the Library to pay any remaining balances.
</t>
  </si>
  <si>
    <t xml:space="preserve">No alterations have been made to this Affidavit, other than to provide responses.
</t>
  </si>
  <si>
    <t>I agree that the OUSF Administrator may use this Affidavit and any Attachments hereto, as well as any supplemental documentation that may be provided in response to this Affidavit, as part of the record for any Cause filed on behalf of the Library identified in this Affidavit.</t>
  </si>
  <si>
    <t>SECTION 5: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</si>
  <si>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</si>
  <si>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</si>
  <si>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</si>
  <si>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</si>
  <si>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</si>
  <si>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</si>
  <si>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</si>
  <si>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</si>
  <si>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</si>
  <si>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</si>
  <si>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</si>
  <si>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</si>
  <si>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</si>
  <si>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</si>
  <si>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</si>
  <si>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</si>
  <si>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</si>
  <si>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</si>
  <si>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</si>
  <si>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</si>
  <si>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</si>
  <si>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</si>
  <si>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</si>
  <si>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</si>
  <si>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No</t>
  </si>
  <si>
    <t>ListYesNoNA</t>
  </si>
  <si>
    <t>ListBWUnit</t>
  </si>
  <si>
    <t>Mbps</t>
  </si>
  <si>
    <t>Gbps</t>
  </si>
  <si>
    <t>ListAttachment</t>
  </si>
  <si>
    <t>xIncl</t>
  </si>
  <si>
    <t>Included</t>
  </si>
  <si>
    <t>xNApp</t>
  </si>
  <si>
    <t>Not Applicable</t>
  </si>
  <si>
    <t>xNSub</t>
  </si>
  <si>
    <t>Not Submitted</t>
  </si>
  <si>
    <t>ListLibPop</t>
  </si>
  <si>
    <t>xLT50000</t>
  </si>
  <si>
    <t>Less Than 50,000</t>
  </si>
  <si>
    <t>xGE50000</t>
  </si>
  <si>
    <t>Greater Than or Equal To 50,000</t>
  </si>
  <si>
    <t>dfltPurpose</t>
  </si>
  <si>
    <t>Choose the purpose of the Affidavit =======&gt; (use down-pointing arrow to the right to choose)</t>
  </si>
  <si>
    <t>dfltYesNo</t>
  </si>
  <si>
    <t>Choose Yes or No  =======&gt;</t>
  </si>
  <si>
    <t>dfltYesNoNA</t>
  </si>
  <si>
    <t>Choose Yes, No, or Not Applicable  =======&gt;</t>
  </si>
  <si>
    <t>dfltBWUnits</t>
  </si>
  <si>
    <t>Choose Mbps or Gbps for bandwidth unit    =======&gt;</t>
  </si>
  <si>
    <t>dfltAttach</t>
  </si>
  <si>
    <t>Choose Included, Not Applicable, or Not Submitted    =======&gt;</t>
  </si>
  <si>
    <t>dfltAnswerIndicator</t>
  </si>
  <si>
    <t>&gt;&gt;</t>
  </si>
  <si>
    <t>dfltFundingYear</t>
  </si>
  <si>
    <t>Choose the Funding Year  =======&gt;</t>
  </si>
  <si>
    <t>dfltLibrary</t>
  </si>
  <si>
    <t>Choose the system or library name from the list (system names are at end of list) =======&gt;</t>
  </si>
  <si>
    <t>dfltLibPop</t>
  </si>
  <si>
    <t>Choose the value from the list or enter the population =======&gt;</t>
  </si>
  <si>
    <t>dfltLibSystem</t>
  </si>
  <si>
    <t>For systems only - choose the library name from this list =======&gt;</t>
  </si>
  <si>
    <t>dfltRFP</t>
  </si>
  <si>
    <t>Choose No RFP, Internet access only RFP, WAN only RFP, Internet Access and WAN RFP =======&gt;</t>
  </si>
  <si>
    <t>ListFundingYear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</si>
  <si>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</si>
  <si>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</si>
  <si>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</si>
  <si>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</si>
  <si>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</si>
  <si>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</si>
  <si>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</si>
  <si>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</si>
  <si>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</si>
  <si>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</si>
  <si>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</si>
  <si>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</si>
  <si>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</si>
  <si>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</si>
  <si>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</si>
  <si>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</si>
  <si>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</si>
  <si>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</si>
  <si>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</si>
  <si>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</si>
  <si>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ListLibraries</t>
  </si>
  <si>
    <t>FSCS</t>
  </si>
  <si>
    <t>Seq. Code</t>
  </si>
  <si>
    <t>Libraries</t>
  </si>
  <si>
    <t>Ada Public Library</t>
  </si>
  <si>
    <t>OK0001-002</t>
  </si>
  <si>
    <t>Allen Public Library</t>
  </si>
  <si>
    <t>OK0117-002</t>
  </si>
  <si>
    <t>Alva Public Library</t>
  </si>
  <si>
    <t>OK0003-002</t>
  </si>
  <si>
    <t>Anadarko Community Library</t>
  </si>
  <si>
    <t>OK0004-002</t>
  </si>
  <si>
    <t>Antlers Public Library</t>
  </si>
  <si>
    <t>OK0005-002</t>
  </si>
  <si>
    <t>Apache Public Library</t>
  </si>
  <si>
    <t>OK8002-001</t>
  </si>
  <si>
    <t>Ardmore Public Library</t>
  </si>
  <si>
    <t>OK0006-002</t>
  </si>
  <si>
    <t>Barnsdall - Ethel Briggs Memorial Library</t>
  </si>
  <si>
    <t>OK0008-002</t>
  </si>
  <si>
    <t>Bartlesville Public Library</t>
  </si>
  <si>
    <t>OK0009-002</t>
  </si>
  <si>
    <t>Beaver County Pioneer Library</t>
  </si>
  <si>
    <t>OK0010-002</t>
  </si>
  <si>
    <t>Blackwell Public Library</t>
  </si>
  <si>
    <t>OK0012-002</t>
  </si>
  <si>
    <t>Boise City - Soutar Memorial Library</t>
  </si>
  <si>
    <t>OK0013-002</t>
  </si>
  <si>
    <t>Bristow - Montfort &amp; Allie Jones Mem Library</t>
  </si>
  <si>
    <t>OK0014-002</t>
  </si>
  <si>
    <t>Buffalo Public Library</t>
  </si>
  <si>
    <t>OK0015-002</t>
  </si>
  <si>
    <t>Carmen Public Library</t>
  </si>
  <si>
    <t>OK0016-002</t>
  </si>
  <si>
    <t>Carnegie Public Library</t>
  </si>
  <si>
    <t>OK0017-002</t>
  </si>
  <si>
    <t>Cartwright Memorial Library</t>
  </si>
  <si>
    <t>PL0001-001</t>
  </si>
  <si>
    <t>Catoosa Public Library</t>
  </si>
  <si>
    <t>OK0118-002</t>
  </si>
  <si>
    <t>Chandler Public Library</t>
  </si>
  <si>
    <t>OK0018-002</t>
  </si>
  <si>
    <t>Chelsea Public Library</t>
  </si>
  <si>
    <t>OK0019-002</t>
  </si>
  <si>
    <t>Cherokee City- County Library</t>
  </si>
  <si>
    <t>OK0020-002</t>
  </si>
  <si>
    <t>Chickasha Public Library</t>
  </si>
  <si>
    <t>OK0021-003</t>
  </si>
  <si>
    <t>Claremore - Will Rogers Library</t>
  </si>
  <si>
    <t>OK0112-002</t>
  </si>
  <si>
    <t>Cleveland - Jay C Byers Memorial Library</t>
  </si>
  <si>
    <t>OK0023-003</t>
  </si>
  <si>
    <t>Coweta Public Library</t>
  </si>
  <si>
    <t>OK0025-002</t>
  </si>
  <si>
    <t>Crescent Community Library</t>
  </si>
  <si>
    <t>OK0026-002</t>
  </si>
  <si>
    <t>Cushing Public Library</t>
  </si>
  <si>
    <t>OK0027-002</t>
  </si>
  <si>
    <t>Dewey - Tyler Memorial Library</t>
  </si>
  <si>
    <t>OK0029-002</t>
  </si>
  <si>
    <t>Drumright Public Library</t>
  </si>
  <si>
    <t>OK0030-002</t>
  </si>
  <si>
    <t>Duncan Public Library</t>
  </si>
  <si>
    <t>OK0031-002</t>
  </si>
  <si>
    <t>Durant-Donald Reynolds Community Ct &amp; Library</t>
  </si>
  <si>
    <t>OK0032-002</t>
  </si>
  <si>
    <t>El Reno Carnegie Library</t>
  </si>
  <si>
    <t>OK0033-002</t>
  </si>
  <si>
    <t>Elgin Community Library</t>
  </si>
  <si>
    <t>OK0125-001</t>
  </si>
  <si>
    <t>Elk City Carnegie Library</t>
  </si>
  <si>
    <t>OK0034-002</t>
  </si>
  <si>
    <t>Enid-Public Library Of Enid And Garfield Co</t>
  </si>
  <si>
    <t>OK0035-002</t>
  </si>
  <si>
    <t>Fairfax Public Library</t>
  </si>
  <si>
    <t>OK0036-002</t>
  </si>
  <si>
    <t>Fairview City Library</t>
  </si>
  <si>
    <t>OK0037-002</t>
  </si>
  <si>
    <t>Frederick Public Library</t>
  </si>
  <si>
    <t>OK0038-002</t>
  </si>
  <si>
    <t>Geary Public Library</t>
  </si>
  <si>
    <t>OK0039-002</t>
  </si>
  <si>
    <t>Grandfield Public Library</t>
  </si>
  <si>
    <t>OK0040-002</t>
  </si>
  <si>
    <t>Guthrie Public Library</t>
  </si>
  <si>
    <t>OK0041-002</t>
  </si>
  <si>
    <t>Guymon Public Library</t>
  </si>
  <si>
    <t>OK0042-002</t>
  </si>
  <si>
    <t>Hennessey Public Library</t>
  </si>
  <si>
    <t>OK0043-002</t>
  </si>
  <si>
    <t>Henryetta Public Library</t>
  </si>
  <si>
    <t>OK0044-002</t>
  </si>
  <si>
    <t>Hinton - Norman Smith Memorial Library</t>
  </si>
  <si>
    <t>OK0045-002</t>
  </si>
  <si>
    <t>Hobart Public Library</t>
  </si>
  <si>
    <t>OK0046-002</t>
  </si>
  <si>
    <t>Holdenville - Grace Pickens Public Library</t>
  </si>
  <si>
    <t>OK0047-002</t>
  </si>
  <si>
    <t>Hominy Public Library</t>
  </si>
  <si>
    <t>OK0048-002</t>
  </si>
  <si>
    <t>Hooker - Olive Warner Memorial Library</t>
  </si>
  <si>
    <t>OK0049-002</t>
  </si>
  <si>
    <t>Hydro Public Library</t>
  </si>
  <si>
    <t>OK0121-001</t>
  </si>
  <si>
    <t>Inola Public Library</t>
  </si>
  <si>
    <t>OK0050-002</t>
  </si>
  <si>
    <t>Kaw City - J.A. Walker Memorial Library</t>
  </si>
  <si>
    <t>OK8005-001</t>
  </si>
  <si>
    <t>Kellyville Public Library</t>
  </si>
  <si>
    <t>OK0110-002</t>
  </si>
  <si>
    <t>Kingfisher Memorial Library</t>
  </si>
  <si>
    <t>OK0052-002</t>
  </si>
  <si>
    <t>Konawa - Kennedy Library Of Konawa</t>
  </si>
  <si>
    <t>OK0053-002</t>
  </si>
  <si>
    <t>Langley Public Library</t>
  </si>
  <si>
    <t>OK0111-002</t>
  </si>
  <si>
    <t>Laverne Delphian Municipal Library</t>
  </si>
  <si>
    <t>OK0119-001</t>
  </si>
  <si>
    <t>Lawton - Kathleen Wyatt Nicholson Library</t>
  </si>
  <si>
    <t>OK0054-005</t>
  </si>
  <si>
    <t>Lawton Public Library</t>
  </si>
  <si>
    <t>OK0054-002</t>
  </si>
  <si>
    <t>Lindsay Community Library</t>
  </si>
  <si>
    <t>OK0055-002</t>
  </si>
  <si>
    <t>Locust Grove Public Library</t>
  </si>
  <si>
    <t>OK0056-002</t>
  </si>
  <si>
    <t>Madill City-County Library</t>
  </si>
  <si>
    <t>OK0057-002</t>
  </si>
  <si>
    <t>Mangum- Margaret Carder Library</t>
  </si>
  <si>
    <t>OK0058-002</t>
  </si>
  <si>
    <t>Mannford Public Library</t>
  </si>
  <si>
    <t>OK0059-002</t>
  </si>
  <si>
    <t>Marlow - Garland Smith Public Library</t>
  </si>
  <si>
    <t>OK0060-002</t>
  </si>
  <si>
    <t>Maysville Public Library</t>
  </si>
  <si>
    <t>OK0061-002</t>
  </si>
  <si>
    <t>Medford Public Library</t>
  </si>
  <si>
    <t>OK0063-002</t>
  </si>
  <si>
    <t>Meeker Public Library</t>
  </si>
  <si>
    <t>OK8004-001</t>
  </si>
  <si>
    <t>Miami Public Library</t>
  </si>
  <si>
    <t>OK0064-002</t>
  </si>
  <si>
    <t>Mooreland Public Library - Beyond The Pages</t>
  </si>
  <si>
    <t>OK8007-001</t>
  </si>
  <si>
    <t>Mounds Public Library</t>
  </si>
  <si>
    <t>OK0114-002</t>
  </si>
  <si>
    <t>Mt View - Addie Davis Memorial Library</t>
  </si>
  <si>
    <t>OK0065-002</t>
  </si>
  <si>
    <t>Mustang Public Library</t>
  </si>
  <si>
    <t>OK0067-002</t>
  </si>
  <si>
    <t>Newkirk Public Library</t>
  </si>
  <si>
    <t>OK0069-002</t>
  </si>
  <si>
    <t>Nowata City-County Library</t>
  </si>
  <si>
    <t>OK0071-002</t>
  </si>
  <si>
    <t>Okeene Public Library</t>
  </si>
  <si>
    <t>OK0073-002</t>
  </si>
  <si>
    <t>Okemah Public Library</t>
  </si>
  <si>
    <t>OK0106-002</t>
  </si>
  <si>
    <t>Okmulgee Public Library</t>
  </si>
  <si>
    <t>OK0075-002</t>
  </si>
  <si>
    <t>Pauls Valley-Nora Sparks Warren Mem Library</t>
  </si>
  <si>
    <t>OK0076-002</t>
  </si>
  <si>
    <t>Pawhuska Public Library</t>
  </si>
  <si>
    <t>OK0077-002</t>
  </si>
  <si>
    <t>Pawnee Public Library</t>
  </si>
  <si>
    <t>OK0078-002</t>
  </si>
  <si>
    <t>Perkins - Thomas-Wilhite Memorial Library</t>
  </si>
  <si>
    <t>OK0079-002</t>
  </si>
  <si>
    <t>Perry Carnegie Library</t>
  </si>
  <si>
    <t>OK0080-002</t>
  </si>
  <si>
    <t>Piedmont Public Library</t>
  </si>
  <si>
    <t>OK0120-001</t>
  </si>
  <si>
    <t>Ponca City Library</t>
  </si>
  <si>
    <t>OK0081-002</t>
  </si>
  <si>
    <t>Pond Creek City Library</t>
  </si>
  <si>
    <t>OK0124-001</t>
  </si>
  <si>
    <t>Prague - Haynie Public Library</t>
  </si>
  <si>
    <t>OK0082-002</t>
  </si>
  <si>
    <t>Pryor - Thomas J Harrison Public Library</t>
  </si>
  <si>
    <t>OK0083-002</t>
  </si>
  <si>
    <t>Quapaw Tribal Library</t>
  </si>
  <si>
    <t>PL0002-001</t>
  </si>
  <si>
    <t>Ringling - Gleason Memorial Library</t>
  </si>
  <si>
    <t>OK0116-002</t>
  </si>
  <si>
    <t>Rush Springs-Glover Spencer Memorial Library</t>
  </si>
  <si>
    <t>OK0084-002</t>
  </si>
  <si>
    <t>Salina Public Library</t>
  </si>
  <si>
    <t>OK0122-001</t>
  </si>
  <si>
    <t>Sapulpa - Bartlett Carnegie Public Library</t>
  </si>
  <si>
    <t>OK0085-002</t>
  </si>
  <si>
    <t>Sayre Public Library</t>
  </si>
  <si>
    <t>OK0086-002</t>
  </si>
  <si>
    <t>Seminole Public Library</t>
  </si>
  <si>
    <t>OK0087-002</t>
  </si>
  <si>
    <t>Shattuck Public Library</t>
  </si>
  <si>
    <t>OK0088-002</t>
  </si>
  <si>
    <t>Stillwater Public Library</t>
  </si>
  <si>
    <t>OK0113-002</t>
  </si>
  <si>
    <t>Stratford - Chandler-Watts Library</t>
  </si>
  <si>
    <t>OK0090-002</t>
  </si>
  <si>
    <t>Stroud Public Library</t>
  </si>
  <si>
    <t>OK0091-002</t>
  </si>
  <si>
    <t>Talala Area Library</t>
  </si>
  <si>
    <t>OK0123-001</t>
  </si>
  <si>
    <t>Texhoma Public Library</t>
  </si>
  <si>
    <t>OK8006-001</t>
  </si>
  <si>
    <t>Thlopthlocco Tribal Town Library</t>
  </si>
  <si>
    <t>PL0003-001</t>
  </si>
  <si>
    <t>Tonkawa Public Library</t>
  </si>
  <si>
    <t>OK0092-002</t>
  </si>
  <si>
    <t>Tryon Public Library</t>
  </si>
  <si>
    <t>OK0107-002</t>
  </si>
  <si>
    <t>United Keetoowah Band Of Cherokee Library</t>
  </si>
  <si>
    <t>PL0004-001</t>
  </si>
  <si>
    <t>Vinita Public Library</t>
  </si>
  <si>
    <t>OK0094-002</t>
  </si>
  <si>
    <t>Wagoner City Public Library</t>
  </si>
  <si>
    <t>OK0095-002</t>
  </si>
  <si>
    <t>Walters Public Library</t>
  </si>
  <si>
    <t>OK0096-002</t>
  </si>
  <si>
    <t>Watonga Public Library</t>
  </si>
  <si>
    <t>OK0097-002</t>
  </si>
  <si>
    <t>Waurika Public Library</t>
  </si>
  <si>
    <t>OK0098-002</t>
  </si>
  <si>
    <t>Waynoka Public Library</t>
  </si>
  <si>
    <t>OK0099-002</t>
  </si>
  <si>
    <t>Wetumka Public Library</t>
  </si>
  <si>
    <t>OK0100-002</t>
  </si>
  <si>
    <t>Wewoka Public Library</t>
  </si>
  <si>
    <t>OK0101-002</t>
  </si>
  <si>
    <t>Woodward Public Library</t>
  </si>
  <si>
    <t>OK0102-002</t>
  </si>
  <si>
    <t>Wynnewood Public Library</t>
  </si>
  <si>
    <t>OK0103-002</t>
  </si>
  <si>
    <t>Yale Public Library</t>
  </si>
  <si>
    <t>OK0104-002</t>
  </si>
  <si>
    <t>Yukon - Mabel C. Fry Public Library</t>
  </si>
  <si>
    <t>OK0105-002</t>
  </si>
  <si>
    <t xml:space="preserve"> </t>
  </si>
  <si>
    <t>==== Systems Below ====</t>
  </si>
  <si>
    <t>Eastern Oklahoma District Library System (EODLS)</t>
  </si>
  <si>
    <t>OK0066-000</t>
  </si>
  <si>
    <t>Metropolitan Library System (MLS)</t>
  </si>
  <si>
    <t>OK0074-000</t>
  </si>
  <si>
    <t>Pioneer Library System (PLS)</t>
  </si>
  <si>
    <t>OK0070-000</t>
  </si>
  <si>
    <t>Southeastern Public Library System Of Okla (SPLSO)</t>
  </si>
  <si>
    <t>OK0062-000</t>
  </si>
  <si>
    <t>Southern Oklahoma Library System (SOLS)</t>
  </si>
  <si>
    <t>OK0007-000</t>
  </si>
  <si>
    <t>Southern Prairie Library System (SPLS)</t>
  </si>
  <si>
    <t>OK0002-000</t>
  </si>
  <si>
    <t>Tulsa City-County Library System (TCCLS)</t>
  </si>
  <si>
    <t>OK0093-000</t>
  </si>
  <si>
    <t>Western Plains Library System (WPLS)</t>
  </si>
  <si>
    <t>OK0024-000</t>
  </si>
  <si>
    <t>ListLibSystems</t>
  </si>
  <si>
    <t>EODLS- Checotah - Jim Lucas Checotah Public Library</t>
  </si>
  <si>
    <t>OK0066-003</t>
  </si>
  <si>
    <t>EODLS- Eufaula Memorial Library</t>
  </si>
  <si>
    <t>OK0066-004</t>
  </si>
  <si>
    <t>EODLS- Ft. Gibson - Q.B. Boydstun Library</t>
  </si>
  <si>
    <t>OK0066-005</t>
  </si>
  <si>
    <t>EODLS- Grove Public Library</t>
  </si>
  <si>
    <t>OK0066-006</t>
  </si>
  <si>
    <t>EODLS- Haskell - Rieger Memorial Library</t>
  </si>
  <si>
    <t>OK0066-007</t>
  </si>
  <si>
    <t>EODLS- Hulbert Community Library</t>
  </si>
  <si>
    <t>OK0066-016</t>
  </si>
  <si>
    <t>EODLS- Jay - Delaware County Library</t>
  </si>
  <si>
    <t>OK0066-008</t>
  </si>
  <si>
    <t>EODLS- Kansas Public Library</t>
  </si>
  <si>
    <t>OK0066-013</t>
  </si>
  <si>
    <t>EODLS- Muldrow Public Library</t>
  </si>
  <si>
    <t>OK0066-009</t>
  </si>
  <si>
    <t>EODLS- Muskogee Public Library</t>
  </si>
  <si>
    <t>OK0066-015</t>
  </si>
  <si>
    <t>EODLS- Sallisaw - Stanley Tubbs Memorial Library</t>
  </si>
  <si>
    <t>OK0066-010</t>
  </si>
  <si>
    <t>EODLS- Stilwell Public Library</t>
  </si>
  <si>
    <t>EODLS- Tahlequah Public Library</t>
  </si>
  <si>
    <t>OK0066-011</t>
  </si>
  <si>
    <t>EODLS- Warner Public Library</t>
  </si>
  <si>
    <t>OK0066-014</t>
  </si>
  <si>
    <t>EODLS- Westville - John F Henderson Public Library</t>
  </si>
  <si>
    <t>OK0066-012</t>
  </si>
  <si>
    <t>MLS- Belle Isle Library</t>
  </si>
  <si>
    <t>OK0074-003</t>
  </si>
  <si>
    <t>MLS- Bethany Library</t>
  </si>
  <si>
    <t>OK0074-004</t>
  </si>
  <si>
    <t>MLS- Capitol Hill Library</t>
  </si>
  <si>
    <t>OK0074-005</t>
  </si>
  <si>
    <t>MLS- Choctaw  Library</t>
  </si>
  <si>
    <t>OK0074-016</t>
  </si>
  <si>
    <t>MLS- Del City Library</t>
  </si>
  <si>
    <t>OK0074-006</t>
  </si>
  <si>
    <t>MLS- Edmond Library</t>
  </si>
  <si>
    <t>OK0074-007</t>
  </si>
  <si>
    <t>MLS- Harrah Library</t>
  </si>
  <si>
    <t>OK0074-019</t>
  </si>
  <si>
    <t>MLS- Jones Library</t>
  </si>
  <si>
    <t>OK0074-020</t>
  </si>
  <si>
    <t>MLS- Luther Library</t>
  </si>
  <si>
    <t>OK0074-021</t>
  </si>
  <si>
    <t>MLS- Midwest City Library</t>
  </si>
  <si>
    <t>OK0074-008</t>
  </si>
  <si>
    <t>MLS- Nicoma Park Library</t>
  </si>
  <si>
    <t>OK0074-022</t>
  </si>
  <si>
    <t>MLS- Northwest Library</t>
  </si>
  <si>
    <t>OK0074-025</t>
  </si>
  <si>
    <t>MLS- Ralph Ellison Library</t>
  </si>
  <si>
    <t>OK0074-009</t>
  </si>
  <si>
    <t>MLS- Ronald J Norick Downtown Library</t>
  </si>
  <si>
    <t>OK0074-002</t>
  </si>
  <si>
    <t>MLS- Southern Oaks Library</t>
  </si>
  <si>
    <t>OK0074-010</t>
  </si>
  <si>
    <t>MLS- Village Public Library</t>
  </si>
  <si>
    <t>OK0074-011</t>
  </si>
  <si>
    <t>MLS- Warr Acres Library</t>
  </si>
  <si>
    <t>OK0074-012</t>
  </si>
  <si>
    <t>MLS- Wright Library</t>
  </si>
  <si>
    <t>OK0074-024</t>
  </si>
  <si>
    <t>PLS- Blanchard Public Library</t>
  </si>
  <si>
    <t>OK0070-003</t>
  </si>
  <si>
    <t>PLS- Mcloud Public Library</t>
  </si>
  <si>
    <t>OK0070-010</t>
  </si>
  <si>
    <t>PLS- Moore Public Library</t>
  </si>
  <si>
    <t>OK0070-004</t>
  </si>
  <si>
    <t>PLS- Newcastle Public Library</t>
  </si>
  <si>
    <t>OK0070-005</t>
  </si>
  <si>
    <t>PLS- Noble Public Library</t>
  </si>
  <si>
    <t>OK0070-006</t>
  </si>
  <si>
    <t>PLS- Norman Public Library</t>
  </si>
  <si>
    <t>OK0070-002</t>
  </si>
  <si>
    <t>PLS- Norman Public Library (West)</t>
  </si>
  <si>
    <t>OK0070-013</t>
  </si>
  <si>
    <t>PLS- Purcell Public Library</t>
  </si>
  <si>
    <t>OK0070-007</t>
  </si>
  <si>
    <t>PLS- Shawnee Public Library</t>
  </si>
  <si>
    <t>OK0070-008</t>
  </si>
  <si>
    <t>PLS- Southwest Oklahoma City Public Library</t>
  </si>
  <si>
    <t>OK0070-012</t>
  </si>
  <si>
    <t>PLS- Tecumseh Public Library</t>
  </si>
  <si>
    <t>OK0070-009</t>
  </si>
  <si>
    <t>SOLS- Atoka County Library</t>
  </si>
  <si>
    <t>OK0007-012</t>
  </si>
  <si>
    <t>SOLS- Davis Public Library</t>
  </si>
  <si>
    <t>OK0007-013</t>
  </si>
  <si>
    <t>SOLS- Healdton Community Library</t>
  </si>
  <si>
    <t>OK0007-014</t>
  </si>
  <si>
    <t>SOLS- Marietta - Love County Library</t>
  </si>
  <si>
    <t>OK0007-015</t>
  </si>
  <si>
    <t>SOLS- Southern Oklahoma Library System - Ardmore</t>
  </si>
  <si>
    <t>OK0007-021</t>
  </si>
  <si>
    <t>SOLS- Sulphur - Mary E Parker Memorial Library</t>
  </si>
  <si>
    <t>OK0007-016</t>
  </si>
  <si>
    <t>SOLS- Tishomingo - Johnston County Library</t>
  </si>
  <si>
    <t>OK0007-017</t>
  </si>
  <si>
    <t>SOLS- Wilson Public Library</t>
  </si>
  <si>
    <t>OK0007-018</t>
  </si>
  <si>
    <t>SPLS- Altus Public Library</t>
  </si>
  <si>
    <t>OK0002-003</t>
  </si>
  <si>
    <t>SPLS- Hollis Public Library</t>
  </si>
  <si>
    <t>OK0002-004</t>
  </si>
  <si>
    <t>SPLSO- Arkoma Public Library</t>
  </si>
  <si>
    <t>OK0062-003</t>
  </si>
  <si>
    <t>SPLSO- Broken Bow Public Library</t>
  </si>
  <si>
    <t>OK0062-004</t>
  </si>
  <si>
    <t>SPLSO- Coalgate - Coal County Public Library</t>
  </si>
  <si>
    <t>OK0062-005</t>
  </si>
  <si>
    <t>SPLSO- Hartshorne Public Library</t>
  </si>
  <si>
    <t>OK0062-006</t>
  </si>
  <si>
    <t>SPLSO- Heavener Public Library</t>
  </si>
  <si>
    <t>OK0062-007</t>
  </si>
  <si>
    <t>SPLSO- Hugo - Choctaw County Public Library</t>
  </si>
  <si>
    <t>OK0062-008</t>
  </si>
  <si>
    <t>SPLSO- Idabel Public Library</t>
  </si>
  <si>
    <t>OK0062-009</t>
  </si>
  <si>
    <t>SPLSO- Mcalester Public Library</t>
  </si>
  <si>
    <t>OK0062-010</t>
  </si>
  <si>
    <t>SPLSO- Poteau - Patrick Lynch Public Library</t>
  </si>
  <si>
    <t>OK0062-011</t>
  </si>
  <si>
    <t>SPLSO- Spiro Public Library</t>
  </si>
  <si>
    <t>OK0062-012</t>
  </si>
  <si>
    <t>SPLSO- Stigler Public Library</t>
  </si>
  <si>
    <t>OK0062-013</t>
  </si>
  <si>
    <t>SPLSO- Talihina Public Library</t>
  </si>
  <si>
    <t>OK0062-014</t>
  </si>
  <si>
    <t>SPLSO- Valliant - Mattie Terry Library</t>
  </si>
  <si>
    <t>OK0062-017</t>
  </si>
  <si>
    <t>SPLSO- Wilburton - Latimer County Public Library</t>
  </si>
  <si>
    <t>OK0062-015</t>
  </si>
  <si>
    <t>SPLSO- Wister Public Library</t>
  </si>
  <si>
    <t>OK0062-016</t>
  </si>
  <si>
    <t>TCCLS- Bixby Public Library</t>
  </si>
  <si>
    <t>OK0093-003</t>
  </si>
  <si>
    <t>TCCLS- Broken Arrow Library</t>
  </si>
  <si>
    <t>OK0093-004</t>
  </si>
  <si>
    <t>TCCLS- Brookside Public Library</t>
  </si>
  <si>
    <t>OK0093-005</t>
  </si>
  <si>
    <t>TCCLS- Charles Page Memorial Library</t>
  </si>
  <si>
    <t>OK0093-016</t>
  </si>
  <si>
    <t>TCCLS- Collinsville Public Library</t>
  </si>
  <si>
    <t>OK0093-006</t>
  </si>
  <si>
    <t>TCCLS- Genealogy Center</t>
  </si>
  <si>
    <t>OK0093-033</t>
  </si>
  <si>
    <t>TCCLS- Glenpool Library</t>
  </si>
  <si>
    <t>OK0093-009</t>
  </si>
  <si>
    <t>TCCLS- Hardesty Regional Library</t>
  </si>
  <si>
    <t>OK0093-010</t>
  </si>
  <si>
    <t>TCCLS- Helmerich Library</t>
  </si>
  <si>
    <t>OK0093-024</t>
  </si>
  <si>
    <t>TCCLS- Herman &amp; Kate Kaiser Library</t>
  </si>
  <si>
    <t>OK0093-032</t>
  </si>
  <si>
    <t>TCCLS- Jenks Library</t>
  </si>
  <si>
    <t>OK0093-011</t>
  </si>
  <si>
    <t>TCCLS- Judy Z Kishner Library</t>
  </si>
  <si>
    <t>OK0093-020</t>
  </si>
  <si>
    <t>TCCLS- Kendall-Whittier Library</t>
  </si>
  <si>
    <t>OK0093-028</t>
  </si>
  <si>
    <t>TCCLS- Librarium</t>
  </si>
  <si>
    <t>OK0093-035</t>
  </si>
  <si>
    <t>TCCLS- Martin Regional Library</t>
  </si>
  <si>
    <t>OK0093-012</t>
  </si>
  <si>
    <t>TCCLS- Maxwell Park Library</t>
  </si>
  <si>
    <t>OK0093-013</t>
  </si>
  <si>
    <t>TCCLS- Nathan Hale Library</t>
  </si>
  <si>
    <t>OK0093-014</t>
  </si>
  <si>
    <t>TCCLS- Owasso Library</t>
  </si>
  <si>
    <t>OK0093-015</t>
  </si>
  <si>
    <t>TCCLS- Pratt Library</t>
  </si>
  <si>
    <t>OK0093-017</t>
  </si>
  <si>
    <t>TCCLS- Rudisill Regional Library</t>
  </si>
  <si>
    <t>OK0093-018</t>
  </si>
  <si>
    <t>TCCLS- Schusterman-Benson Library</t>
  </si>
  <si>
    <t>OK0093-030</t>
  </si>
  <si>
    <t>TCCLS- Skiatook Library</t>
  </si>
  <si>
    <t>OK0093-019</t>
  </si>
  <si>
    <t>TCCLS- South Broken Arrow Library</t>
  </si>
  <si>
    <t>OK0093-025</t>
  </si>
  <si>
    <t>TCCLS- Suburban Acres Library</t>
  </si>
  <si>
    <t>OK0093-023</t>
  </si>
  <si>
    <t>TCCLS- Zarrow Regional Library</t>
  </si>
  <si>
    <t>OK0093-021</t>
  </si>
  <si>
    <t>WPLS- Cheyenne - Minnie R Slief  Memorial Library</t>
  </si>
  <si>
    <t>OK0024-003</t>
  </si>
  <si>
    <t>WPLS- Clinton Public Library</t>
  </si>
  <si>
    <t>OK0024-010</t>
  </si>
  <si>
    <t>WPLS- Cordell Public Library</t>
  </si>
  <si>
    <t>OK0024-005</t>
  </si>
  <si>
    <t>WPLS- Seiling Public Library</t>
  </si>
  <si>
    <t>OK0024-006</t>
  </si>
  <si>
    <t>WPLS- Sentinel Public Library</t>
  </si>
  <si>
    <t>OK0024-007</t>
  </si>
  <si>
    <t>WPLS- Thomas - Hazel Cross Library</t>
  </si>
  <si>
    <t>OK0024-008</t>
  </si>
  <si>
    <t>WPLS- Weatherford Public Library</t>
  </si>
  <si>
    <t>OK0024-009</t>
  </si>
  <si>
    <t>WPLS- Western Plains Library System Bookmobile</t>
  </si>
  <si>
    <t>OK0024-004</t>
  </si>
  <si>
    <t/>
  </si>
  <si>
    <t>Item</t>
  </si>
  <si>
    <t>Field (i)</t>
  </si>
  <si>
    <t>(i)</t>
  </si>
  <si>
    <t>Type</t>
  </si>
  <si>
    <t>Affidavit Response</t>
  </si>
  <si>
    <t>Analyst Notes</t>
  </si>
  <si>
    <t>Type of Affidavit</t>
  </si>
  <si>
    <t>Purpose of Affidavit</t>
  </si>
  <si>
    <t>AffidavitPurpose</t>
  </si>
  <si>
    <t>Library Name</t>
  </si>
  <si>
    <t>libName</t>
  </si>
  <si>
    <t>Library System Name</t>
  </si>
  <si>
    <t>libSystem</t>
  </si>
  <si>
    <t>City Name</t>
  </si>
  <si>
    <t>libCity</t>
  </si>
  <si>
    <t>Number of Patrons Served</t>
  </si>
  <si>
    <t>libPatronsServed</t>
  </si>
  <si>
    <t>Contact's Name</t>
  </si>
  <si>
    <t>eiContactName</t>
  </si>
  <si>
    <t>Contact's Title</t>
  </si>
  <si>
    <t>eiContactTitle</t>
  </si>
  <si>
    <t>Contact's Employer</t>
  </si>
  <si>
    <t>eiContactEmployer</t>
  </si>
  <si>
    <t>Contact's Telephone Number</t>
  </si>
  <si>
    <t>eiContactTelephone</t>
  </si>
  <si>
    <t>Contact's Email Address</t>
  </si>
  <si>
    <t>eiContactEmail</t>
  </si>
  <si>
    <t>Address 1</t>
  </si>
  <si>
    <t>eiContactAddress1</t>
  </si>
  <si>
    <t>City</t>
  </si>
  <si>
    <t>eiContactCity</t>
  </si>
  <si>
    <t>State</t>
  </si>
  <si>
    <t>eiContactState</t>
  </si>
  <si>
    <t>Zip Code</t>
  </si>
  <si>
    <t>eiContactZip</t>
  </si>
  <si>
    <t>Public Library?</t>
  </si>
  <si>
    <t>eiEntityType</t>
  </si>
  <si>
    <t>May PUD contact consultant?</t>
  </si>
  <si>
    <t>conPUDContactCons</t>
  </si>
  <si>
    <t>Funding Year</t>
  </si>
  <si>
    <t>csFundingYr</t>
  </si>
  <si>
    <t>Bandwidth Requested</t>
  </si>
  <si>
    <t>bidRFPBW</t>
  </si>
  <si>
    <t>Bandwidth Selected in 470/RFP</t>
  </si>
  <si>
    <t>bidSelectedBWinRFP</t>
  </si>
  <si>
    <t>Bandwidth Explanation</t>
  </si>
  <si>
    <t>bidBWExp</t>
  </si>
  <si>
    <t>Number of Bidders</t>
  </si>
  <si>
    <t>bidNumBidders</t>
  </si>
  <si>
    <t>Number of bids</t>
  </si>
  <si>
    <t>bidNumBids</t>
  </si>
  <si>
    <t>Bids not considered?</t>
  </si>
  <si>
    <t>bidNotConsider</t>
  </si>
  <si>
    <t>Bid Not Considered Explanation</t>
  </si>
  <si>
    <t>bidNotConsiderExp</t>
  </si>
  <si>
    <t>Eligible Provider and bid selected</t>
  </si>
  <si>
    <t>bidSelectBid</t>
  </si>
  <si>
    <t>Bid Chosen Explanation</t>
  </si>
  <si>
    <t>bidSelectedLCRQBExp</t>
  </si>
  <si>
    <t>E-rate %</t>
  </si>
  <si>
    <t>csErateDiscountRate</t>
  </si>
  <si>
    <t>Internet Service Provider</t>
  </si>
  <si>
    <t>csCurProvider</t>
  </si>
  <si>
    <t>Internet Service Begin Date</t>
  </si>
  <si>
    <t>csCurDateBegin</t>
  </si>
  <si>
    <t>Internet Bandwidth</t>
  </si>
  <si>
    <t>csInetBW</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</si>
  <si>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</si>
  <si>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</si>
  <si>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</si>
  <si>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</si>
  <si>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</si>
  <si>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</si>
  <si>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</si>
  <si>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</si>
  <si>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</si>
  <si>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</si>
  <si>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Internet Service Provider</t>
  </si>
  <si>
    <t>psPrevInetProvider</t>
  </si>
  <si>
    <t>Actual Internet Disconnect Date</t>
  </si>
  <si>
    <t>psPrevInetDiscDate</t>
  </si>
  <si>
    <t>Previous WAN Service Provider</t>
  </si>
  <si>
    <t>psPrevWANProvider</t>
  </si>
  <si>
    <t>Actual WAN Disconnect Date</t>
  </si>
  <si>
    <t>psPrevWANDiscDate</t>
  </si>
  <si>
    <t>Previous Servicer Additional Explanation</t>
  </si>
  <si>
    <t>psPrevAddExp</t>
  </si>
  <si>
    <t>Disconnect Information Status</t>
  </si>
  <si>
    <t>atDiscInfoStatus</t>
  </si>
  <si>
    <t>Disconnect Information Explanation</t>
  </si>
  <si>
    <t>atDiscInfoExp</t>
  </si>
  <si>
    <t>RFP Status</t>
  </si>
  <si>
    <t>atRFPStatus</t>
  </si>
  <si>
    <t>RFP Explanation</t>
  </si>
  <si>
    <t>atRFPExp</t>
  </si>
  <si>
    <t>Bid Evaluation Status</t>
  </si>
  <si>
    <t>atBidEvalStatus</t>
  </si>
  <si>
    <t>Bid Evaluation Explanation</t>
  </si>
  <si>
    <t>atBidEvalExp</t>
  </si>
  <si>
    <t>Demarc info</t>
  </si>
  <si>
    <t>atDeMarc</t>
  </si>
  <si>
    <t>OUSF Preapproval Funding Letter Status</t>
  </si>
  <si>
    <t>atAppFundLetStatus</t>
  </si>
  <si>
    <t>Attachment Additional Notes</t>
  </si>
  <si>
    <t>atNotes</t>
  </si>
  <si>
    <t>bidPostRFP</t>
  </si>
  <si>
    <t>bidTechNeutral</t>
  </si>
  <si>
    <t>bidOpentoCarriers</t>
  </si>
  <si>
    <t>bidCat1Only</t>
  </si>
  <si>
    <t>bidIneligChargeList</t>
  </si>
  <si>
    <t>bidEarlyTermFees</t>
  </si>
  <si>
    <t>bidEarlyTermFeesCons</t>
  </si>
  <si>
    <t>bidEarlyTermFeesExp</t>
  </si>
  <si>
    <t>bidContractMatchBid</t>
  </si>
  <si>
    <t>bidConTermExp</t>
  </si>
  <si>
    <t>csInetBWUnit</t>
  </si>
  <si>
    <t>csCurMonthlyCharge</t>
  </si>
  <si>
    <t>csCurInstallCharge</t>
  </si>
  <si>
    <t>csCurNonrecurrCharge</t>
  </si>
  <si>
    <t>csWANBWUnit</t>
  </si>
  <si>
    <t>csWANMonthlyCharge</t>
  </si>
  <si>
    <t>csWANInstallCharge</t>
  </si>
  <si>
    <t>csWANNonRecCharge</t>
  </si>
  <si>
    <t>atContractStatus</t>
  </si>
  <si>
    <t>atContractExp</t>
  </si>
  <si>
    <t>atInvoicesStatus</t>
  </si>
  <si>
    <t>atInvoicesExp</t>
  </si>
  <si>
    <t>atAppFundExp</t>
  </si>
  <si>
    <t xml:space="preserve">If "No", to either question, include an explanation of bids not considered or provided. </t>
  </si>
  <si>
    <t>If the request involves a multiple locations, provide an attachment listining these locations.</t>
  </si>
  <si>
    <r>
      <rPr>
        <b/>
        <sz val="10"/>
        <color theme="1"/>
        <rFont val="Times New Roman"/>
        <family val="1"/>
      </rPr>
      <t>Administrator</t>
    </r>
    <r>
      <rPr>
        <sz val="10"/>
        <color theme="1"/>
        <rFont val="Times New Roman"/>
        <family val="1"/>
      </rPr>
      <t xml:space="preserve"> means the Director of the Public Utility Division of the Corporation Commission.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</si>
</sst>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0"/>
      <color rgb="FFFF0000"/>
      <name val="Times New Roman"/>
      <family val="1"/>
    </font>
    <font>
      <sz val="10"/>
      <color theme="1"/>
      <name val="Times New Roman"/>
      <family val="1"/>
    </font>
    <font>
      <b/>
      <sz val="12"/>
      <color theme="1"/>
      <name val="Calibri"/>
      <family val="2"/>
      <scheme val="minor"/>
    </font>
    <font>
      <sz val="9"/>
      <color theme="1"/>
      <name val="Courier New"/>
      <family val="3"/>
    </font>
    <font>
      <sz val="9"/>
      <name val="Times New Roman"/>
      <family val="1"/>
    </font>
    <font>
      <i/>
      <u/>
      <sz val="10"/>
      <color rgb="FFC00000"/>
      <name val="Times New Roman"/>
      <family val="1"/>
    </font>
    <font>
      <u/>
      <sz val="10"/>
      <color theme="1"/>
      <name val="Times New Roman"/>
      <family val="1"/>
    </font>
    <font>
      <b/>
      <sz val="10"/>
      <color rgb="FF0000FF"/>
      <name val="Times New Roman"/>
      <family val="1"/>
    </font>
    <font>
      <sz val="12"/>
      <color theme="1"/>
      <name val="Times New Roman"/>
      <family val="1"/>
    </font>
    <font>
      <sz val="9"/>
      <color theme="1"/>
      <name val="Times New Roman"/>
      <family val="1"/>
    </font>
    <font>
      <u/>
      <sz val="19.45"/>
      <color theme="1"/>
      <name val="Calibri"/>
      <family val="2"/>
    </font>
    <font>
      <sz val="11"/>
      <color indexed="8"/>
      <name val="Calibri"/>
      <family val="2"/>
    </font>
    <font>
      <u/>
      <sz val="16.5"/>
      <name val="Calibri"/>
      <family val="2"/>
    </font>
    <font>
      <sz val="10"/>
      <name val="Times New Roman"/>
      <family val="1"/>
    </font>
    <font>
      <sz val="11"/>
      <color theme="1"/>
      <name val="Times New Roman"/>
      <family val="1"/>
    </font>
    <font>
      <sz val="10.5"/>
      <color theme="1"/>
      <name val="Times New Roman"/>
      <family val="1"/>
    </font>
    <font>
      <sz val="11"/>
      <color rgb="FFFF0000"/>
      <name val="Times New Roman"/>
      <family val="1"/>
    </font>
    <font>
      <b/>
      <u/>
      <sz val="10"/>
      <color theme="1"/>
      <name val="Times New Roman"/>
      <family val="1"/>
    </font>
    <font>
      <b/>
      <sz val="14"/>
      <color theme="1"/>
      <name val="Times New Roman"/>
      <family val="1"/>
    </font>
    <font>
      <b/>
      <sz val="18"/>
      <name val="Times New Roman"/>
      <family val="1"/>
    </font>
    <font>
      <b/>
      <sz val="11"/>
      <color theme="1"/>
      <name val="Times New Roman"/>
      <family val="1"/>
    </font>
    <font>
      <b/>
      <sz val="9"/>
      <name val="Times New Roman"/>
      <family val="1"/>
    </font>
    <font>
      <b/>
      <sz val="10"/>
      <color theme="1"/>
      <name val="Times New Roman"/>
      <family val="1"/>
    </font>
    <font>
      <sz val="10"/>
      <color rgb="FF333333"/>
      <name val="Times New Roman"/>
      <family val="1"/>
    </font>
    <font>
      <b/>
      <sz val="10"/>
      <name val="Times New Roman"/>
      <family val="1"/>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s>
  <borders count="18">
    <border>
      <left/>
      <right/>
      <top/>
      <bottom/>
      <diagonal/>
    </border>
    <border>
      <left/>
      <right/>
      <top style="double">
        <color auto="1"/>
      </top>
      <bottom style="double">
        <color auto="1"/>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double">
        <color auto="1"/>
      </left>
      <right/>
      <top style="double">
        <color auto="1"/>
      </top>
      <bottom style="double">
        <color indexed="64"/>
      </bottom>
      <diagonal/>
    </border>
    <border>
      <left/>
      <right style="double">
        <color auto="1"/>
      </right>
      <top style="double">
        <color auto="1"/>
      </top>
      <bottom style="double">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2" borderId="0"/>
    <xf numFmtId="0" fontId="13" fillId="2" borderId="0">
      <alignment horizontal="left" vertical="top" wrapText="1"/>
    </xf>
    <xf numFmtId="0" fontId="11" fillId="2" borderId="0">
      <alignment vertical="center"/>
    </xf>
    <xf numFmtId="49" fontId="12" fillId="2" borderId="0">
      <alignment horizontal="center" vertical="top"/>
    </xf>
    <xf numFmtId="0" fontId="9" fillId="2" borderId="0">
      <alignment horizontal="left" vertical="top"/>
      <protection locked="0"/>
    </xf>
    <xf numFmtId="0" fontId="5" fillId="2" borderId="0">
      <alignment horizontal="left" vertical="top" wrapText="1"/>
    </xf>
    <xf numFmtId="0" fontId="4" fillId="2" borderId="0">
      <alignment horizontal="left" vertical="top" wrapText="1"/>
    </xf>
    <xf numFmtId="0" fontId="6" fillId="0" borderId="1">
      <alignment horizontal="left" vertical="center"/>
    </xf>
    <xf numFmtId="0" fontId="1" fillId="0" borderId="2">
      <alignment horizontal="left" vertical="center"/>
    </xf>
    <xf numFmtId="0" fontId="10" fillId="2" borderId="3">
      <alignment vertical="top" wrapText="1"/>
      <protection locked="0"/>
    </xf>
    <xf numFmtId="0" fontId="7" fillId="2" borderId="0">
      <alignment readingOrder="1"/>
    </xf>
    <xf numFmtId="0" fontId="8" fillId="2" borderId="0" applyAlignment="0">
      <alignment horizontal="justify" vertical="center"/>
    </xf>
    <xf numFmtId="0" fontId="1" fillId="0" borderId="0"/>
    <xf numFmtId="0" fontId="14" fillId="0" borderId="0" applyNumberFormat="0" applyFill="0" applyBorder="0" applyAlignment="0" applyProtection="0">
      <alignment vertical="top"/>
      <protection locked="0"/>
    </xf>
    <xf numFmtId="0" fontId="5" fillId="2"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alignment vertical="top"/>
      <protection locked="0"/>
    </xf>
  </cellStyleXfs>
  <cellXfs count="117">
    <xf numFmtId="0" fontId="0" fillId="2" borderId="0" xfId="0"/>
    <xf numFmtId="0" fontId="2" fillId="2" borderId="0" xfId="0" applyFont="1" applyAlignment="1">
      <alignment vertical="top"/>
    </xf>
    <xf numFmtId="0" fontId="0" fillId="2" borderId="0" xfId="0" applyAlignment="1">
      <alignment horizontal="left" vertical="top" wrapText="1"/>
    </xf>
    <xf numFmtId="0" fontId="0" fillId="4" borderId="0" xfId="0" applyFill="1"/>
    <xf numFmtId="0" fontId="2" fillId="2" borderId="0" xfId="0" applyFont="1" applyAlignment="1">
      <alignment horizontal="left" vertical="top" wrapText="1"/>
    </xf>
    <xf numFmtId="0" fontId="0" fillId="5" borderId="0" xfId="0" applyFill="1"/>
    <xf numFmtId="0" fontId="0" fillId="2" borderId="0" xfId="0" quotePrefix="1"/>
    <xf numFmtId="0" fontId="0" fillId="3" borderId="0" xfId="12" applyFont="1" applyFill="1"/>
    <xf numFmtId="0" fontId="0" fillId="2" borderId="0" xfId="0"/>
    <xf numFmtId="0" fontId="0" fillId="3" borderId="0" xfId="0" applyFill="1"/>
    <xf numFmtId="0" fontId="17" fillId="2" borderId="0" xfId="5" applyFont="1">
      <alignment horizontal="left" vertical="top" wrapText="1"/>
    </xf>
    <xf numFmtId="0" fontId="0" fillId="2" borderId="0" xfId="0"/>
    <xf numFmtId="0" fontId="0" fillId="2" borderId="0" xfId="0" applyAlignment="1">
      <alignment horizontal="left" vertical="top"/>
    </xf>
    <xf numFmtId="0" fontId="2" fillId="2" borderId="0" xfId="0" applyFont="1" applyAlignment="1">
      <alignment horizontal="left" vertical="top"/>
    </xf>
    <xf numFmtId="0" fontId="2" fillId="2" borderId="0" xfId="0" applyFont="1" applyAlignment="1" applyProtection="1">
      <alignment horizontal="left" vertical="top" wrapText="1"/>
      <protection locked="0"/>
    </xf>
    <xf numFmtId="0" fontId="2" fillId="2" borderId="0" xfId="0" applyFont="1" applyAlignment="1">
      <alignment horizontal="center" vertical="top"/>
    </xf>
    <xf numFmtId="0" fontId="0" fillId="2" borderId="0" xfId="0" applyAlignment="1">
      <alignment horizontal="center" vertical="top"/>
    </xf>
    <xf numFmtId="0" fontId="5" fillId="2" borderId="0" xfId="5" quotePrefix="1" applyFont="1">
      <alignment horizontal="left" vertical="top" wrapText="1"/>
    </xf>
    <xf numFmtId="0" fontId="5" fillId="2" borderId="0" xfId="5" applyFont="1">
      <alignment horizontal="left" vertical="top" wrapText="1"/>
    </xf>
    <xf numFmtId="0" fontId="19" fillId="2" borderId="0" xfId="0" applyFont="1" applyFill="1" applyAlignment="1">
      <alignment horizontal="justify" vertical="center"/>
    </xf>
    <xf numFmtId="0" fontId="20" fillId="2" borderId="0" xfId="0" applyFont="1" applyFill="1" applyAlignment="1">
      <alignment vertical="top" wrapText="1"/>
    </xf>
    <xf numFmtId="0" fontId="18" fillId="2" borderId="0" xfId="0" applyFont="1" applyFill="1" applyAlignment="1">
      <alignment vertical="top" wrapText="1"/>
    </xf>
    <xf numFmtId="0" fontId="5" fillId="2" borderId="0" xfId="5" quotePrefix="1" applyFont="1" applyBorder="1">
      <alignment horizontal="left" vertical="top" wrapText="1"/>
    </xf>
    <xf numFmtId="0" fontId="18" fillId="2" borderId="4" xfId="0" applyFont="1" applyFill="1" applyBorder="1" applyAlignment="1">
      <alignment vertical="top" wrapText="1"/>
    </xf>
    <xf numFmtId="0" fontId="18" fillId="2" borderId="0" xfId="0" applyFont="1"/>
    <xf numFmtId="0" fontId="5" fillId="2" borderId="0" xfId="5" applyFont="1" applyFill="1">
      <alignment horizontal="left" vertical="top" wrapText="1"/>
    </xf>
    <xf numFmtId="0" fontId="5" fillId="2" borderId="4" xfId="5" applyFont="1" applyBorder="1">
      <alignment horizontal="left" vertical="top" wrapText="1"/>
    </xf>
    <xf numFmtId="0" fontId="5" fillId="2" borderId="0" xfId="5" applyFont="1" applyBorder="1">
      <alignment horizontal="left" vertical="top" wrapText="1"/>
    </xf>
    <xf numFmtId="0" fontId="18" fillId="2" borderId="0" xfId="0" applyFont="1" applyFill="1" applyBorder="1" applyAlignment="1">
      <alignment vertical="top" wrapText="1"/>
    </xf>
    <xf numFmtId="0" fontId="21" fillId="2" borderId="0" xfId="5" applyFont="1" applyBorder="1">
      <alignment horizontal="left" vertical="top" wrapText="1"/>
    </xf>
    <xf numFmtId="0" fontId="5" fillId="2" borderId="4" xfId="5" applyFont="1" applyFill="1" applyBorder="1">
      <alignment horizontal="left" vertical="top" wrapText="1"/>
    </xf>
    <xf numFmtId="0" fontId="3" fillId="0" borderId="0" xfId="7" applyFont="1" applyBorder="1">
      <alignment horizontal="left" vertical="center"/>
    </xf>
    <xf numFmtId="0" fontId="18" fillId="2" borderId="0" xfId="0" applyFont="1" applyAlignment="1">
      <alignment vertical="top" wrapText="1"/>
    </xf>
    <xf numFmtId="0" fontId="18" fillId="2" borderId="4" xfId="0" applyFont="1" applyFill="1" applyBorder="1"/>
    <xf numFmtId="0" fontId="22" fillId="2" borderId="0" xfId="0" applyFont="1" applyFill="1" applyAlignment="1">
      <alignment horizontal="center" vertical="center"/>
    </xf>
    <xf numFmtId="2" fontId="5" fillId="2" borderId="0" xfId="5" applyNumberFormat="1" applyFont="1" applyFill="1">
      <alignment horizontal="left" vertical="top" wrapText="1"/>
    </xf>
    <xf numFmtId="0" fontId="18" fillId="2" borderId="0" xfId="0" applyFont="1" applyFill="1"/>
    <xf numFmtId="0" fontId="13" fillId="2" borderId="0" xfId="1" applyFont="1">
      <alignment horizontal="left" vertical="top" wrapText="1"/>
    </xf>
    <xf numFmtId="0" fontId="13" fillId="2" borderId="0" xfId="1" quotePrefix="1" applyFont="1">
      <alignment horizontal="left" vertical="top" wrapText="1"/>
    </xf>
    <xf numFmtId="0" fontId="8" fillId="2" borderId="0" xfId="11" applyFont="1" applyAlignment="1">
      <alignment vertical="center"/>
    </xf>
    <xf numFmtId="0" fontId="8" fillId="2" borderId="0" xfId="11" applyFont="1" applyAlignment="1"/>
    <xf numFmtId="0" fontId="5" fillId="2" borderId="0" xfId="0" applyFont="1" applyFill="1" applyAlignment="1">
      <alignment vertical="center"/>
    </xf>
    <xf numFmtId="0" fontId="5" fillId="2" borderId="0" xfId="1" quotePrefix="1" applyFont="1">
      <alignment horizontal="left" vertical="top" wrapText="1"/>
    </xf>
    <xf numFmtId="0" fontId="26" fillId="2" borderId="0" xfId="1" quotePrefix="1" applyFont="1" applyBorder="1">
      <alignment horizontal="left" vertical="top" wrapText="1"/>
    </xf>
    <xf numFmtId="0" fontId="5" fillId="2" borderId="5" xfId="0" applyFont="1" applyBorder="1"/>
    <xf numFmtId="0" fontId="5" fillId="2" borderId="0" xfId="0" applyFont="1"/>
    <xf numFmtId="0" fontId="26" fillId="0" borderId="1" xfId="7" quotePrefix="1" applyFont="1">
      <alignment horizontal="left" vertical="center"/>
    </xf>
    <xf numFmtId="0" fontId="18" fillId="2" borderId="0" xfId="0" applyFont="1" applyBorder="1"/>
    <xf numFmtId="0" fontId="3" fillId="0" borderId="5" xfId="7" quotePrefix="1" applyFont="1" applyBorder="1">
      <alignment horizontal="left" vertical="center"/>
    </xf>
    <xf numFmtId="0" fontId="18" fillId="2" borderId="5" xfId="0" applyFont="1" applyBorder="1"/>
    <xf numFmtId="0" fontId="5" fillId="2" borderId="0" xfId="0" applyFont="1" applyFill="1" applyAlignment="1">
      <alignment horizontal="justify" vertical="center"/>
    </xf>
    <xf numFmtId="0" fontId="5" fillId="2" borderId="4" xfId="1" quotePrefix="1" applyFont="1" applyBorder="1">
      <alignment horizontal="left" vertical="top" wrapText="1"/>
    </xf>
    <xf numFmtId="0" fontId="5" fillId="0" borderId="4" xfId="1" quotePrefix="1" applyFont="1" applyFill="1" applyBorder="1">
      <alignment horizontal="left" vertical="top" wrapText="1"/>
    </xf>
    <xf numFmtId="0" fontId="18" fillId="2" borderId="0" xfId="0" applyFont="1" applyBorder="1" applyAlignment="1">
      <alignment vertical="top" wrapText="1"/>
    </xf>
    <xf numFmtId="0" fontId="20" fillId="2" borderId="4" xfId="0" applyFont="1" applyFill="1" applyBorder="1" applyAlignment="1">
      <alignment vertical="top" wrapText="1"/>
    </xf>
    <xf numFmtId="0" fontId="5" fillId="2" borderId="0" xfId="0" applyFont="1" applyFill="1" applyAlignment="1">
      <alignment horizontal="left" vertical="center" wrapText="1"/>
    </xf>
    <xf numFmtId="0" fontId="17" fillId="0" borderId="0" xfId="5" applyFont="1" applyFill="1">
      <alignment horizontal="left" vertical="top" wrapText="1"/>
    </xf>
    <xf numFmtId="0" fontId="5" fillId="0" borderId="4" xfId="5" applyFont="1" applyFill="1" applyBorder="1">
      <alignment horizontal="left" vertical="top" wrapText="1"/>
    </xf>
    <xf numFmtId="0" fontId="18" fillId="2" borderId="4" xfId="0" applyFont="1" applyBorder="1" applyAlignment="1">
      <alignment vertical="top" wrapText="1"/>
    </xf>
    <xf numFmtId="0" fontId="3" fillId="0" borderId="0" xfId="7" applyFont="1" applyBorder="1" applyAlignment="1">
      <alignment horizontal="left" vertical="center"/>
    </xf>
    <xf numFmtId="0" fontId="18" fillId="2" borderId="4" xfId="0" applyFont="1" applyBorder="1"/>
    <xf numFmtId="164" fontId="5" fillId="2" borderId="4" xfId="0" applyNumberFormat="1" applyFont="1" applyBorder="1" applyAlignment="1">
      <alignment horizontal="center" vertical="center"/>
    </xf>
    <xf numFmtId="0" fontId="26" fillId="2" borderId="4" xfId="0" applyFont="1" applyBorder="1" applyAlignment="1">
      <alignment horizontal="center"/>
    </xf>
    <xf numFmtId="0" fontId="3" fillId="2" borderId="4" xfId="0" applyFont="1" applyBorder="1" applyAlignment="1">
      <alignment horizontal="center" vertical="center"/>
    </xf>
    <xf numFmtId="0" fontId="18" fillId="0" borderId="4" xfId="0" applyFont="1" applyFill="1" applyBorder="1"/>
    <xf numFmtId="0" fontId="25" fillId="0" borderId="4" xfId="0" applyFont="1" applyFill="1" applyBorder="1" applyAlignment="1">
      <alignment horizontal="center" vertical="center"/>
    </xf>
    <xf numFmtId="0" fontId="18" fillId="0" borderId="0" xfId="0" applyFont="1" applyFill="1"/>
    <xf numFmtId="0" fontId="3" fillId="2" borderId="6" xfId="0" applyFont="1" applyBorder="1"/>
    <xf numFmtId="0" fontId="24" fillId="2" borderId="0" xfId="1" quotePrefix="1" applyFont="1" applyBorder="1" applyAlignment="1">
      <alignment horizontal="left" vertical="top"/>
    </xf>
    <xf numFmtId="0" fontId="26" fillId="2" borderId="4" xfId="1" quotePrefix="1" applyFont="1" applyBorder="1" applyAlignment="1">
      <alignment horizontal="left" vertical="top"/>
    </xf>
    <xf numFmtId="0" fontId="26" fillId="2" borderId="4" xfId="1" quotePrefix="1" applyFont="1" applyBorder="1">
      <alignment horizontal="left" vertical="top" wrapText="1"/>
    </xf>
    <xf numFmtId="0" fontId="18" fillId="2" borderId="9" xfId="0" applyFont="1" applyBorder="1"/>
    <xf numFmtId="0" fontId="17" fillId="0" borderId="0" xfId="0" applyFont="1" applyFill="1" applyAlignment="1">
      <alignment horizontal="justify" vertical="center"/>
    </xf>
    <xf numFmtId="0" fontId="26" fillId="3" borderId="0" xfId="0" applyFont="1" applyFill="1" applyAlignment="1">
      <alignment vertical="top" wrapText="1"/>
    </xf>
    <xf numFmtId="0" fontId="18" fillId="2" borderId="14" xfId="0" applyFont="1" applyBorder="1"/>
    <xf numFmtId="0" fontId="18" fillId="2" borderId="15" xfId="0" applyFont="1" applyBorder="1" applyAlignment="1">
      <alignment vertical="top" wrapText="1"/>
    </xf>
    <xf numFmtId="0" fontId="28" fillId="2" borderId="4" xfId="0" applyFont="1" applyFill="1" applyBorder="1" applyAlignment="1">
      <alignment horizontal="center" vertical="center"/>
    </xf>
    <xf numFmtId="0" fontId="18" fillId="2" borderId="4" xfId="0" applyFont="1" applyBorder="1" applyAlignment="1">
      <alignment horizontal="center"/>
    </xf>
    <xf numFmtId="0" fontId="18" fillId="2" borderId="5" xfId="0" applyFont="1" applyBorder="1" applyAlignment="1"/>
    <xf numFmtId="0" fontId="24" fillId="2" borderId="5" xfId="0" applyFont="1" applyBorder="1" applyAlignment="1"/>
    <xf numFmtId="0" fontId="5" fillId="2" borderId="4" xfId="0" applyFont="1" applyBorder="1" applyAlignment="1">
      <alignment horizontal="center"/>
    </xf>
    <xf numFmtId="0" fontId="5" fillId="2" borderId="4" xfId="0" applyFont="1" applyBorder="1" applyAlignment="1">
      <alignment horizontal="center" vertical="center"/>
    </xf>
    <xf numFmtId="0" fontId="17" fillId="2" borderId="4" xfId="6" applyFont="1" applyBorder="1" applyAlignment="1">
      <alignment horizontal="left" vertical="center" wrapText="1"/>
    </xf>
    <xf numFmtId="0" fontId="17" fillId="0" borderId="4" xfId="6" applyFont="1" applyFill="1" applyBorder="1" applyAlignment="1">
      <alignment horizontal="left" vertical="center" wrapText="1"/>
    </xf>
    <xf numFmtId="0" fontId="17" fillId="0" borderId="4" xfId="1" quotePrefix="1" applyFont="1" applyFill="1" applyBorder="1" applyAlignment="1">
      <alignment horizontal="left" vertical="center" wrapText="1"/>
    </xf>
    <xf numFmtId="0" fontId="5" fillId="0" borderId="4" xfId="1" quotePrefix="1" applyFont="1" applyFill="1" applyBorder="1" applyAlignment="1">
      <alignment horizontal="left" vertical="center" wrapText="1"/>
    </xf>
    <xf numFmtId="0" fontId="5" fillId="0" borderId="4" xfId="0" quotePrefix="1" applyFont="1" applyFill="1" applyBorder="1" applyAlignment="1">
      <alignment horizontal="left" vertical="center" wrapText="1"/>
    </xf>
    <xf numFmtId="0" fontId="5" fillId="2" borderId="4" xfId="1" quotePrefix="1" applyFont="1" applyBorder="1" applyAlignment="1">
      <alignment horizontal="left" vertical="center" wrapText="1"/>
    </xf>
    <xf numFmtId="0" fontId="5" fillId="2" borderId="4" xfId="0" applyFont="1" applyBorder="1" applyAlignment="1">
      <alignment horizontal="left" vertical="center" wrapText="1"/>
    </xf>
    <xf numFmtId="0" fontId="5" fillId="2" borderId="0" xfId="0" applyFont="1" applyAlignment="1">
      <alignment horizontal="left" vertical="center"/>
    </xf>
    <xf numFmtId="0" fontId="5" fillId="2" borderId="4" xfId="0" applyFont="1" applyBorder="1" applyAlignment="1">
      <alignment horizontal="left" vertical="center"/>
    </xf>
    <xf numFmtId="0" fontId="17" fillId="2" borderId="4" xfId="0" applyFont="1" applyBorder="1" applyAlignment="1">
      <alignment horizontal="left" vertical="center" wrapText="1"/>
    </xf>
    <xf numFmtId="0" fontId="27" fillId="2" borderId="4" xfId="0" applyFont="1" applyBorder="1" applyAlignment="1">
      <alignment horizontal="left" vertical="center" wrapText="1"/>
    </xf>
    <xf numFmtId="0" fontId="5" fillId="2" borderId="10" xfId="0" applyFont="1" applyBorder="1" applyAlignment="1"/>
    <xf numFmtId="0" fontId="5" fillId="2" borderId="11" xfId="0" applyFont="1" applyBorder="1" applyAlignment="1"/>
    <xf numFmtId="0" fontId="5" fillId="2" borderId="12" xfId="0" applyFont="1" applyBorder="1" applyAlignment="1"/>
    <xf numFmtId="0" fontId="5" fillId="2" borderId="13" xfId="0" applyFont="1" applyBorder="1" applyAlignment="1"/>
    <xf numFmtId="0" fontId="5" fillId="2" borderId="4" xfId="1" applyFont="1" applyBorder="1" applyAlignment="1">
      <alignment horizontal="left" vertical="top" wrapText="1"/>
    </xf>
    <xf numFmtId="0" fontId="5" fillId="0" borderId="4" xfId="5" applyFont="1" applyFill="1" applyBorder="1" applyAlignment="1">
      <alignment horizontal="left" vertical="top" wrapText="1"/>
    </xf>
    <xf numFmtId="0" fontId="18" fillId="0" borderId="4" xfId="0" applyFont="1" applyFill="1" applyBorder="1" applyAlignment="1">
      <alignment vertical="top" wrapText="1"/>
    </xf>
    <xf numFmtId="0" fontId="5" fillId="0" borderId="0" xfId="5" applyFont="1" applyFill="1" applyBorder="1" applyAlignment="1">
      <alignment horizontal="left" vertical="top" wrapText="1"/>
    </xf>
    <xf numFmtId="0" fontId="18" fillId="0" borderId="0" xfId="0" applyFont="1" applyFill="1" applyBorder="1" applyAlignment="1">
      <alignment vertical="top" wrapText="1"/>
    </xf>
    <xf numFmtId="0" fontId="21" fillId="2" borderId="3" xfId="5" applyFont="1" applyBorder="1" applyAlignment="1">
      <alignment horizontal="left" vertical="top" wrapText="1"/>
    </xf>
    <xf numFmtId="0" fontId="18" fillId="2" borderId="3" xfId="0" applyFont="1" applyBorder="1" applyAlignment="1">
      <alignment vertical="top" wrapText="1"/>
    </xf>
    <xf numFmtId="0" fontId="5" fillId="2" borderId="4" xfId="6" applyFont="1" applyBorder="1" applyAlignment="1">
      <alignment horizontal="center" vertical="center" wrapText="1"/>
    </xf>
    <xf numFmtId="0" fontId="18" fillId="2" borderId="4" xfId="0" applyFont="1" applyBorder="1" applyAlignment="1">
      <alignment horizontal="center" vertical="center"/>
    </xf>
    <xf numFmtId="0" fontId="23" fillId="0" borderId="4" xfId="11" applyFont="1" applyFill="1" applyBorder="1" applyAlignment="1">
      <alignment horizontal="center" wrapText="1"/>
    </xf>
    <xf numFmtId="0" fontId="17" fillId="0" borderId="4" xfId="11" applyFont="1" applyFill="1" applyBorder="1" applyAlignment="1">
      <alignment horizontal="center" wrapText="1"/>
    </xf>
    <xf numFmtId="0" fontId="17" fillId="2" borderId="4" xfId="11" applyFont="1" applyBorder="1" applyAlignment="1">
      <alignment horizontal="center" wrapText="1"/>
    </xf>
    <xf numFmtId="0" fontId="5" fillId="2" borderId="16" xfId="0" applyFont="1" applyBorder="1" applyAlignment="1"/>
    <xf numFmtId="0" fontId="5" fillId="2" borderId="17" xfId="0" applyFont="1" applyBorder="1" applyAlignment="1"/>
    <xf numFmtId="0" fontId="5" fillId="2" borderId="4" xfId="5" applyFont="1" applyFill="1" applyBorder="1" applyAlignment="1">
      <alignment horizontal="left" vertical="top" wrapText="1"/>
    </xf>
    <xf numFmtId="0" fontId="0" fillId="2" borderId="4" xfId="0" applyBorder="1" applyAlignment="1">
      <alignment vertical="top" wrapText="1"/>
    </xf>
    <xf numFmtId="0" fontId="3" fillId="0" borderId="4" xfId="7" applyFont="1" applyBorder="1" applyAlignment="1">
      <alignment horizontal="left" vertical="center"/>
    </xf>
    <xf numFmtId="0" fontId="3" fillId="0" borderId="7" xfId="7" applyFont="1" applyBorder="1" applyAlignment="1">
      <alignment horizontal="left" vertical="center"/>
    </xf>
    <xf numFmtId="0" fontId="3" fillId="0" borderId="1" xfId="7" applyFont="1" applyBorder="1" applyAlignment="1">
      <alignment horizontal="left" vertical="center"/>
    </xf>
    <xf numFmtId="0" fontId="3" fillId="0" borderId="8" xfId="7" applyFont="1" applyBorder="1" applyAlignment="1">
      <alignment horizontal="left" vertical="center"/>
    </xf>
  </cellXfs>
  <cellStyles count="18">
    <cellStyle name="Acknowledgements" xfId="1"/>
    <cellStyle name="Attachment" xfId="2"/>
    <cellStyle name="Attestation" xfId="10"/>
    <cellStyle name="Blank Rows" xfId="11"/>
    <cellStyle name="Bullet" xfId="3"/>
    <cellStyle name="Comma 2" xfId="15"/>
    <cellStyle name="DropDown" xfId="4"/>
    <cellStyle name="Followed Hyperlink" xfId="13" builtinId="9" customBuiltin="1"/>
    <cellStyle name="Followed Hyperlink 2" xfId="17"/>
    <cellStyle name="Hyperlink 2" xfId="14"/>
    <cellStyle name="Normal" xfId="0" builtinId="0" customBuiltin="1"/>
    <cellStyle name="Normal 2" xfId="12"/>
    <cellStyle name="Percent 2" xfId="16"/>
    <cellStyle name="Prompt" xfId="5"/>
    <cellStyle name="SectionExplanation" xfId="6"/>
    <cellStyle name="SectionHeader" xfId="7"/>
    <cellStyle name="Subheading" xfId="8"/>
    <cellStyle name="TextEntry"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_PUD\data\General\APMRed\OUSF_Forms\Final\2019-07-01AffSchool%20Fina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ffidavit"/>
      <sheetName val="Lookups"/>
      <sheetName val="SchoolFields"/>
      <sheetName val="Data"/>
    </sheetNames>
    <sheetDataSet>
      <sheetData sheetId="0">
        <row r="36">
          <cell r="E36" t="e">
            <v>#REF!</v>
          </cell>
        </row>
      </sheetData>
      <sheetData sheetId="1"/>
      <sheetData sheetId="2">
        <row r="24">
          <cell r="B24" t="str">
            <v>Choose Included, Not Applicable, or Not Submitted  =======&gt;</v>
          </cell>
        </row>
        <row r="25">
          <cell r="B25" t="str">
            <v>Included</v>
          </cell>
        </row>
        <row r="26">
          <cell r="B26" t="str">
            <v>Not Applicable</v>
          </cell>
        </row>
        <row r="27">
          <cell r="B27" t="str">
            <v>Not Submitted</v>
          </cell>
        </row>
        <row r="34">
          <cell r="B34" t="str">
            <v>Choose Included, Not Applicable, or Not Submitted  =======&gt;</v>
          </cell>
        </row>
        <row r="35">
          <cell r="B35" t="str">
            <v>&gt;&gt;</v>
          </cell>
        </row>
      </sheetData>
      <sheetData sheetId="3">
        <row r="1">
          <cell r="C1" t="str">
            <v>Field (i)</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Kimberly Snyder" id="{78C88ED6-A40B-45F7-BA59-734C122984FB}" userId="S::kimberly.snyder@occ.ok.gov::f61f73c6-b51d-4071-8bfa-330c20820a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7" dT="2021-03-01T13:47:54.05" personId="{78C88ED6-A40B-45F7-BA59-734C122984FB}" id="{BBDD3816-8C28-44D4-B680-613FD892FEE2}">
    <text>add a "s" to last location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C46" dT="2021-03-01T13:52:39.85" personId="{78C88ED6-A40B-45F7-BA59-734C122984FB}" id="{A7DD9D0E-C368-42D3-9635-D36765198D59}">
    <text xml:space="preserve">If “No” to either question,  include an explanation of bids not considered or provided.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topLeftCell="A13" zoomScale="95" zoomScaleNormal="95" workbookViewId="0">
      <selection activeCell="P64" sqref="P64"/>
    </sheetView>
  </sheetViews>
  <sheetFormatPr defaultColWidth="8.85546875" defaultRowHeight="15" x14ac:dyDescent="0.25"/>
  <cols>
    <col min="1" max="1" width="8.85546875" style="24"/>
    <col min="2" max="2" width="100.5703125" style="24" customWidth="1"/>
    <col min="3" max="16384" width="8.85546875" style="24"/>
  </cols>
  <sheetData>
    <row r="1" spans="1:3" ht="15.75" x14ac:dyDescent="0.25">
      <c r="A1" s="60"/>
      <c r="B1" s="63" t="s">
        <v>0</v>
      </c>
    </row>
    <row r="2" spans="1:3" x14ac:dyDescent="0.25">
      <c r="B2" s="62" t="s">
        <v>1</v>
      </c>
    </row>
    <row r="3" spans="1:3" x14ac:dyDescent="0.25">
      <c r="A3" s="60"/>
      <c r="B3" s="76" t="s">
        <v>2</v>
      </c>
    </row>
    <row r="4" spans="1:3" s="66" customFormat="1" x14ac:dyDescent="0.25">
      <c r="A4" s="64"/>
      <c r="B4" s="65"/>
    </row>
    <row r="5" spans="1:3" ht="38.25" x14ac:dyDescent="0.25">
      <c r="A5" s="81" t="s">
        <v>3</v>
      </c>
      <c r="B5" s="82" t="s">
        <v>4</v>
      </c>
    </row>
    <row r="6" spans="1:3" x14ac:dyDescent="0.25">
      <c r="A6" s="81"/>
      <c r="B6" s="82"/>
    </row>
    <row r="7" spans="1:3" ht="25.5" x14ac:dyDescent="0.25">
      <c r="A7" s="81" t="s">
        <v>3</v>
      </c>
      <c r="B7" s="82" t="s">
        <v>5</v>
      </c>
    </row>
    <row r="8" spans="1:3" x14ac:dyDescent="0.25">
      <c r="A8" s="81"/>
      <c r="B8" s="82"/>
    </row>
    <row r="9" spans="1:3" ht="25.5" x14ac:dyDescent="0.25">
      <c r="A9" s="81" t="s">
        <v>3</v>
      </c>
      <c r="B9" s="83" t="s">
        <v>6</v>
      </c>
    </row>
    <row r="10" spans="1:3" ht="16.5" thickBot="1" x14ac:dyDescent="0.3">
      <c r="A10" s="48"/>
      <c r="B10" s="45"/>
    </row>
    <row r="11" spans="1:3" ht="17.25" thickTop="1" thickBot="1" x14ac:dyDescent="0.3">
      <c r="A11" s="67" t="s">
        <v>7</v>
      </c>
      <c r="B11" s="46"/>
      <c r="C11" s="71"/>
    </row>
    <row r="12" spans="1:3" ht="15.75" thickTop="1" x14ac:dyDescent="0.25">
      <c r="B12" s="42"/>
    </row>
    <row r="13" spans="1:3" ht="38.25" x14ac:dyDescent="0.25">
      <c r="A13" s="81" t="s">
        <v>3</v>
      </c>
      <c r="B13" s="84" t="s">
        <v>8</v>
      </c>
    </row>
    <row r="14" spans="1:3" x14ac:dyDescent="0.25">
      <c r="A14" s="81"/>
      <c r="B14" s="85"/>
    </row>
    <row r="15" spans="1:3" x14ac:dyDescent="0.25">
      <c r="A15" s="81" t="s">
        <v>3</v>
      </c>
      <c r="B15" s="84" t="s">
        <v>9</v>
      </c>
    </row>
    <row r="16" spans="1:3" x14ac:dyDescent="0.25">
      <c r="A16" s="81"/>
      <c r="B16" s="85"/>
    </row>
    <row r="17" spans="1:3" ht="24.75" customHeight="1" x14ac:dyDescent="0.25">
      <c r="A17" s="81" t="s">
        <v>3</v>
      </c>
      <c r="B17" s="85" t="s">
        <v>10</v>
      </c>
    </row>
    <row r="18" spans="1:3" x14ac:dyDescent="0.25">
      <c r="A18" s="81"/>
      <c r="B18" s="85"/>
    </row>
    <row r="19" spans="1:3" x14ac:dyDescent="0.25">
      <c r="A19" s="81" t="s">
        <v>3</v>
      </c>
      <c r="B19" s="85" t="s">
        <v>11</v>
      </c>
    </row>
    <row r="20" spans="1:3" x14ac:dyDescent="0.25">
      <c r="A20" s="81"/>
      <c r="B20" s="85"/>
    </row>
    <row r="21" spans="1:3" ht="40.5" customHeight="1" x14ac:dyDescent="0.25">
      <c r="A21" s="81" t="s">
        <v>3</v>
      </c>
      <c r="B21" s="85" t="s">
        <v>12</v>
      </c>
    </row>
    <row r="22" spans="1:3" x14ac:dyDescent="0.25">
      <c r="A22" s="81"/>
      <c r="B22" s="85"/>
    </row>
    <row r="23" spans="1:3" ht="38.25" x14ac:dyDescent="0.25">
      <c r="A23" s="81" t="s">
        <v>3</v>
      </c>
      <c r="B23" s="85" t="s">
        <v>13</v>
      </c>
    </row>
    <row r="24" spans="1:3" x14ac:dyDescent="0.25">
      <c r="A24" s="81"/>
      <c r="B24" s="85"/>
    </row>
    <row r="25" spans="1:3" ht="25.5" x14ac:dyDescent="0.25">
      <c r="A25" s="81" t="s">
        <v>3</v>
      </c>
      <c r="B25" s="85" t="s">
        <v>14</v>
      </c>
    </row>
    <row r="26" spans="1:3" x14ac:dyDescent="0.25">
      <c r="A26" s="81"/>
      <c r="B26" s="85"/>
    </row>
    <row r="27" spans="1:3" x14ac:dyDescent="0.25">
      <c r="A27" s="81" t="s">
        <v>3</v>
      </c>
      <c r="B27" s="85" t="s">
        <v>755</v>
      </c>
    </row>
    <row r="28" spans="1:3" ht="15.75" thickBot="1" x14ac:dyDescent="0.3">
      <c r="A28" s="49"/>
      <c r="B28" s="44"/>
    </row>
    <row r="29" spans="1:3" ht="15.75" thickTop="1" x14ac:dyDescent="0.25">
      <c r="A29" s="68" t="s">
        <v>15</v>
      </c>
      <c r="B29" s="43"/>
      <c r="C29" s="71"/>
    </row>
    <row r="30" spans="1:3" ht="11.25" customHeight="1" x14ac:dyDescent="0.25">
      <c r="A30" s="69"/>
      <c r="B30" s="70"/>
    </row>
    <row r="31" spans="1:3" ht="25.5" x14ac:dyDescent="0.25">
      <c r="A31" s="81" t="s">
        <v>3</v>
      </c>
      <c r="B31" s="86" t="s">
        <v>16</v>
      </c>
    </row>
    <row r="32" spans="1:3" x14ac:dyDescent="0.25">
      <c r="A32" s="81"/>
      <c r="B32" s="87"/>
    </row>
    <row r="33" spans="1:2" x14ac:dyDescent="0.25">
      <c r="A33" s="81" t="s">
        <v>3</v>
      </c>
      <c r="B33" s="87" t="s">
        <v>17</v>
      </c>
    </row>
    <row r="34" spans="1:2" x14ac:dyDescent="0.25">
      <c r="A34" s="81"/>
      <c r="B34" s="87"/>
    </row>
    <row r="35" spans="1:2" x14ac:dyDescent="0.25">
      <c r="A35" s="81" t="s">
        <v>3</v>
      </c>
      <c r="B35" s="87" t="s">
        <v>18</v>
      </c>
    </row>
    <row r="36" spans="1:2" ht="15.75" thickBot="1" x14ac:dyDescent="0.3">
      <c r="A36" s="78"/>
      <c r="B36" s="44"/>
    </row>
    <row r="37" spans="1:2" ht="16.5" thickTop="1" thickBot="1" x14ac:dyDescent="0.3">
      <c r="A37" s="79" t="s">
        <v>19</v>
      </c>
      <c r="B37" s="44"/>
    </row>
    <row r="38" spans="1:2" ht="13.9" customHeight="1" thickTop="1" x14ac:dyDescent="0.25">
      <c r="A38" s="77"/>
      <c r="B38" s="51"/>
    </row>
    <row r="39" spans="1:2" x14ac:dyDescent="0.25">
      <c r="A39" s="61" t="s">
        <v>3</v>
      </c>
      <c r="B39" s="88" t="s">
        <v>756</v>
      </c>
    </row>
    <row r="40" spans="1:2" x14ac:dyDescent="0.25">
      <c r="A40" s="61"/>
      <c r="B40" s="88"/>
    </row>
    <row r="41" spans="1:2" ht="28.5" customHeight="1" x14ac:dyDescent="0.25">
      <c r="A41" s="61" t="s">
        <v>3</v>
      </c>
      <c r="B41" s="88" t="s">
        <v>20</v>
      </c>
    </row>
    <row r="42" spans="1:2" x14ac:dyDescent="0.25">
      <c r="A42" s="61"/>
      <c r="B42" s="88"/>
    </row>
    <row r="43" spans="1:2" x14ac:dyDescent="0.25">
      <c r="A43" s="61" t="s">
        <v>3</v>
      </c>
      <c r="B43" s="89" t="s">
        <v>21</v>
      </c>
    </row>
    <row r="44" spans="1:2" ht="12.75" customHeight="1" x14ac:dyDescent="0.25">
      <c r="A44" s="61"/>
      <c r="B44" s="88"/>
    </row>
    <row r="45" spans="1:2" ht="30" customHeight="1" x14ac:dyDescent="0.25">
      <c r="A45" s="61" t="s">
        <v>3</v>
      </c>
      <c r="B45" s="88" t="s">
        <v>22</v>
      </c>
    </row>
    <row r="46" spans="1:2" x14ac:dyDescent="0.25">
      <c r="A46" s="61"/>
      <c r="B46" s="88"/>
    </row>
    <row r="47" spans="1:2" ht="25.5" x14ac:dyDescent="0.25">
      <c r="A47" s="61" t="s">
        <v>3</v>
      </c>
      <c r="B47" s="85" t="s">
        <v>23</v>
      </c>
    </row>
    <row r="48" spans="1:2" x14ac:dyDescent="0.25">
      <c r="A48" s="61"/>
      <c r="B48" s="85"/>
    </row>
    <row r="49" spans="1:2" x14ac:dyDescent="0.25">
      <c r="A49" s="61" t="s">
        <v>3</v>
      </c>
      <c r="B49" s="90" t="s">
        <v>24</v>
      </c>
    </row>
    <row r="50" spans="1:2" x14ac:dyDescent="0.25">
      <c r="A50" s="61"/>
      <c r="B50" s="85"/>
    </row>
    <row r="51" spans="1:2" x14ac:dyDescent="0.25">
      <c r="A51" s="61" t="s">
        <v>3</v>
      </c>
      <c r="B51" s="91" t="s">
        <v>25</v>
      </c>
    </row>
    <row r="52" spans="1:2" x14ac:dyDescent="0.25">
      <c r="A52" s="61" t="s">
        <v>3</v>
      </c>
      <c r="B52" s="91" t="s">
        <v>26</v>
      </c>
    </row>
    <row r="53" spans="1:2" x14ac:dyDescent="0.25">
      <c r="A53" s="61" t="s">
        <v>3</v>
      </c>
      <c r="B53" s="91" t="s">
        <v>27</v>
      </c>
    </row>
    <row r="54" spans="1:2" x14ac:dyDescent="0.25">
      <c r="A54" s="61" t="s">
        <v>3</v>
      </c>
      <c r="B54" s="91" t="s">
        <v>28</v>
      </c>
    </row>
    <row r="55" spans="1:2" x14ac:dyDescent="0.25">
      <c r="A55" s="61" t="s">
        <v>3</v>
      </c>
      <c r="B55" s="91" t="s">
        <v>29</v>
      </c>
    </row>
    <row r="56" spans="1:2" x14ac:dyDescent="0.25">
      <c r="A56" s="61" t="s">
        <v>3</v>
      </c>
      <c r="B56" s="91" t="s">
        <v>30</v>
      </c>
    </row>
    <row r="57" spans="1:2" x14ac:dyDescent="0.25">
      <c r="A57" s="61" t="s">
        <v>3</v>
      </c>
      <c r="B57" s="91" t="s">
        <v>31</v>
      </c>
    </row>
    <row r="58" spans="1:2" ht="17.649999999999999" customHeight="1" x14ac:dyDescent="0.25">
      <c r="A58" s="61" t="s">
        <v>3</v>
      </c>
      <c r="B58" s="91" t="s">
        <v>32</v>
      </c>
    </row>
    <row r="59" spans="1:2" x14ac:dyDescent="0.25">
      <c r="A59" s="61"/>
      <c r="B59" s="92"/>
    </row>
    <row r="60" spans="1:2" ht="38.25" x14ac:dyDescent="0.25">
      <c r="A60" s="61" t="s">
        <v>3</v>
      </c>
      <c r="B60" s="88" t="s">
        <v>33</v>
      </c>
    </row>
    <row r="61" spans="1:2" x14ac:dyDescent="0.25">
      <c r="A61" s="61"/>
      <c r="B61" s="88"/>
    </row>
    <row r="62" spans="1:2" ht="25.5" x14ac:dyDescent="0.25">
      <c r="A62" s="61" t="s">
        <v>3</v>
      </c>
      <c r="B62" s="88" t="s">
        <v>34</v>
      </c>
    </row>
    <row r="63" spans="1:2" x14ac:dyDescent="0.25">
      <c r="A63" s="61"/>
      <c r="B63" s="88"/>
    </row>
    <row r="64" spans="1:2" x14ac:dyDescent="0.25">
      <c r="A64" s="61" t="s">
        <v>3</v>
      </c>
      <c r="B64" s="89" t="s">
        <v>35</v>
      </c>
    </row>
    <row r="65" spans="1:2" x14ac:dyDescent="0.25">
      <c r="A65" s="61"/>
      <c r="B65" s="87"/>
    </row>
    <row r="66" spans="1:2" ht="38.25" x14ac:dyDescent="0.25">
      <c r="A66" s="61" t="s">
        <v>3</v>
      </c>
      <c r="B66" s="91" t="s">
        <v>36</v>
      </c>
    </row>
    <row r="67" spans="1:2" x14ac:dyDescent="0.25">
      <c r="A67" s="61"/>
      <c r="B67" s="87"/>
    </row>
    <row r="68" spans="1:2" ht="38.25" x14ac:dyDescent="0.25">
      <c r="A68" s="61" t="s">
        <v>3</v>
      </c>
      <c r="B68" s="85" t="s">
        <v>37</v>
      </c>
    </row>
    <row r="69" spans="1:2" x14ac:dyDescent="0.25">
      <c r="A69" s="80"/>
      <c r="B69" s="52"/>
    </row>
    <row r="70" spans="1:2" x14ac:dyDescent="0.25">
      <c r="A70" s="45"/>
      <c r="B70" s="4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9"/>
  <sheetViews>
    <sheetView tabSelected="1" topLeftCell="A52" zoomScale="118" zoomScaleNormal="118" workbookViewId="0">
      <selection activeCell="F79" sqref="F79"/>
    </sheetView>
  </sheetViews>
  <sheetFormatPr defaultColWidth="9.140625" defaultRowHeight="15" x14ac:dyDescent="0.25"/>
  <cols>
    <col min="1" max="1" width="4.42578125" style="24" customWidth="1"/>
    <col min="2" max="2" width="3.5703125" style="24" customWidth="1"/>
    <col min="3" max="3" width="37.42578125" style="24" customWidth="1"/>
    <col min="4" max="4" width="47.5703125" style="32" customWidth="1"/>
    <col min="5" max="5" width="44.85546875" style="24" customWidth="1"/>
    <col min="6" max="16384" width="9.140625" style="24"/>
  </cols>
  <sheetData>
    <row r="1" spans="1:27" ht="24" customHeight="1" x14ac:dyDescent="0.3">
      <c r="A1" s="106" t="s">
        <v>38</v>
      </c>
      <c r="B1" s="106"/>
      <c r="C1" s="106"/>
      <c r="D1" s="106"/>
      <c r="E1" s="11"/>
      <c r="F1" s="11"/>
      <c r="G1" s="11"/>
      <c r="H1" s="11"/>
      <c r="I1" s="11"/>
      <c r="J1" s="11"/>
      <c r="K1" s="11"/>
      <c r="L1" s="11"/>
      <c r="M1" s="11"/>
      <c r="N1" s="11"/>
      <c r="O1" s="11"/>
      <c r="P1" s="11"/>
      <c r="Q1" s="11"/>
      <c r="R1" s="11"/>
      <c r="S1" s="11"/>
      <c r="T1" s="11"/>
      <c r="U1" s="11"/>
      <c r="V1" s="11"/>
      <c r="W1" s="11"/>
      <c r="X1" s="11"/>
      <c r="Y1" s="11"/>
      <c r="Z1" s="11"/>
      <c r="AA1" s="11"/>
    </row>
    <row r="2" spans="1:27" s="66" customFormat="1" ht="13.5" customHeight="1" x14ac:dyDescent="0.25">
      <c r="A2" s="107" t="s">
        <v>2</v>
      </c>
      <c r="B2" s="107"/>
      <c r="C2" s="107"/>
      <c r="D2" s="107"/>
      <c r="E2" s="11"/>
      <c r="F2" s="11"/>
      <c r="G2" s="11"/>
      <c r="H2" s="11"/>
      <c r="I2" s="11"/>
      <c r="J2" s="11"/>
      <c r="K2" s="11"/>
      <c r="L2" s="11"/>
      <c r="M2" s="11"/>
      <c r="N2" s="11"/>
      <c r="O2" s="11"/>
      <c r="P2" s="11"/>
      <c r="Q2" s="11"/>
      <c r="R2" s="11"/>
      <c r="S2" s="11"/>
      <c r="T2" s="11"/>
      <c r="U2" s="11"/>
      <c r="V2" s="11"/>
      <c r="W2" s="11"/>
      <c r="X2" s="11"/>
      <c r="Y2" s="11"/>
      <c r="Z2" s="11"/>
      <c r="AA2" s="11"/>
    </row>
    <row r="3" spans="1:27" ht="15.75" customHeight="1" x14ac:dyDescent="0.25">
      <c r="A3" s="108" t="s">
        <v>39</v>
      </c>
      <c r="B3" s="108"/>
      <c r="C3" s="108"/>
      <c r="D3" s="108"/>
      <c r="E3" s="11"/>
      <c r="F3" s="11"/>
      <c r="G3" s="11"/>
      <c r="H3" s="11"/>
      <c r="I3" s="11"/>
      <c r="J3" s="11"/>
      <c r="K3" s="11"/>
      <c r="L3" s="11"/>
      <c r="M3" s="11"/>
      <c r="N3" s="11"/>
      <c r="O3" s="11"/>
      <c r="P3" s="11"/>
      <c r="Q3" s="11"/>
      <c r="R3" s="11"/>
      <c r="S3" s="11"/>
      <c r="T3" s="11"/>
      <c r="U3" s="11"/>
      <c r="V3" s="11"/>
      <c r="W3" s="11"/>
      <c r="X3" s="11"/>
      <c r="Y3" s="11"/>
      <c r="Z3" s="11"/>
      <c r="AA3" s="11"/>
    </row>
    <row r="4" spans="1:27" ht="15.75" x14ac:dyDescent="0.25">
      <c r="A4" s="113" t="s">
        <v>40</v>
      </c>
      <c r="B4" s="113"/>
      <c r="C4" s="113"/>
      <c r="D4" s="113"/>
      <c r="E4" s="47"/>
    </row>
    <row r="5" spans="1:27" ht="18.75" x14ac:dyDescent="0.25">
      <c r="A5" s="34"/>
      <c r="B5" s="34"/>
      <c r="C5" s="34"/>
      <c r="D5" s="21"/>
    </row>
    <row r="6" spans="1:27" x14ac:dyDescent="0.25">
      <c r="A6" s="17">
        <v>1.1000000000000001</v>
      </c>
      <c r="B6" s="17"/>
      <c r="C6" s="18" t="s">
        <v>41</v>
      </c>
      <c r="D6" s="26"/>
      <c r="E6" s="45" t="s">
        <v>42</v>
      </c>
    </row>
    <row r="7" spans="1:27" x14ac:dyDescent="0.25">
      <c r="A7" s="19"/>
      <c r="B7" s="19"/>
      <c r="C7" s="19"/>
      <c r="D7" s="20"/>
    </row>
    <row r="8" spans="1:27" x14ac:dyDescent="0.25">
      <c r="A8" s="17">
        <f>MAX($A$2:A7)+0.1</f>
        <v>1.2000000000000002</v>
      </c>
      <c r="B8" s="17"/>
      <c r="C8" s="18" t="s">
        <v>43</v>
      </c>
      <c r="D8" s="58"/>
    </row>
    <row r="9" spans="1:27" x14ac:dyDescent="0.25">
      <c r="A9" s="17"/>
      <c r="B9" s="17"/>
      <c r="C9" s="18"/>
      <c r="D9" s="53"/>
    </row>
    <row r="10" spans="1:27" ht="48" customHeight="1" x14ac:dyDescent="0.25">
      <c r="A10" s="19">
        <v>1.3</v>
      </c>
      <c r="B10" s="19"/>
      <c r="C10" s="72" t="s">
        <v>44</v>
      </c>
      <c r="D10" s="54"/>
      <c r="E10" s="73" t="s">
        <v>45</v>
      </c>
    </row>
    <row r="11" spans="1:27" x14ac:dyDescent="0.25">
      <c r="A11" s="19"/>
      <c r="B11" s="19"/>
      <c r="C11" s="11"/>
      <c r="D11" s="20"/>
    </row>
    <row r="12" spans="1:27" ht="18" customHeight="1" x14ac:dyDescent="0.25">
      <c r="A12" s="17">
        <v>1.4</v>
      </c>
      <c r="B12" s="17"/>
      <c r="C12" s="10" t="s">
        <v>46</v>
      </c>
      <c r="D12" s="58"/>
      <c r="F12" s="56"/>
    </row>
    <row r="13" spans="1:27" x14ac:dyDescent="0.25">
      <c r="A13" s="19"/>
      <c r="B13" s="19"/>
      <c r="C13" s="19"/>
      <c r="D13" s="20"/>
    </row>
    <row r="14" spans="1:27" x14ac:dyDescent="0.25">
      <c r="A14" s="22">
        <v>1.5</v>
      </c>
      <c r="B14" s="19"/>
      <c r="C14" s="50" t="s">
        <v>47</v>
      </c>
      <c r="D14" s="23"/>
    </row>
    <row r="15" spans="1:27" x14ac:dyDescent="0.25">
      <c r="A15" s="19"/>
      <c r="B15" s="19"/>
      <c r="C15" s="19"/>
      <c r="D15" s="20"/>
    </row>
    <row r="16" spans="1:27" ht="25.5" x14ac:dyDescent="0.25">
      <c r="A16" s="17">
        <v>1.6</v>
      </c>
      <c r="B16" s="17"/>
      <c r="C16" s="55" t="s">
        <v>48</v>
      </c>
      <c r="D16" s="23"/>
    </row>
    <row r="17" spans="1:5" x14ac:dyDescent="0.25">
      <c r="A17" s="19"/>
      <c r="B17" s="19"/>
      <c r="C17" s="19"/>
      <c r="D17" s="20"/>
    </row>
    <row r="18" spans="1:5" ht="27" customHeight="1" x14ac:dyDescent="0.25">
      <c r="A18" s="17">
        <v>1.7</v>
      </c>
      <c r="B18" s="17"/>
      <c r="C18" s="100" t="s">
        <v>49</v>
      </c>
      <c r="D18" s="101"/>
    </row>
    <row r="19" spans="1:5" x14ac:dyDescent="0.25">
      <c r="A19" s="17"/>
      <c r="B19" s="17"/>
      <c r="C19" s="98"/>
      <c r="D19" s="98"/>
    </row>
    <row r="20" spans="1:5" ht="15.75" thickBot="1" x14ac:dyDescent="0.3">
      <c r="A20" s="19"/>
      <c r="B20" s="19"/>
      <c r="C20" s="19"/>
      <c r="D20" s="20"/>
    </row>
    <row r="21" spans="1:5" ht="27.75" customHeight="1" thickTop="1" thickBot="1" x14ac:dyDescent="0.3">
      <c r="A21" s="114" t="s">
        <v>50</v>
      </c>
      <c r="B21" s="115"/>
      <c r="C21" s="115"/>
      <c r="D21" s="116"/>
      <c r="E21" s="47"/>
    </row>
    <row r="22" spans="1:5" ht="4.5" customHeight="1" thickTop="1" x14ac:dyDescent="0.25">
      <c r="A22" s="25"/>
      <c r="B22" s="31"/>
      <c r="C22" s="31"/>
      <c r="D22" s="31"/>
    </row>
    <row r="23" spans="1:5" ht="18.75" x14ac:dyDescent="0.25">
      <c r="A23" s="25">
        <v>2.1</v>
      </c>
      <c r="B23" s="34"/>
      <c r="C23" s="57" t="s">
        <v>51</v>
      </c>
      <c r="D23" s="23"/>
    </row>
    <row r="24" spans="1:5" ht="25.5" x14ac:dyDescent="0.25">
      <c r="A24" s="25">
        <v>2.2000000000000002</v>
      </c>
      <c r="B24" s="34"/>
      <c r="C24" s="26" t="s">
        <v>52</v>
      </c>
      <c r="D24" s="23"/>
    </row>
    <row r="25" spans="1:5" ht="18.75" x14ac:dyDescent="0.25">
      <c r="A25" s="25"/>
      <c r="B25" s="34"/>
      <c r="C25" s="27"/>
      <c r="D25" s="28"/>
    </row>
    <row r="26" spans="1:5" ht="16.149999999999999" customHeight="1" x14ac:dyDescent="0.25">
      <c r="A26" s="25"/>
      <c r="B26" s="34"/>
      <c r="C26" s="29" t="s">
        <v>53</v>
      </c>
      <c r="D26" s="28"/>
    </row>
    <row r="27" spans="1:5" ht="29.25" customHeight="1" x14ac:dyDescent="0.25">
      <c r="A27" s="25">
        <v>2.2999999999999998</v>
      </c>
      <c r="B27" s="34"/>
      <c r="C27" s="26" t="s">
        <v>54</v>
      </c>
      <c r="D27" s="23"/>
    </row>
    <row r="28" spans="1:5" ht="15" customHeight="1" x14ac:dyDescent="0.25">
      <c r="A28" s="25">
        <v>2.4</v>
      </c>
      <c r="B28" s="34"/>
      <c r="C28" s="26" t="s">
        <v>55</v>
      </c>
      <c r="D28" s="23"/>
    </row>
    <row r="29" spans="1:5" ht="13.5" customHeight="1" x14ac:dyDescent="0.25">
      <c r="A29" s="25">
        <v>2.5</v>
      </c>
      <c r="B29" s="34"/>
      <c r="C29" s="26" t="s">
        <v>56</v>
      </c>
      <c r="D29" s="23"/>
    </row>
    <row r="30" spans="1:5" ht="15" customHeight="1" x14ac:dyDescent="0.25">
      <c r="A30" s="25">
        <v>2.6</v>
      </c>
      <c r="B30" s="34"/>
      <c r="C30" s="30" t="s">
        <v>57</v>
      </c>
      <c r="D30" s="23"/>
    </row>
    <row r="31" spans="1:5" ht="14.25" customHeight="1" x14ac:dyDescent="0.25">
      <c r="A31" s="25">
        <v>2.7</v>
      </c>
      <c r="B31" s="34"/>
      <c r="C31" s="30" t="s">
        <v>58</v>
      </c>
      <c r="D31" s="23"/>
    </row>
    <row r="32" spans="1:5" ht="12" customHeight="1" x14ac:dyDescent="0.25">
      <c r="A32" s="25">
        <v>2.8</v>
      </c>
      <c r="B32" s="34"/>
      <c r="C32" s="30" t="s">
        <v>59</v>
      </c>
      <c r="D32" s="23"/>
    </row>
    <row r="33" spans="1:4" ht="18.75" x14ac:dyDescent="0.25">
      <c r="A33" s="25"/>
      <c r="B33" s="34"/>
      <c r="C33" s="27"/>
      <c r="D33" s="28"/>
    </row>
    <row r="34" spans="1:4" ht="15" customHeight="1" x14ac:dyDescent="0.25">
      <c r="A34" s="25"/>
      <c r="B34" s="34"/>
      <c r="C34" s="29" t="s">
        <v>60</v>
      </c>
      <c r="D34" s="28"/>
    </row>
    <row r="35" spans="1:4" ht="27.75" customHeight="1" x14ac:dyDescent="0.25">
      <c r="A35" s="25">
        <v>2.9</v>
      </c>
      <c r="B35" s="34"/>
      <c r="C35" s="26" t="s">
        <v>54</v>
      </c>
      <c r="D35" s="23"/>
    </row>
    <row r="36" spans="1:4" ht="15.95" customHeight="1" x14ac:dyDescent="0.25">
      <c r="A36" s="35">
        <v>2.1</v>
      </c>
      <c r="B36" s="34"/>
      <c r="C36" s="26" t="s">
        <v>55</v>
      </c>
      <c r="D36" s="23"/>
    </row>
    <row r="37" spans="1:4" ht="15.95" customHeight="1" x14ac:dyDescent="0.25">
      <c r="A37" s="35">
        <v>2.11</v>
      </c>
      <c r="B37" s="34"/>
      <c r="C37" s="26" t="s">
        <v>56</v>
      </c>
      <c r="D37" s="23"/>
    </row>
    <row r="38" spans="1:4" ht="15.95" customHeight="1" x14ac:dyDescent="0.25">
      <c r="A38" s="35">
        <v>2.12</v>
      </c>
      <c r="B38" s="34"/>
      <c r="C38" s="30" t="s">
        <v>57</v>
      </c>
      <c r="D38" s="23"/>
    </row>
    <row r="39" spans="1:4" ht="15.95" customHeight="1" x14ac:dyDescent="0.25">
      <c r="A39" s="35">
        <v>2.13</v>
      </c>
      <c r="B39" s="34"/>
      <c r="C39" s="30" t="s">
        <v>58</v>
      </c>
      <c r="D39" s="23"/>
    </row>
    <row r="40" spans="1:4" ht="15.95" customHeight="1" x14ac:dyDescent="0.25">
      <c r="A40" s="35">
        <v>2.14</v>
      </c>
      <c r="B40" s="34"/>
      <c r="C40" s="30" t="s">
        <v>59</v>
      </c>
      <c r="D40" s="23"/>
    </row>
    <row r="41" spans="1:4" ht="15.95" customHeight="1" x14ac:dyDescent="0.25">
      <c r="A41" s="35">
        <v>2.15</v>
      </c>
      <c r="B41" s="34"/>
      <c r="C41" s="30" t="s">
        <v>61</v>
      </c>
      <c r="D41" s="23"/>
    </row>
    <row r="42" spans="1:4" ht="18.75" x14ac:dyDescent="0.25">
      <c r="A42" s="25"/>
      <c r="B42" s="34"/>
      <c r="C42" s="27"/>
      <c r="D42" s="28"/>
    </row>
    <row r="43" spans="1:4" ht="18.75" x14ac:dyDescent="0.25">
      <c r="A43" s="25"/>
      <c r="B43" s="34"/>
      <c r="C43" s="102" t="s">
        <v>62</v>
      </c>
      <c r="D43" s="103"/>
    </row>
    <row r="44" spans="1:4" ht="18.75" x14ac:dyDescent="0.25">
      <c r="A44" s="35">
        <v>2.16</v>
      </c>
      <c r="B44" s="34"/>
      <c r="C44" s="26" t="s">
        <v>63</v>
      </c>
      <c r="D44" s="23"/>
    </row>
    <row r="45" spans="1:4" ht="18.75" x14ac:dyDescent="0.25">
      <c r="A45" s="35">
        <v>2.17</v>
      </c>
      <c r="B45" s="34"/>
      <c r="C45" s="57" t="s">
        <v>64</v>
      </c>
      <c r="D45" s="23"/>
    </row>
    <row r="46" spans="1:4" ht="29.25" customHeight="1" x14ac:dyDescent="0.25">
      <c r="A46" s="35">
        <v>2.1800000000000002</v>
      </c>
      <c r="B46" s="34"/>
      <c r="C46" s="26" t="s">
        <v>754</v>
      </c>
      <c r="D46" s="23"/>
    </row>
    <row r="47" spans="1:4" ht="25.5" x14ac:dyDescent="0.25">
      <c r="A47" s="35">
        <v>2.19</v>
      </c>
      <c r="B47" s="18"/>
      <c r="C47" s="57" t="s">
        <v>65</v>
      </c>
      <c r="D47" s="33"/>
    </row>
    <row r="48" spans="1:4" ht="15.75" thickBot="1" x14ac:dyDescent="0.3"/>
    <row r="49" spans="1:5" ht="17.25" thickTop="1" thickBot="1" x14ac:dyDescent="0.3">
      <c r="A49" s="114" t="s">
        <v>66</v>
      </c>
      <c r="B49" s="115"/>
      <c r="C49" s="115"/>
      <c r="D49" s="116"/>
      <c r="E49" s="47"/>
    </row>
    <row r="50" spans="1:5" ht="12.75" customHeight="1" thickTop="1" x14ac:dyDescent="0.25">
      <c r="A50" s="11"/>
      <c r="B50" s="11"/>
      <c r="C50" s="31"/>
      <c r="D50" s="31"/>
    </row>
    <row r="51" spans="1:5" ht="26.25" customHeight="1" x14ac:dyDescent="0.25">
      <c r="A51" s="104" t="s">
        <v>67</v>
      </c>
      <c r="B51" s="105"/>
      <c r="C51" s="105"/>
      <c r="D51" s="105"/>
    </row>
    <row r="52" spans="1:5" x14ac:dyDescent="0.25">
      <c r="A52" s="17"/>
      <c r="B52" s="17"/>
      <c r="C52" s="17"/>
      <c r="D52" s="21"/>
    </row>
    <row r="53" spans="1:5" ht="26.25" customHeight="1" x14ac:dyDescent="0.25">
      <c r="A53" s="18">
        <v>3.1</v>
      </c>
      <c r="B53" s="18"/>
      <c r="C53" s="98" t="s">
        <v>68</v>
      </c>
      <c r="D53" s="99"/>
    </row>
    <row r="54" spans="1:5" s="36" customFormat="1" ht="39.75" customHeight="1" x14ac:dyDescent="0.25">
      <c r="A54" s="25">
        <v>3.2</v>
      </c>
      <c r="B54" s="25"/>
      <c r="C54" s="98" t="s">
        <v>69</v>
      </c>
      <c r="D54" s="99"/>
    </row>
    <row r="55" spans="1:5" s="36" customFormat="1" ht="15" customHeight="1" x14ac:dyDescent="0.25">
      <c r="A55" s="25">
        <v>3.3</v>
      </c>
      <c r="C55" s="98" t="s">
        <v>70</v>
      </c>
      <c r="D55" s="99"/>
    </row>
    <row r="56" spans="1:5" ht="14.25" customHeight="1" x14ac:dyDescent="0.25">
      <c r="A56" s="18">
        <v>3.4</v>
      </c>
      <c r="B56" s="18"/>
      <c r="C56" s="98" t="s">
        <v>71</v>
      </c>
      <c r="D56" s="99"/>
    </row>
    <row r="57" spans="1:5" ht="15.75" thickBot="1" x14ac:dyDescent="0.3">
      <c r="A57" s="18"/>
      <c r="B57" s="18"/>
      <c r="C57" s="18"/>
      <c r="D57" s="21"/>
    </row>
    <row r="58" spans="1:5" ht="17.25" thickTop="1" thickBot="1" x14ac:dyDescent="0.3">
      <c r="A58" s="114" t="s">
        <v>72</v>
      </c>
      <c r="B58" s="115"/>
      <c r="C58" s="115"/>
      <c r="D58" s="116"/>
      <c r="E58" s="47"/>
    </row>
    <row r="59" spans="1:5" ht="16.5" thickTop="1" x14ac:dyDescent="0.25">
      <c r="A59" s="59"/>
      <c r="B59" s="11"/>
      <c r="C59" s="11"/>
      <c r="D59" s="11"/>
      <c r="E59" s="47"/>
    </row>
    <row r="60" spans="1:5" ht="27.75" customHeight="1" x14ac:dyDescent="0.25">
      <c r="A60" s="18">
        <v>4.0999999999999996</v>
      </c>
      <c r="B60" s="111" t="s">
        <v>73</v>
      </c>
      <c r="C60" s="112"/>
      <c r="D60" s="112"/>
    </row>
    <row r="61" spans="1:5" ht="38.25" customHeight="1" x14ac:dyDescent="0.25">
      <c r="A61" s="18">
        <v>4.2</v>
      </c>
      <c r="B61" s="111" t="s">
        <v>74</v>
      </c>
      <c r="C61" s="112"/>
      <c r="D61" s="112"/>
    </row>
    <row r="62" spans="1:5" ht="123.75" customHeight="1" x14ac:dyDescent="0.25">
      <c r="A62" s="18">
        <v>4.3</v>
      </c>
      <c r="B62" s="111" t="s">
        <v>75</v>
      </c>
      <c r="C62" s="112"/>
      <c r="D62" s="112"/>
    </row>
    <row r="63" spans="1:5" ht="65.25" customHeight="1" x14ac:dyDescent="0.25">
      <c r="A63" s="18">
        <v>4.4000000000000004</v>
      </c>
      <c r="B63" s="111" t="s">
        <v>76</v>
      </c>
      <c r="C63" s="112"/>
      <c r="D63" s="112"/>
    </row>
    <row r="64" spans="1:5" ht="63.75" customHeight="1" x14ac:dyDescent="0.25">
      <c r="A64" s="18">
        <v>4.5</v>
      </c>
      <c r="B64" s="111" t="s">
        <v>77</v>
      </c>
      <c r="C64" s="112"/>
      <c r="D64" s="112"/>
    </row>
    <row r="65" spans="1:5" ht="15.75" customHeight="1" x14ac:dyDescent="0.25">
      <c r="A65" s="18">
        <v>4.5999999999999996</v>
      </c>
      <c r="B65" s="111" t="s">
        <v>78</v>
      </c>
      <c r="C65" s="112"/>
      <c r="D65" s="112"/>
    </row>
    <row r="66" spans="1:5" ht="39" customHeight="1" x14ac:dyDescent="0.25">
      <c r="A66" s="18">
        <v>4.7</v>
      </c>
      <c r="B66" s="97" t="s">
        <v>79</v>
      </c>
      <c r="C66" s="97"/>
      <c r="D66" s="97"/>
    </row>
    <row r="67" spans="1:5" ht="15.75" thickBot="1" x14ac:dyDescent="0.3">
      <c r="A67" s="18"/>
      <c r="B67" s="37"/>
      <c r="C67" s="37"/>
      <c r="D67" s="24"/>
    </row>
    <row r="68" spans="1:5" ht="17.25" thickTop="1" thickBot="1" x14ac:dyDescent="0.3">
      <c r="A68" s="114" t="s">
        <v>80</v>
      </c>
      <c r="B68" s="115"/>
      <c r="C68" s="115"/>
      <c r="D68" s="116"/>
      <c r="E68" s="47"/>
    </row>
    <row r="69" spans="1:5" ht="16.5" thickTop="1" thickBot="1" x14ac:dyDescent="0.3">
      <c r="A69" s="18"/>
      <c r="B69" s="37"/>
      <c r="C69" s="37"/>
      <c r="D69" s="21"/>
    </row>
    <row r="70" spans="1:5" ht="15.75" thickBot="1" x14ac:dyDescent="0.3">
      <c r="A70" s="18">
        <v>5.0999999999999996</v>
      </c>
      <c r="B70" s="37"/>
      <c r="C70" s="109" t="s">
        <v>81</v>
      </c>
      <c r="D70" s="110"/>
    </row>
    <row r="71" spans="1:5" ht="32.25" customHeight="1" x14ac:dyDescent="0.25">
      <c r="A71" s="18"/>
      <c r="B71" s="38"/>
      <c r="C71" s="93" t="s">
        <v>82</v>
      </c>
      <c r="D71" s="94"/>
    </row>
    <row r="72" spans="1:5" x14ac:dyDescent="0.25">
      <c r="A72" s="18"/>
      <c r="C72" s="93" t="s">
        <v>83</v>
      </c>
      <c r="D72" s="94"/>
    </row>
    <row r="73" spans="1:5" x14ac:dyDescent="0.25">
      <c r="C73" s="93"/>
      <c r="D73" s="94"/>
    </row>
    <row r="74" spans="1:5" s="40" customFormat="1" ht="12.75" x14ac:dyDescent="0.2">
      <c r="A74" s="39"/>
      <c r="B74" s="39"/>
      <c r="C74" s="93" t="s">
        <v>82</v>
      </c>
      <c r="D74" s="94"/>
    </row>
    <row r="75" spans="1:5" ht="11.25" customHeight="1" x14ac:dyDescent="0.25">
      <c r="A75" s="41"/>
      <c r="B75" s="41"/>
      <c r="C75" s="93" t="s">
        <v>84</v>
      </c>
      <c r="D75" s="94"/>
    </row>
    <row r="76" spans="1:5" x14ac:dyDescent="0.25">
      <c r="A76" s="41"/>
      <c r="B76" s="41"/>
      <c r="C76" s="93"/>
      <c r="D76" s="94"/>
    </row>
    <row r="77" spans="1:5" x14ac:dyDescent="0.25">
      <c r="C77" s="95"/>
      <c r="D77" s="96"/>
    </row>
    <row r="78" spans="1:5" x14ac:dyDescent="0.25">
      <c r="C78" s="93" t="s">
        <v>85</v>
      </c>
      <c r="D78" s="94"/>
    </row>
    <row r="79" spans="1:5" ht="15.75" thickBot="1" x14ac:dyDescent="0.3">
      <c r="C79" s="74"/>
      <c r="D79" s="75"/>
    </row>
  </sheetData>
  <mergeCells count="32">
    <mergeCell ref="A1:D1"/>
    <mergeCell ref="A2:D2"/>
    <mergeCell ref="A3:D3"/>
    <mergeCell ref="C70:D70"/>
    <mergeCell ref="B60:D60"/>
    <mergeCell ref="B61:D61"/>
    <mergeCell ref="B62:D62"/>
    <mergeCell ref="B63:D63"/>
    <mergeCell ref="B64:D64"/>
    <mergeCell ref="B65:D65"/>
    <mergeCell ref="A4:D4"/>
    <mergeCell ref="A21:D21"/>
    <mergeCell ref="A49:D49"/>
    <mergeCell ref="A58:D58"/>
    <mergeCell ref="A68:D68"/>
    <mergeCell ref="C56:D56"/>
    <mergeCell ref="B66:D66"/>
    <mergeCell ref="C54:D54"/>
    <mergeCell ref="C55:D55"/>
    <mergeCell ref="C18:D18"/>
    <mergeCell ref="C43:D43"/>
    <mergeCell ref="A51:D51"/>
    <mergeCell ref="C53:D53"/>
    <mergeCell ref="C19:D19"/>
    <mergeCell ref="C76:D76"/>
    <mergeCell ref="C77:D77"/>
    <mergeCell ref="C78:D78"/>
    <mergeCell ref="C71:D71"/>
    <mergeCell ref="C72:D72"/>
    <mergeCell ref="C73:D73"/>
    <mergeCell ref="C74:D74"/>
    <mergeCell ref="C75:D75"/>
  </mergeCells>
  <dataValidations count="1">
    <dataValidation type="list" allowBlank="1" showInputMessage="1" showErrorMessage="1" sqref="D6">
      <formula1>"Preapproval,Request for Funding,Change in Request"</formula1>
    </dataValidation>
  </dataValidations>
  <pageMargins left="0.25" right="0.25" top="0.61875000000000002" bottom="0.69299999999999995" header="0.3" footer="0.3"/>
  <pageSetup scale="99" fitToHeight="0" orientation="portrait" r:id="rId1"/>
  <headerFooter differentFirst="1">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99"/>
  <sheetViews>
    <sheetView topLeftCell="A40" zoomScale="150" zoomScaleNormal="150" workbookViewId="0">
      <selection activeCell="B53" sqref="B53"/>
    </sheetView>
  </sheetViews>
  <sheetFormatPr defaultRowHeight="15" x14ac:dyDescent="0.25"/>
  <cols>
    <col min="1" max="1" width="39.140625" customWidth="1"/>
    <col min="2" max="2" width="33.7109375" customWidth="1"/>
    <col min="3" max="3" width="15" customWidth="1"/>
  </cols>
  <sheetData>
    <row r="1" spans="1:6" x14ac:dyDescent="0.25">
      <c r="A1" s="11"/>
      <c r="B1" s="9" t="s">
        <v>86</v>
      </c>
      <c r="C1" s="11"/>
      <c r="D1" s="11" t="s">
        <v>87</v>
      </c>
      <c r="E1" s="11"/>
      <c r="F1" s="11"/>
    </row>
    <row r="2" spans="1:6" x14ac:dyDescent="0.25">
      <c r="A2" s="11"/>
      <c r="B2" s="5" t="str">
        <f>dfltPurpose</f>
        <v>Choose the purpose of the Affidavit =======&gt; (use down-pointing arrow to the right to choose)</v>
      </c>
      <c r="C2" s="11"/>
      <c r="D2" s="11">
        <v>1</v>
      </c>
      <c r="E2" s="11"/>
      <c r="F2" s="11" t="s">
        <v>88</v>
      </c>
    </row>
    <row r="3" spans="1:6" x14ac:dyDescent="0.25">
      <c r="A3" s="9" t="s">
        <v>89</v>
      </c>
      <c r="B3" s="3" t="s">
        <v>90</v>
      </c>
      <c r="C3" s="11"/>
      <c r="D3" s="11">
        <v>2</v>
      </c>
      <c r="E3" s="11"/>
      <c r="F3" s="11" t="s">
        <v>91</v>
      </c>
    </row>
    <row r="4" spans="1:6" x14ac:dyDescent="0.25">
      <c r="A4" s="9" t="s">
        <v>92</v>
      </c>
      <c r="B4" s="3" t="s">
        <v>93</v>
      </c>
      <c r="C4" s="11"/>
      <c r="D4" s="11">
        <v>3</v>
      </c>
      <c r="E4" s="11"/>
      <c r="F4" s="11" t="s">
        <v>94</v>
      </c>
    </row>
    <row r="5" spans="1:6" x14ac:dyDescent="0.25">
      <c r="A5" s="9" t="s">
        <v>95</v>
      </c>
      <c r="B5" s="3" t="s">
        <v>96</v>
      </c>
      <c r="C5" s="11"/>
      <c r="D5" s="11">
        <v>4</v>
      </c>
      <c r="E5" s="11"/>
      <c r="F5" s="11" t="s">
        <v>97</v>
      </c>
    </row>
    <row r="6" spans="1:6" x14ac:dyDescent="0.25">
      <c r="A6" s="11"/>
      <c r="B6" s="11"/>
      <c r="C6" s="11"/>
      <c r="D6" s="11">
        <v>5</v>
      </c>
      <c r="E6" s="11"/>
      <c r="F6" s="11" t="s">
        <v>98</v>
      </c>
    </row>
    <row r="7" spans="1:6" x14ac:dyDescent="0.25">
      <c r="A7" s="11"/>
      <c r="B7" s="9" t="s">
        <v>99</v>
      </c>
      <c r="C7" s="11"/>
      <c r="D7" s="11">
        <v>6</v>
      </c>
      <c r="E7" s="11"/>
      <c r="F7" s="11" t="s">
        <v>100</v>
      </c>
    </row>
    <row r="8" spans="1:6" x14ac:dyDescent="0.25">
      <c r="A8" s="11"/>
      <c r="B8" s="5" t="str">
        <f>dfltYesNo</f>
        <v>Choose Yes or No  =======&gt;</v>
      </c>
      <c r="C8" s="11"/>
      <c r="D8" s="11">
        <v>7</v>
      </c>
      <c r="E8" s="11"/>
      <c r="F8" s="11" t="s">
        <v>101</v>
      </c>
    </row>
    <row r="9" spans="1:6" x14ac:dyDescent="0.25">
      <c r="A9" s="9" t="s">
        <v>102</v>
      </c>
      <c r="B9" s="3" t="s">
        <v>103</v>
      </c>
      <c r="C9" s="11"/>
      <c r="D9" s="11"/>
      <c r="E9" s="11"/>
      <c r="F9" s="11"/>
    </row>
    <row r="10" spans="1:6" x14ac:dyDescent="0.25">
      <c r="A10" s="9" t="s">
        <v>104</v>
      </c>
      <c r="B10" s="3" t="s">
        <v>105</v>
      </c>
      <c r="C10" s="11"/>
      <c r="D10" s="11"/>
      <c r="E10" s="11"/>
      <c r="F10" s="11"/>
    </row>
    <row r="12" spans="1:6" x14ac:dyDescent="0.25">
      <c r="A12" s="11"/>
      <c r="B12" s="9" t="s">
        <v>106</v>
      </c>
      <c r="C12" s="11"/>
      <c r="D12" s="11"/>
      <c r="E12" s="11"/>
      <c r="F12" s="11"/>
    </row>
    <row r="13" spans="1:6" x14ac:dyDescent="0.25">
      <c r="A13" s="11"/>
      <c r="B13" s="5" t="str">
        <f>dfltYesNoNA</f>
        <v>Choose Yes, No, or Not Applicable  =======&gt;</v>
      </c>
      <c r="C13" s="11"/>
      <c r="D13" s="11"/>
      <c r="E13" s="11"/>
      <c r="F13" s="11"/>
    </row>
    <row r="14" spans="1:6" x14ac:dyDescent="0.25">
      <c r="A14" s="11"/>
      <c r="B14" s="5" t="str">
        <f>xYes</f>
        <v>Yes</v>
      </c>
      <c r="C14" s="11"/>
      <c r="D14" s="11"/>
      <c r="E14" s="11"/>
      <c r="F14" s="11"/>
    </row>
    <row r="15" spans="1:6" x14ac:dyDescent="0.25">
      <c r="A15" s="11"/>
      <c r="B15" s="5" t="str">
        <f>xNo</f>
        <v>No</v>
      </c>
      <c r="C15" s="11"/>
      <c r="D15" s="11"/>
      <c r="E15" s="11"/>
      <c r="F15" s="11"/>
    </row>
    <row r="16" spans="1:6" x14ac:dyDescent="0.25">
      <c r="A16" s="11"/>
      <c r="B16" s="5" t="str">
        <f>xNApp</f>
        <v>Not Applicable</v>
      </c>
      <c r="C16" s="11"/>
      <c r="D16" s="11"/>
      <c r="E16" s="11"/>
      <c r="F16" s="11"/>
    </row>
    <row r="18" spans="1:2" x14ac:dyDescent="0.25">
      <c r="A18" s="11"/>
      <c r="B18" s="9" t="s">
        <v>107</v>
      </c>
    </row>
    <row r="19" spans="1:2" x14ac:dyDescent="0.25">
      <c r="A19" s="11"/>
      <c r="B19" s="5" t="str">
        <f>dfltBWUnits</f>
        <v>Choose Mbps or Gbps for bandwidth unit    =======&gt;</v>
      </c>
    </row>
    <row r="20" spans="1:2" x14ac:dyDescent="0.25">
      <c r="A20" s="11"/>
      <c r="B20" s="3" t="s">
        <v>108</v>
      </c>
    </row>
    <row r="21" spans="1:2" x14ac:dyDescent="0.25">
      <c r="A21" s="11"/>
      <c r="B21" s="3" t="s">
        <v>109</v>
      </c>
    </row>
    <row r="23" spans="1:2" x14ac:dyDescent="0.25">
      <c r="A23" s="11"/>
      <c r="B23" s="9" t="s">
        <v>110</v>
      </c>
    </row>
    <row r="24" spans="1:2" x14ac:dyDescent="0.25">
      <c r="A24" s="11"/>
      <c r="B24" s="5" t="str">
        <f>dfltAttach</f>
        <v>Choose Included, Not Applicable, or Not Submitted    =======&gt;</v>
      </c>
    </row>
    <row r="25" spans="1:2" x14ac:dyDescent="0.25">
      <c r="A25" s="9" t="s">
        <v>111</v>
      </c>
      <c r="B25" s="3" t="s">
        <v>112</v>
      </c>
    </row>
    <row r="26" spans="1:2" x14ac:dyDescent="0.25">
      <c r="A26" s="9" t="s">
        <v>113</v>
      </c>
      <c r="B26" s="3" t="s">
        <v>114</v>
      </c>
    </row>
    <row r="27" spans="1:2" x14ac:dyDescent="0.25">
      <c r="A27" s="9" t="s">
        <v>115</v>
      </c>
      <c r="B27" s="3" t="s">
        <v>116</v>
      </c>
    </row>
    <row r="29" spans="1:2" x14ac:dyDescent="0.25">
      <c r="A29" s="11"/>
      <c r="B29" s="9" t="s">
        <v>117</v>
      </c>
    </row>
    <row r="30" spans="1:2" x14ac:dyDescent="0.25">
      <c r="A30" s="11"/>
      <c r="B30" s="5" t="str">
        <f>dfltLibPop</f>
        <v>Choose the value from the list or enter the population =======&gt;</v>
      </c>
    </row>
    <row r="31" spans="1:2" x14ac:dyDescent="0.25">
      <c r="A31" s="11" t="s">
        <v>118</v>
      </c>
      <c r="B31" s="3" t="s">
        <v>119</v>
      </c>
    </row>
    <row r="32" spans="1:2" x14ac:dyDescent="0.25">
      <c r="A32" s="11" t="s">
        <v>120</v>
      </c>
      <c r="B32" s="3" t="s">
        <v>121</v>
      </c>
    </row>
    <row r="34" spans="1:2" x14ac:dyDescent="0.25">
      <c r="A34" s="9" t="s">
        <v>122</v>
      </c>
      <c r="B34" s="3" t="s">
        <v>123</v>
      </c>
    </row>
    <row r="35" spans="1:2" x14ac:dyDescent="0.25">
      <c r="A35" s="9" t="s">
        <v>124</v>
      </c>
      <c r="B35" s="3" t="s">
        <v>125</v>
      </c>
    </row>
    <row r="36" spans="1:2" x14ac:dyDescent="0.25">
      <c r="A36" s="9" t="s">
        <v>126</v>
      </c>
      <c r="B36" s="3" t="s">
        <v>127</v>
      </c>
    </row>
    <row r="37" spans="1:2" x14ac:dyDescent="0.25">
      <c r="A37" s="9" t="s">
        <v>128</v>
      </c>
      <c r="B37" s="3" t="s">
        <v>129</v>
      </c>
    </row>
    <row r="38" spans="1:2" x14ac:dyDescent="0.25">
      <c r="A38" s="9" t="s">
        <v>130</v>
      </c>
      <c r="B38" s="3" t="s">
        <v>131</v>
      </c>
    </row>
    <row r="39" spans="1:2" x14ac:dyDescent="0.25">
      <c r="A39" s="9" t="s">
        <v>132</v>
      </c>
      <c r="B39" s="3" t="s">
        <v>133</v>
      </c>
    </row>
    <row r="40" spans="1:2" x14ac:dyDescent="0.25">
      <c r="A40" s="9" t="s">
        <v>134</v>
      </c>
      <c r="B40" s="3" t="s">
        <v>135</v>
      </c>
    </row>
    <row r="41" spans="1:2" x14ac:dyDescent="0.25">
      <c r="A41" s="9" t="s">
        <v>136</v>
      </c>
      <c r="B41" s="3" t="s">
        <v>137</v>
      </c>
    </row>
    <row r="42" spans="1:2" x14ac:dyDescent="0.25">
      <c r="A42" s="9" t="s">
        <v>138</v>
      </c>
      <c r="B42" s="3" t="s">
        <v>139</v>
      </c>
    </row>
    <row r="43" spans="1:2" x14ac:dyDescent="0.25">
      <c r="A43" s="9" t="s">
        <v>140</v>
      </c>
      <c r="B43" s="3" t="s">
        <v>141</v>
      </c>
    </row>
    <row r="44" spans="1:2" s="8" customFormat="1" x14ac:dyDescent="0.25">
      <c r="A44" s="9" t="s">
        <v>142</v>
      </c>
      <c r="B44" s="3" t="s">
        <v>143</v>
      </c>
    </row>
    <row r="46" spans="1:2" x14ac:dyDescent="0.25">
      <c r="A46" s="11"/>
      <c r="B46" s="9" t="s">
        <v>144</v>
      </c>
    </row>
    <row r="47" spans="1:2" x14ac:dyDescent="0.25">
      <c r="A47" s="11"/>
      <c r="B47" s="5" t="str">
        <f>dfltFundingYear</f>
        <v>Choose the Funding Year  =======&gt;</v>
      </c>
    </row>
    <row r="48" spans="1:2" x14ac:dyDescent="0.25">
      <c r="A48" s="9" t="s">
        <v>145</v>
      </c>
      <c r="B48" s="3" t="s">
        <v>146</v>
      </c>
    </row>
    <row r="49" spans="1:3" x14ac:dyDescent="0.25">
      <c r="A49" s="9" t="s">
        <v>147</v>
      </c>
      <c r="B49" s="3" t="s">
        <v>148</v>
      </c>
      <c r="C49" s="11"/>
    </row>
    <row r="50" spans="1:3" x14ac:dyDescent="0.25">
      <c r="A50" s="9" t="s">
        <v>149</v>
      </c>
      <c r="B50" s="3" t="s">
        <v>150</v>
      </c>
      <c r="C50" s="11"/>
    </row>
    <row r="51" spans="1:3" x14ac:dyDescent="0.25">
      <c r="A51" s="9"/>
      <c r="B51" s="3" t="s">
        <v>151</v>
      </c>
      <c r="C51" s="11"/>
    </row>
    <row r="52" spans="1:3" x14ac:dyDescent="0.25">
      <c r="A52" s="9" t="s">
        <v>152</v>
      </c>
      <c r="B52" s="3" t="s">
        <v>153</v>
      </c>
      <c r="C52" s="11"/>
    </row>
    <row r="53" spans="1:3" x14ac:dyDescent="0.25">
      <c r="A53" s="9" t="s">
        <v>154</v>
      </c>
      <c r="B53" s="3" t="s">
        <v>155</v>
      </c>
      <c r="C53" s="11"/>
    </row>
    <row r="54" spans="1:3" s="8" customFormat="1" x14ac:dyDescent="0.25">
      <c r="A54" s="11"/>
      <c r="B54" s="11"/>
      <c r="C54" s="11"/>
    </row>
    <row r="55" spans="1:3" s="8" customFormat="1" x14ac:dyDescent="0.25">
      <c r="A55" s="11"/>
      <c r="B55" s="9" t="s">
        <v>156</v>
      </c>
      <c r="C55" s="11"/>
    </row>
    <row r="56" spans="1:3" s="8" customFormat="1" x14ac:dyDescent="0.25">
      <c r="A56" s="11"/>
      <c r="B56" s="5" t="str">
        <f>dfltRFP</f>
        <v>Choose No RFP, Internet access only RFP, WAN only RFP, Internet Access and WAN RFP =======&gt;</v>
      </c>
      <c r="C56" s="11"/>
    </row>
    <row r="57" spans="1:3" s="8" customFormat="1" x14ac:dyDescent="0.25">
      <c r="A57" s="9" t="s">
        <v>157</v>
      </c>
      <c r="B57" s="3" t="s">
        <v>158</v>
      </c>
      <c r="C57" s="11"/>
    </row>
    <row r="58" spans="1:3" s="8" customFormat="1" x14ac:dyDescent="0.25">
      <c r="A58" s="9" t="s">
        <v>159</v>
      </c>
      <c r="B58" s="3" t="s">
        <v>160</v>
      </c>
      <c r="C58" s="11"/>
    </row>
    <row r="59" spans="1:3" s="8" customFormat="1" x14ac:dyDescent="0.25">
      <c r="A59" s="9" t="s">
        <v>161</v>
      </c>
      <c r="B59" s="3" t="s">
        <v>162</v>
      </c>
      <c r="C59" s="11"/>
    </row>
    <row r="60" spans="1:3" s="8" customFormat="1" x14ac:dyDescent="0.25">
      <c r="A60" s="9" t="s">
        <v>163</v>
      </c>
      <c r="B60" s="3" t="s">
        <v>164</v>
      </c>
      <c r="C60" s="11"/>
    </row>
    <row r="61" spans="1:3" s="8" customFormat="1" x14ac:dyDescent="0.25">
      <c r="A61" s="11"/>
      <c r="B61" s="11"/>
      <c r="C61" s="11"/>
    </row>
    <row r="62" spans="1:3" s="8" customFormat="1" x14ac:dyDescent="0.25">
      <c r="A62" s="11"/>
      <c r="B62" s="11"/>
      <c r="C62" s="11"/>
    </row>
    <row r="64" spans="1:3" x14ac:dyDescent="0.25">
      <c r="A64" s="7" t="s">
        <v>165</v>
      </c>
      <c r="B64" s="11" t="s">
        <v>166</v>
      </c>
      <c r="C64" s="11" t="s">
        <v>167</v>
      </c>
    </row>
    <row r="65" spans="1:2" x14ac:dyDescent="0.25">
      <c r="A65" s="5" t="str">
        <f>dfltLibrary</f>
        <v>Choose the system or library name from the list (system names are at end of list) =======&gt;</v>
      </c>
      <c r="B65" s="11" t="s">
        <v>168</v>
      </c>
    </row>
    <row r="66" spans="1:2" x14ac:dyDescent="0.25">
      <c r="A66" s="11" t="s">
        <v>169</v>
      </c>
      <c r="B66" s="11" t="s">
        <v>170</v>
      </c>
    </row>
    <row r="67" spans="1:2" x14ac:dyDescent="0.25">
      <c r="A67" s="11" t="s">
        <v>171</v>
      </c>
      <c r="B67" s="11" t="s">
        <v>172</v>
      </c>
    </row>
    <row r="68" spans="1:2" x14ac:dyDescent="0.25">
      <c r="A68" s="11" t="s">
        <v>173</v>
      </c>
      <c r="B68" s="11" t="s">
        <v>174</v>
      </c>
    </row>
    <row r="69" spans="1:2" x14ac:dyDescent="0.25">
      <c r="A69" s="11" t="s">
        <v>175</v>
      </c>
      <c r="B69" s="11" t="s">
        <v>176</v>
      </c>
    </row>
    <row r="70" spans="1:2" x14ac:dyDescent="0.25">
      <c r="A70" s="11" t="s">
        <v>177</v>
      </c>
      <c r="B70" s="11" t="s">
        <v>178</v>
      </c>
    </row>
    <row r="71" spans="1:2" x14ac:dyDescent="0.25">
      <c r="A71" s="11" t="s">
        <v>179</v>
      </c>
      <c r="B71" s="11" t="s">
        <v>180</v>
      </c>
    </row>
    <row r="72" spans="1:2" x14ac:dyDescent="0.25">
      <c r="A72" s="11" t="s">
        <v>181</v>
      </c>
      <c r="B72" s="11" t="s">
        <v>182</v>
      </c>
    </row>
    <row r="73" spans="1:2" x14ac:dyDescent="0.25">
      <c r="A73" s="11" t="s">
        <v>183</v>
      </c>
      <c r="B73" s="11" t="s">
        <v>184</v>
      </c>
    </row>
    <row r="74" spans="1:2" x14ac:dyDescent="0.25">
      <c r="A74" s="11" t="s">
        <v>185</v>
      </c>
      <c r="B74" s="11" t="s">
        <v>186</v>
      </c>
    </row>
    <row r="75" spans="1:2" x14ac:dyDescent="0.25">
      <c r="A75" s="11" t="s">
        <v>187</v>
      </c>
      <c r="B75" s="11" t="s">
        <v>188</v>
      </c>
    </row>
    <row r="76" spans="1:2" x14ac:dyDescent="0.25">
      <c r="A76" s="11" t="s">
        <v>189</v>
      </c>
      <c r="B76" s="11" t="s">
        <v>190</v>
      </c>
    </row>
    <row r="77" spans="1:2" x14ac:dyDescent="0.25">
      <c r="A77" s="11" t="s">
        <v>191</v>
      </c>
      <c r="B77" s="11" t="s">
        <v>192</v>
      </c>
    </row>
    <row r="78" spans="1:2" x14ac:dyDescent="0.25">
      <c r="A78" s="11" t="s">
        <v>193</v>
      </c>
      <c r="B78" s="11" t="s">
        <v>194</v>
      </c>
    </row>
    <row r="79" spans="1:2" x14ac:dyDescent="0.25">
      <c r="A79" s="11" t="s">
        <v>195</v>
      </c>
      <c r="B79" s="11" t="s">
        <v>196</v>
      </c>
    </row>
    <row r="80" spans="1:2" x14ac:dyDescent="0.25">
      <c r="A80" s="11" t="s">
        <v>197</v>
      </c>
      <c r="B80" s="11" t="s">
        <v>198</v>
      </c>
    </row>
    <row r="81" spans="1:2" x14ac:dyDescent="0.25">
      <c r="A81" s="11" t="s">
        <v>199</v>
      </c>
      <c r="B81" s="11" t="s">
        <v>200</v>
      </c>
    </row>
    <row r="82" spans="1:2" x14ac:dyDescent="0.25">
      <c r="A82" s="11" t="s">
        <v>201</v>
      </c>
      <c r="B82" s="11" t="s">
        <v>202</v>
      </c>
    </row>
    <row r="83" spans="1:2" x14ac:dyDescent="0.25">
      <c r="A83" s="11" t="s">
        <v>203</v>
      </c>
      <c r="B83" s="11" t="s">
        <v>204</v>
      </c>
    </row>
    <row r="84" spans="1:2" x14ac:dyDescent="0.25">
      <c r="A84" s="11" t="s">
        <v>205</v>
      </c>
      <c r="B84" s="11" t="s">
        <v>206</v>
      </c>
    </row>
    <row r="85" spans="1:2" x14ac:dyDescent="0.25">
      <c r="A85" s="11" t="s">
        <v>207</v>
      </c>
      <c r="B85" s="11" t="s">
        <v>208</v>
      </c>
    </row>
    <row r="86" spans="1:2" x14ac:dyDescent="0.25">
      <c r="A86" s="11" t="s">
        <v>209</v>
      </c>
      <c r="B86" s="11" t="s">
        <v>210</v>
      </c>
    </row>
    <row r="87" spans="1:2" x14ac:dyDescent="0.25">
      <c r="A87" s="11" t="s">
        <v>211</v>
      </c>
      <c r="B87" s="11" t="s">
        <v>212</v>
      </c>
    </row>
    <row r="88" spans="1:2" x14ac:dyDescent="0.25">
      <c r="A88" s="11" t="s">
        <v>213</v>
      </c>
      <c r="B88" s="11" t="s">
        <v>214</v>
      </c>
    </row>
    <row r="89" spans="1:2" x14ac:dyDescent="0.25">
      <c r="A89" s="11" t="s">
        <v>215</v>
      </c>
      <c r="B89" s="11" t="s">
        <v>216</v>
      </c>
    </row>
    <row r="90" spans="1:2" x14ac:dyDescent="0.25">
      <c r="A90" s="11" t="s">
        <v>217</v>
      </c>
      <c r="B90" s="11" t="s">
        <v>218</v>
      </c>
    </row>
    <row r="91" spans="1:2" x14ac:dyDescent="0.25">
      <c r="A91" s="11" t="s">
        <v>219</v>
      </c>
      <c r="B91" s="11" t="s">
        <v>220</v>
      </c>
    </row>
    <row r="92" spans="1:2" x14ac:dyDescent="0.25">
      <c r="A92" s="11" t="s">
        <v>221</v>
      </c>
      <c r="B92" s="11" t="s">
        <v>222</v>
      </c>
    </row>
    <row r="93" spans="1:2" x14ac:dyDescent="0.25">
      <c r="A93" s="11" t="s">
        <v>223</v>
      </c>
      <c r="B93" s="11" t="s">
        <v>224</v>
      </c>
    </row>
    <row r="94" spans="1:2" x14ac:dyDescent="0.25">
      <c r="A94" s="11" t="s">
        <v>225</v>
      </c>
      <c r="B94" s="11" t="s">
        <v>226</v>
      </c>
    </row>
    <row r="95" spans="1:2" x14ac:dyDescent="0.25">
      <c r="A95" s="11" t="s">
        <v>227</v>
      </c>
      <c r="B95" s="11" t="s">
        <v>228</v>
      </c>
    </row>
    <row r="96" spans="1:2" x14ac:dyDescent="0.25">
      <c r="A96" s="11" t="s">
        <v>229</v>
      </c>
      <c r="B96" s="11" t="s">
        <v>230</v>
      </c>
    </row>
    <row r="97" spans="1:2" x14ac:dyDescent="0.25">
      <c r="A97" s="11" t="s">
        <v>231</v>
      </c>
      <c r="B97" s="11" t="s">
        <v>232</v>
      </c>
    </row>
    <row r="98" spans="1:2" x14ac:dyDescent="0.25">
      <c r="A98" s="11" t="s">
        <v>233</v>
      </c>
      <c r="B98" s="11" t="s">
        <v>234</v>
      </c>
    </row>
    <row r="99" spans="1:2" x14ac:dyDescent="0.25">
      <c r="A99" s="11" t="s">
        <v>235</v>
      </c>
      <c r="B99" s="11" t="s">
        <v>236</v>
      </c>
    </row>
    <row r="100" spans="1:2" x14ac:dyDescent="0.25">
      <c r="A100" s="11" t="s">
        <v>237</v>
      </c>
      <c r="B100" s="11" t="s">
        <v>238</v>
      </c>
    </row>
    <row r="101" spans="1:2" x14ac:dyDescent="0.25">
      <c r="A101" s="11" t="s">
        <v>239</v>
      </c>
      <c r="B101" s="11" t="s">
        <v>240</v>
      </c>
    </row>
    <row r="102" spans="1:2" x14ac:dyDescent="0.25">
      <c r="A102" s="11" t="s">
        <v>241</v>
      </c>
      <c r="B102" s="11" t="s">
        <v>242</v>
      </c>
    </row>
    <row r="103" spans="1:2" x14ac:dyDescent="0.25">
      <c r="A103" s="11" t="s">
        <v>243</v>
      </c>
      <c r="B103" s="11" t="s">
        <v>244</v>
      </c>
    </row>
    <row r="104" spans="1:2" x14ac:dyDescent="0.25">
      <c r="A104" s="11" t="s">
        <v>245</v>
      </c>
      <c r="B104" s="11" t="s">
        <v>246</v>
      </c>
    </row>
    <row r="105" spans="1:2" x14ac:dyDescent="0.25">
      <c r="A105" s="11" t="s">
        <v>247</v>
      </c>
      <c r="B105" s="11" t="s">
        <v>248</v>
      </c>
    </row>
    <row r="106" spans="1:2" x14ac:dyDescent="0.25">
      <c r="A106" s="11" t="s">
        <v>249</v>
      </c>
      <c r="B106" s="11" t="s">
        <v>250</v>
      </c>
    </row>
    <row r="107" spans="1:2" x14ac:dyDescent="0.25">
      <c r="A107" s="11" t="s">
        <v>251</v>
      </c>
      <c r="B107" s="11" t="s">
        <v>252</v>
      </c>
    </row>
    <row r="108" spans="1:2" x14ac:dyDescent="0.25">
      <c r="A108" s="11" t="s">
        <v>253</v>
      </c>
      <c r="B108" s="11" t="s">
        <v>254</v>
      </c>
    </row>
    <row r="109" spans="1:2" x14ac:dyDescent="0.25">
      <c r="A109" s="11" t="s">
        <v>255</v>
      </c>
      <c r="B109" s="11" t="s">
        <v>256</v>
      </c>
    </row>
    <row r="110" spans="1:2" x14ac:dyDescent="0.25">
      <c r="A110" s="11" t="s">
        <v>257</v>
      </c>
      <c r="B110" s="11" t="s">
        <v>258</v>
      </c>
    </row>
    <row r="111" spans="1:2" x14ac:dyDescent="0.25">
      <c r="A111" s="11" t="s">
        <v>259</v>
      </c>
      <c r="B111" s="11" t="s">
        <v>260</v>
      </c>
    </row>
    <row r="112" spans="1:2" x14ac:dyDescent="0.25">
      <c r="A112" s="11" t="s">
        <v>261</v>
      </c>
      <c r="B112" s="11" t="s">
        <v>262</v>
      </c>
    </row>
    <row r="113" spans="1:2" x14ac:dyDescent="0.25">
      <c r="A113" s="11" t="s">
        <v>263</v>
      </c>
      <c r="B113" s="11" t="s">
        <v>264</v>
      </c>
    </row>
    <row r="114" spans="1:2" x14ac:dyDescent="0.25">
      <c r="A114" s="11" t="s">
        <v>265</v>
      </c>
      <c r="B114" s="11" t="s">
        <v>266</v>
      </c>
    </row>
    <row r="115" spans="1:2" x14ac:dyDescent="0.25">
      <c r="A115" s="11" t="s">
        <v>267</v>
      </c>
      <c r="B115" s="11" t="s">
        <v>268</v>
      </c>
    </row>
    <row r="116" spans="1:2" x14ac:dyDescent="0.25">
      <c r="A116" s="11" t="s">
        <v>269</v>
      </c>
      <c r="B116" s="11" t="s">
        <v>270</v>
      </c>
    </row>
    <row r="117" spans="1:2" x14ac:dyDescent="0.25">
      <c r="A117" s="11" t="s">
        <v>271</v>
      </c>
      <c r="B117" s="11" t="s">
        <v>272</v>
      </c>
    </row>
    <row r="118" spans="1:2" x14ac:dyDescent="0.25">
      <c r="A118" s="11" t="s">
        <v>273</v>
      </c>
      <c r="B118" s="11" t="s">
        <v>274</v>
      </c>
    </row>
    <row r="119" spans="1:2" x14ac:dyDescent="0.25">
      <c r="A119" s="11" t="s">
        <v>275</v>
      </c>
      <c r="B119" s="11" t="s">
        <v>276</v>
      </c>
    </row>
    <row r="120" spans="1:2" x14ac:dyDescent="0.25">
      <c r="A120" s="11" t="s">
        <v>277</v>
      </c>
      <c r="B120" s="11" t="s">
        <v>278</v>
      </c>
    </row>
    <row r="121" spans="1:2" x14ac:dyDescent="0.25">
      <c r="A121" s="11" t="s">
        <v>279</v>
      </c>
      <c r="B121" s="11" t="s">
        <v>280</v>
      </c>
    </row>
    <row r="122" spans="1:2" x14ac:dyDescent="0.25">
      <c r="A122" s="11" t="s">
        <v>281</v>
      </c>
      <c r="B122" s="11" t="s">
        <v>282</v>
      </c>
    </row>
    <row r="123" spans="1:2" x14ac:dyDescent="0.25">
      <c r="A123" s="11" t="s">
        <v>283</v>
      </c>
      <c r="B123" s="11" t="s">
        <v>284</v>
      </c>
    </row>
    <row r="124" spans="1:2" x14ac:dyDescent="0.25">
      <c r="A124" s="11" t="s">
        <v>285</v>
      </c>
      <c r="B124" s="11" t="s">
        <v>286</v>
      </c>
    </row>
    <row r="125" spans="1:2" x14ac:dyDescent="0.25">
      <c r="A125" s="11" t="s">
        <v>287</v>
      </c>
      <c r="B125" s="11" t="s">
        <v>288</v>
      </c>
    </row>
    <row r="126" spans="1:2" x14ac:dyDescent="0.25">
      <c r="A126" s="11" t="s">
        <v>289</v>
      </c>
      <c r="B126" s="11" t="s">
        <v>290</v>
      </c>
    </row>
    <row r="127" spans="1:2" x14ac:dyDescent="0.25">
      <c r="A127" s="11" t="s">
        <v>291</v>
      </c>
      <c r="B127" s="11" t="s">
        <v>292</v>
      </c>
    </row>
    <row r="128" spans="1:2" x14ac:dyDescent="0.25">
      <c r="A128" s="11" t="s">
        <v>293</v>
      </c>
      <c r="B128" s="11" t="s">
        <v>294</v>
      </c>
    </row>
    <row r="129" spans="1:2" x14ac:dyDescent="0.25">
      <c r="A129" s="11" t="s">
        <v>295</v>
      </c>
      <c r="B129" s="11" t="s">
        <v>296</v>
      </c>
    </row>
    <row r="130" spans="1:2" x14ac:dyDescent="0.25">
      <c r="A130" s="11" t="s">
        <v>297</v>
      </c>
      <c r="B130" s="11" t="s">
        <v>298</v>
      </c>
    </row>
    <row r="131" spans="1:2" x14ac:dyDescent="0.25">
      <c r="A131" s="11" t="s">
        <v>299</v>
      </c>
      <c r="B131" s="11" t="s">
        <v>300</v>
      </c>
    </row>
    <row r="132" spans="1:2" x14ac:dyDescent="0.25">
      <c r="A132" s="11" t="s">
        <v>301</v>
      </c>
      <c r="B132" s="11" t="s">
        <v>302</v>
      </c>
    </row>
    <row r="133" spans="1:2" x14ac:dyDescent="0.25">
      <c r="A133" s="11" t="s">
        <v>303</v>
      </c>
      <c r="B133" s="11" t="s">
        <v>304</v>
      </c>
    </row>
    <row r="134" spans="1:2" x14ac:dyDescent="0.25">
      <c r="A134" s="11" t="s">
        <v>305</v>
      </c>
      <c r="B134" s="11" t="s">
        <v>306</v>
      </c>
    </row>
    <row r="135" spans="1:2" x14ac:dyDescent="0.25">
      <c r="A135" s="11" t="s">
        <v>307</v>
      </c>
      <c r="B135" s="11" t="s">
        <v>308</v>
      </c>
    </row>
    <row r="136" spans="1:2" x14ac:dyDescent="0.25">
      <c r="A136" s="11" t="s">
        <v>309</v>
      </c>
      <c r="B136" s="11" t="s">
        <v>310</v>
      </c>
    </row>
    <row r="137" spans="1:2" x14ac:dyDescent="0.25">
      <c r="A137" s="11" t="s">
        <v>311</v>
      </c>
      <c r="B137" s="11" t="s">
        <v>312</v>
      </c>
    </row>
    <row r="138" spans="1:2" x14ac:dyDescent="0.25">
      <c r="A138" s="11" t="s">
        <v>313</v>
      </c>
      <c r="B138" s="11" t="s">
        <v>314</v>
      </c>
    </row>
    <row r="139" spans="1:2" x14ac:dyDescent="0.25">
      <c r="A139" s="11" t="s">
        <v>315</v>
      </c>
      <c r="B139" s="11" t="s">
        <v>316</v>
      </c>
    </row>
    <row r="140" spans="1:2" x14ac:dyDescent="0.25">
      <c r="A140" s="11" t="s">
        <v>317</v>
      </c>
      <c r="B140" s="11" t="s">
        <v>318</v>
      </c>
    </row>
    <row r="141" spans="1:2" x14ac:dyDescent="0.25">
      <c r="A141" s="11" t="s">
        <v>319</v>
      </c>
      <c r="B141" s="11" t="s">
        <v>320</v>
      </c>
    </row>
    <row r="142" spans="1:2" x14ac:dyDescent="0.25">
      <c r="A142" s="11" t="s">
        <v>321</v>
      </c>
      <c r="B142" s="11" t="s">
        <v>322</v>
      </c>
    </row>
    <row r="143" spans="1:2" x14ac:dyDescent="0.25">
      <c r="A143" s="11" t="s">
        <v>323</v>
      </c>
      <c r="B143" s="11" t="s">
        <v>324</v>
      </c>
    </row>
    <row r="144" spans="1:2" x14ac:dyDescent="0.25">
      <c r="A144" s="11" t="s">
        <v>325</v>
      </c>
      <c r="B144" s="11" t="s">
        <v>326</v>
      </c>
    </row>
    <row r="145" spans="1:2" x14ac:dyDescent="0.25">
      <c r="A145" s="11" t="s">
        <v>327</v>
      </c>
      <c r="B145" s="11" t="s">
        <v>328</v>
      </c>
    </row>
    <row r="146" spans="1:2" x14ac:dyDescent="0.25">
      <c r="A146" s="11" t="s">
        <v>329</v>
      </c>
      <c r="B146" s="11" t="s">
        <v>330</v>
      </c>
    </row>
    <row r="147" spans="1:2" x14ac:dyDescent="0.25">
      <c r="A147" s="11" t="s">
        <v>331</v>
      </c>
      <c r="B147" s="11" t="s">
        <v>332</v>
      </c>
    </row>
    <row r="148" spans="1:2" x14ac:dyDescent="0.25">
      <c r="A148" s="11" t="s">
        <v>333</v>
      </c>
      <c r="B148" s="11" t="s">
        <v>334</v>
      </c>
    </row>
    <row r="149" spans="1:2" x14ac:dyDescent="0.25">
      <c r="A149" s="11" t="s">
        <v>335</v>
      </c>
      <c r="B149" s="11" t="s">
        <v>336</v>
      </c>
    </row>
    <row r="150" spans="1:2" x14ac:dyDescent="0.25">
      <c r="A150" s="11" t="s">
        <v>337</v>
      </c>
      <c r="B150" s="11" t="s">
        <v>338</v>
      </c>
    </row>
    <row r="151" spans="1:2" x14ac:dyDescent="0.25">
      <c r="A151" s="11" t="s">
        <v>339</v>
      </c>
      <c r="B151" s="11" t="s">
        <v>340</v>
      </c>
    </row>
    <row r="152" spans="1:2" x14ac:dyDescent="0.25">
      <c r="A152" s="11" t="s">
        <v>341</v>
      </c>
      <c r="B152" s="11" t="s">
        <v>342</v>
      </c>
    </row>
    <row r="153" spans="1:2" x14ac:dyDescent="0.25">
      <c r="A153" s="11" t="s">
        <v>343</v>
      </c>
      <c r="B153" s="11" t="s">
        <v>344</v>
      </c>
    </row>
    <row r="154" spans="1:2" x14ac:dyDescent="0.25">
      <c r="A154" s="11" t="s">
        <v>345</v>
      </c>
      <c r="B154" s="11" t="s">
        <v>346</v>
      </c>
    </row>
    <row r="155" spans="1:2" x14ac:dyDescent="0.25">
      <c r="A155" s="11" t="s">
        <v>347</v>
      </c>
      <c r="B155" s="11" t="s">
        <v>348</v>
      </c>
    </row>
    <row r="156" spans="1:2" x14ac:dyDescent="0.25">
      <c r="A156" s="11" t="s">
        <v>349</v>
      </c>
      <c r="B156" s="11" t="s">
        <v>350</v>
      </c>
    </row>
    <row r="157" spans="1:2" x14ac:dyDescent="0.25">
      <c r="A157" s="11" t="s">
        <v>351</v>
      </c>
      <c r="B157" s="11" t="s">
        <v>352</v>
      </c>
    </row>
    <row r="158" spans="1:2" x14ac:dyDescent="0.25">
      <c r="A158" s="11" t="s">
        <v>353</v>
      </c>
      <c r="B158" s="11" t="s">
        <v>354</v>
      </c>
    </row>
    <row r="159" spans="1:2" x14ac:dyDescent="0.25">
      <c r="A159" s="11" t="s">
        <v>355</v>
      </c>
      <c r="B159" s="11" t="s">
        <v>356</v>
      </c>
    </row>
    <row r="160" spans="1:2" x14ac:dyDescent="0.25">
      <c r="A160" s="11" t="s">
        <v>357</v>
      </c>
      <c r="B160" s="11" t="s">
        <v>358</v>
      </c>
    </row>
    <row r="161" spans="1:2" x14ac:dyDescent="0.25">
      <c r="A161" s="11" t="s">
        <v>359</v>
      </c>
      <c r="B161" s="11" t="s">
        <v>360</v>
      </c>
    </row>
    <row r="162" spans="1:2" x14ac:dyDescent="0.25">
      <c r="A162" s="11" t="s">
        <v>361</v>
      </c>
      <c r="B162" s="11" t="s">
        <v>362</v>
      </c>
    </row>
    <row r="163" spans="1:2" x14ac:dyDescent="0.25">
      <c r="A163" s="11" t="s">
        <v>363</v>
      </c>
      <c r="B163" s="11" t="s">
        <v>364</v>
      </c>
    </row>
    <row r="164" spans="1:2" x14ac:dyDescent="0.25">
      <c r="A164" s="11" t="s">
        <v>365</v>
      </c>
      <c r="B164" s="11" t="s">
        <v>366</v>
      </c>
    </row>
    <row r="165" spans="1:2" x14ac:dyDescent="0.25">
      <c r="A165" s="11" t="s">
        <v>367</v>
      </c>
      <c r="B165" s="11" t="s">
        <v>368</v>
      </c>
    </row>
    <row r="166" spans="1:2" x14ac:dyDescent="0.25">
      <c r="A166" s="11" t="s">
        <v>369</v>
      </c>
      <c r="B166" s="11" t="s">
        <v>370</v>
      </c>
    </row>
    <row r="167" spans="1:2" x14ac:dyDescent="0.25">
      <c r="A167" s="11" t="s">
        <v>371</v>
      </c>
      <c r="B167" s="11" t="s">
        <v>372</v>
      </c>
    </row>
    <row r="168" spans="1:2" x14ac:dyDescent="0.25">
      <c r="A168" s="11" t="s">
        <v>373</v>
      </c>
      <c r="B168" s="11" t="s">
        <v>374</v>
      </c>
    </row>
    <row r="169" spans="1:2" x14ac:dyDescent="0.25">
      <c r="A169" s="11" t="s">
        <v>375</v>
      </c>
      <c r="B169" s="11" t="s">
        <v>376</v>
      </c>
    </row>
    <row r="170" spans="1:2" x14ac:dyDescent="0.25">
      <c r="A170" s="11" t="s">
        <v>377</v>
      </c>
      <c r="B170" s="11" t="s">
        <v>378</v>
      </c>
    </row>
    <row r="171" spans="1:2" x14ac:dyDescent="0.25">
      <c r="A171" s="11" t="s">
        <v>379</v>
      </c>
      <c r="B171" s="11" t="s">
        <v>380</v>
      </c>
    </row>
    <row r="172" spans="1:2" x14ac:dyDescent="0.25">
      <c r="A172" s="11" t="s">
        <v>381</v>
      </c>
      <c r="B172" s="11" t="s">
        <v>382</v>
      </c>
    </row>
    <row r="173" spans="1:2" x14ac:dyDescent="0.25">
      <c r="A173" s="11" t="s">
        <v>383</v>
      </c>
      <c r="B173" s="11" t="s">
        <v>384</v>
      </c>
    </row>
    <row r="174" spans="1:2" x14ac:dyDescent="0.25">
      <c r="A174" s="11" t="s">
        <v>385</v>
      </c>
      <c r="B174" s="11" t="s">
        <v>386</v>
      </c>
    </row>
    <row r="175" spans="1:2" x14ac:dyDescent="0.25">
      <c r="A175" s="6" t="s">
        <v>387</v>
      </c>
      <c r="B175" s="11" t="s">
        <v>388</v>
      </c>
    </row>
    <row r="176" spans="1:2" x14ac:dyDescent="0.25">
      <c r="A176" s="11" t="s">
        <v>389</v>
      </c>
      <c r="B176" s="11" t="s">
        <v>390</v>
      </c>
    </row>
    <row r="177" spans="1:2" x14ac:dyDescent="0.25">
      <c r="A177" s="11" t="s">
        <v>391</v>
      </c>
      <c r="B177" s="11" t="s">
        <v>392</v>
      </c>
    </row>
    <row r="178" spans="1:2" x14ac:dyDescent="0.25">
      <c r="A178" s="11" t="s">
        <v>393</v>
      </c>
      <c r="B178" s="11" t="s">
        <v>394</v>
      </c>
    </row>
    <row r="179" spans="1:2" x14ac:dyDescent="0.25">
      <c r="A179" s="11" t="s">
        <v>395</v>
      </c>
      <c r="B179" s="11" t="s">
        <v>396</v>
      </c>
    </row>
    <row r="180" spans="1:2" x14ac:dyDescent="0.25">
      <c r="A180" s="11" t="s">
        <v>397</v>
      </c>
      <c r="B180" s="11" t="s">
        <v>398</v>
      </c>
    </row>
    <row r="181" spans="1:2" x14ac:dyDescent="0.25">
      <c r="A181" s="11" t="s">
        <v>399</v>
      </c>
      <c r="B181" s="11" t="s">
        <v>400</v>
      </c>
    </row>
    <row r="182" spans="1:2" x14ac:dyDescent="0.25">
      <c r="A182" s="11" t="s">
        <v>401</v>
      </c>
      <c r="B182" s="11" t="s">
        <v>402</v>
      </c>
    </row>
    <row r="183" spans="1:2" x14ac:dyDescent="0.25">
      <c r="A183" s="6" t="s">
        <v>403</v>
      </c>
      <c r="B183" s="11"/>
    </row>
    <row r="184" spans="1:2" x14ac:dyDescent="0.25">
      <c r="A184" s="6" t="s">
        <v>404</v>
      </c>
      <c r="B184" s="11"/>
    </row>
    <row r="185" spans="1:2" x14ac:dyDescent="0.25">
      <c r="A185" s="6" t="s">
        <v>403</v>
      </c>
      <c r="B185" s="11"/>
    </row>
    <row r="186" spans="1:2" x14ac:dyDescent="0.25">
      <c r="A186" s="11" t="s">
        <v>405</v>
      </c>
      <c r="B186" s="11" t="s">
        <v>406</v>
      </c>
    </row>
    <row r="187" spans="1:2" x14ac:dyDescent="0.25">
      <c r="A187" s="11" t="s">
        <v>407</v>
      </c>
      <c r="B187" s="11" t="s">
        <v>408</v>
      </c>
    </row>
    <row r="188" spans="1:2" x14ac:dyDescent="0.25">
      <c r="A188" s="11" t="s">
        <v>409</v>
      </c>
      <c r="B188" s="11" t="s">
        <v>410</v>
      </c>
    </row>
    <row r="189" spans="1:2" x14ac:dyDescent="0.25">
      <c r="A189" s="11" t="s">
        <v>411</v>
      </c>
      <c r="B189" s="11" t="s">
        <v>412</v>
      </c>
    </row>
    <row r="190" spans="1:2" x14ac:dyDescent="0.25">
      <c r="A190" s="11" t="s">
        <v>413</v>
      </c>
      <c r="B190" s="11" t="s">
        <v>414</v>
      </c>
    </row>
    <row r="191" spans="1:2" x14ac:dyDescent="0.25">
      <c r="A191" s="11" t="s">
        <v>415</v>
      </c>
      <c r="B191" s="11" t="s">
        <v>416</v>
      </c>
    </row>
    <row r="192" spans="1:2" x14ac:dyDescent="0.25">
      <c r="A192" s="11" t="s">
        <v>417</v>
      </c>
      <c r="B192" s="11" t="s">
        <v>418</v>
      </c>
    </row>
    <row r="193" spans="1:2" x14ac:dyDescent="0.25">
      <c r="A193" s="11" t="s">
        <v>419</v>
      </c>
      <c r="B193" s="11" t="s">
        <v>420</v>
      </c>
    </row>
    <row r="195" spans="1:2" x14ac:dyDescent="0.25">
      <c r="A195" s="7" t="s">
        <v>421</v>
      </c>
      <c r="B195" s="11"/>
    </row>
    <row r="196" spans="1:2" x14ac:dyDescent="0.25">
      <c r="A196" s="5" t="str">
        <f>dfltLibSystem</f>
        <v>For systems only - choose the library name from this list =======&gt;</v>
      </c>
      <c r="B196" s="11"/>
    </row>
    <row r="197" spans="1:2" x14ac:dyDescent="0.25">
      <c r="A197" s="11" t="s">
        <v>422</v>
      </c>
      <c r="B197" s="11" t="s">
        <v>423</v>
      </c>
    </row>
    <row r="198" spans="1:2" x14ac:dyDescent="0.25">
      <c r="A198" s="11" t="s">
        <v>424</v>
      </c>
      <c r="B198" s="11" t="s">
        <v>425</v>
      </c>
    </row>
    <row r="199" spans="1:2" x14ac:dyDescent="0.25">
      <c r="A199" s="11" t="s">
        <v>426</v>
      </c>
      <c r="B199" s="11" t="s">
        <v>427</v>
      </c>
    </row>
    <row r="200" spans="1:2" x14ac:dyDescent="0.25">
      <c r="A200" s="11" t="s">
        <v>428</v>
      </c>
      <c r="B200" s="11" t="s">
        <v>429</v>
      </c>
    </row>
    <row r="201" spans="1:2" x14ac:dyDescent="0.25">
      <c r="A201" s="11" t="s">
        <v>430</v>
      </c>
      <c r="B201" s="11" t="s">
        <v>431</v>
      </c>
    </row>
    <row r="202" spans="1:2" x14ac:dyDescent="0.25">
      <c r="A202" s="11" t="s">
        <v>432</v>
      </c>
      <c r="B202" s="11" t="s">
        <v>433</v>
      </c>
    </row>
    <row r="203" spans="1:2" x14ac:dyDescent="0.25">
      <c r="A203" s="11" t="s">
        <v>434</v>
      </c>
      <c r="B203" s="11" t="s">
        <v>435</v>
      </c>
    </row>
    <row r="204" spans="1:2" x14ac:dyDescent="0.25">
      <c r="A204" s="11" t="s">
        <v>436</v>
      </c>
      <c r="B204" s="11" t="s">
        <v>437</v>
      </c>
    </row>
    <row r="205" spans="1:2" x14ac:dyDescent="0.25">
      <c r="A205" s="11" t="s">
        <v>438</v>
      </c>
      <c r="B205" s="11" t="s">
        <v>439</v>
      </c>
    </row>
    <row r="206" spans="1:2" x14ac:dyDescent="0.25">
      <c r="A206" s="11" t="s">
        <v>440</v>
      </c>
      <c r="B206" s="11" t="s">
        <v>441</v>
      </c>
    </row>
    <row r="207" spans="1:2" x14ac:dyDescent="0.25">
      <c r="A207" s="11" t="s">
        <v>442</v>
      </c>
      <c r="B207" s="11" t="s">
        <v>443</v>
      </c>
    </row>
    <row r="208" spans="1:2" x14ac:dyDescent="0.25">
      <c r="A208" s="11" t="s">
        <v>444</v>
      </c>
      <c r="B208" s="11" t="s">
        <v>437</v>
      </c>
    </row>
    <row r="209" spans="1:2" x14ac:dyDescent="0.25">
      <c r="A209" s="11" t="s">
        <v>445</v>
      </c>
      <c r="B209" s="11" t="s">
        <v>446</v>
      </c>
    </row>
    <row r="210" spans="1:2" x14ac:dyDescent="0.25">
      <c r="A210" s="11" t="s">
        <v>447</v>
      </c>
      <c r="B210" s="11" t="s">
        <v>448</v>
      </c>
    </row>
    <row r="211" spans="1:2" x14ac:dyDescent="0.25">
      <c r="A211" s="11" t="s">
        <v>449</v>
      </c>
      <c r="B211" s="11" t="s">
        <v>450</v>
      </c>
    </row>
    <row r="212" spans="1:2" x14ac:dyDescent="0.25">
      <c r="A212" s="11" t="s">
        <v>451</v>
      </c>
      <c r="B212" s="11" t="s">
        <v>452</v>
      </c>
    </row>
    <row r="213" spans="1:2" x14ac:dyDescent="0.25">
      <c r="A213" s="11" t="s">
        <v>453</v>
      </c>
      <c r="B213" s="11" t="s">
        <v>454</v>
      </c>
    </row>
    <row r="214" spans="1:2" x14ac:dyDescent="0.25">
      <c r="A214" s="11" t="s">
        <v>455</v>
      </c>
      <c r="B214" s="11" t="s">
        <v>456</v>
      </c>
    </row>
    <row r="215" spans="1:2" x14ac:dyDescent="0.25">
      <c r="A215" s="11" t="s">
        <v>457</v>
      </c>
      <c r="B215" s="11" t="s">
        <v>458</v>
      </c>
    </row>
    <row r="216" spans="1:2" x14ac:dyDescent="0.25">
      <c r="A216" s="11" t="s">
        <v>459</v>
      </c>
      <c r="B216" s="11" t="s">
        <v>460</v>
      </c>
    </row>
    <row r="217" spans="1:2" x14ac:dyDescent="0.25">
      <c r="A217" s="11" t="s">
        <v>461</v>
      </c>
      <c r="B217" s="11" t="s">
        <v>462</v>
      </c>
    </row>
    <row r="218" spans="1:2" x14ac:dyDescent="0.25">
      <c r="A218" s="11" t="s">
        <v>463</v>
      </c>
      <c r="B218" s="11" t="s">
        <v>464</v>
      </c>
    </row>
    <row r="219" spans="1:2" x14ac:dyDescent="0.25">
      <c r="A219" s="11" t="s">
        <v>465</v>
      </c>
      <c r="B219" s="11" t="s">
        <v>466</v>
      </c>
    </row>
    <row r="220" spans="1:2" x14ac:dyDescent="0.25">
      <c r="A220" s="11" t="s">
        <v>467</v>
      </c>
      <c r="B220" s="11" t="s">
        <v>468</v>
      </c>
    </row>
    <row r="221" spans="1:2" x14ac:dyDescent="0.25">
      <c r="A221" s="11" t="s">
        <v>469</v>
      </c>
      <c r="B221" s="11" t="s">
        <v>470</v>
      </c>
    </row>
    <row r="222" spans="1:2" x14ac:dyDescent="0.25">
      <c r="A222" s="11" t="s">
        <v>471</v>
      </c>
      <c r="B222" s="11" t="s">
        <v>472</v>
      </c>
    </row>
    <row r="223" spans="1:2" x14ac:dyDescent="0.25">
      <c r="A223" s="11" t="s">
        <v>473</v>
      </c>
      <c r="B223" s="11" t="s">
        <v>474</v>
      </c>
    </row>
    <row r="224" spans="1:2" x14ac:dyDescent="0.25">
      <c r="A224" s="11" t="s">
        <v>475</v>
      </c>
      <c r="B224" s="11" t="s">
        <v>476</v>
      </c>
    </row>
    <row r="225" spans="1:2" x14ac:dyDescent="0.25">
      <c r="A225" s="11" t="s">
        <v>477</v>
      </c>
      <c r="B225" s="11" t="s">
        <v>478</v>
      </c>
    </row>
    <row r="226" spans="1:2" x14ac:dyDescent="0.25">
      <c r="A226" s="11" t="s">
        <v>479</v>
      </c>
      <c r="B226" s="11" t="s">
        <v>480</v>
      </c>
    </row>
    <row r="227" spans="1:2" x14ac:dyDescent="0.25">
      <c r="A227" s="11" t="s">
        <v>481</v>
      </c>
      <c r="B227" s="11" t="s">
        <v>482</v>
      </c>
    </row>
    <row r="228" spans="1:2" x14ac:dyDescent="0.25">
      <c r="A228" s="11" t="s">
        <v>483</v>
      </c>
      <c r="B228" s="11" t="s">
        <v>484</v>
      </c>
    </row>
    <row r="229" spans="1:2" x14ac:dyDescent="0.25">
      <c r="A229" s="11" t="s">
        <v>485</v>
      </c>
      <c r="B229" s="11" t="s">
        <v>486</v>
      </c>
    </row>
    <row r="230" spans="1:2" x14ac:dyDescent="0.25">
      <c r="A230" s="11" t="s">
        <v>487</v>
      </c>
      <c r="B230" s="11" t="s">
        <v>488</v>
      </c>
    </row>
    <row r="231" spans="1:2" x14ac:dyDescent="0.25">
      <c r="A231" s="11" t="s">
        <v>489</v>
      </c>
      <c r="B231" s="11" t="s">
        <v>490</v>
      </c>
    </row>
    <row r="232" spans="1:2" x14ac:dyDescent="0.25">
      <c r="A232" s="11" t="s">
        <v>491</v>
      </c>
      <c r="B232" s="11" t="s">
        <v>492</v>
      </c>
    </row>
    <row r="233" spans="1:2" x14ac:dyDescent="0.25">
      <c r="A233" s="11" t="s">
        <v>493</v>
      </c>
      <c r="B233" s="11" t="s">
        <v>494</v>
      </c>
    </row>
    <row r="234" spans="1:2" x14ac:dyDescent="0.25">
      <c r="A234" s="11" t="s">
        <v>495</v>
      </c>
      <c r="B234" s="11" t="s">
        <v>496</v>
      </c>
    </row>
    <row r="235" spans="1:2" x14ac:dyDescent="0.25">
      <c r="A235" s="11" t="s">
        <v>497</v>
      </c>
      <c r="B235" s="11" t="s">
        <v>498</v>
      </c>
    </row>
    <row r="236" spans="1:2" x14ac:dyDescent="0.25">
      <c r="A236" s="11" t="s">
        <v>499</v>
      </c>
      <c r="B236" s="11" t="s">
        <v>500</v>
      </c>
    </row>
    <row r="237" spans="1:2" x14ac:dyDescent="0.25">
      <c r="A237" s="11" t="s">
        <v>501</v>
      </c>
      <c r="B237" s="11" t="s">
        <v>502</v>
      </c>
    </row>
    <row r="238" spans="1:2" x14ac:dyDescent="0.25">
      <c r="A238" s="11" t="s">
        <v>503</v>
      </c>
      <c r="B238" s="11" t="s">
        <v>504</v>
      </c>
    </row>
    <row r="239" spans="1:2" x14ac:dyDescent="0.25">
      <c r="A239" s="11" t="s">
        <v>505</v>
      </c>
      <c r="B239" s="11" t="s">
        <v>506</v>
      </c>
    </row>
    <row r="240" spans="1:2" x14ac:dyDescent="0.25">
      <c r="A240" s="11" t="s">
        <v>507</v>
      </c>
      <c r="B240" s="11" t="s">
        <v>508</v>
      </c>
    </row>
    <row r="241" spans="1:2" x14ac:dyDescent="0.25">
      <c r="A241" s="11" t="s">
        <v>509</v>
      </c>
      <c r="B241" s="11" t="s">
        <v>510</v>
      </c>
    </row>
    <row r="242" spans="1:2" x14ac:dyDescent="0.25">
      <c r="A242" s="11" t="s">
        <v>511</v>
      </c>
      <c r="B242" s="11" t="s">
        <v>512</v>
      </c>
    </row>
    <row r="243" spans="1:2" x14ac:dyDescent="0.25">
      <c r="A243" s="11" t="s">
        <v>513</v>
      </c>
      <c r="B243" s="11" t="s">
        <v>514</v>
      </c>
    </row>
    <row r="244" spans="1:2" x14ac:dyDescent="0.25">
      <c r="A244" s="11" t="s">
        <v>515</v>
      </c>
      <c r="B244" s="11" t="s">
        <v>516</v>
      </c>
    </row>
    <row r="245" spans="1:2" x14ac:dyDescent="0.25">
      <c r="A245" s="11" t="s">
        <v>517</v>
      </c>
      <c r="B245" s="11" t="s">
        <v>518</v>
      </c>
    </row>
    <row r="246" spans="1:2" x14ac:dyDescent="0.25">
      <c r="A246" s="11" t="s">
        <v>519</v>
      </c>
      <c r="B246" s="11" t="s">
        <v>520</v>
      </c>
    </row>
    <row r="247" spans="1:2" x14ac:dyDescent="0.25">
      <c r="A247" s="11" t="s">
        <v>521</v>
      </c>
      <c r="B247" s="11" t="s">
        <v>522</v>
      </c>
    </row>
    <row r="248" spans="1:2" x14ac:dyDescent="0.25">
      <c r="A248" s="11" t="s">
        <v>523</v>
      </c>
      <c r="B248" s="11" t="s">
        <v>524</v>
      </c>
    </row>
    <row r="249" spans="1:2" x14ac:dyDescent="0.25">
      <c r="A249" s="11" t="s">
        <v>525</v>
      </c>
      <c r="B249" s="11" t="s">
        <v>526</v>
      </c>
    </row>
    <row r="250" spans="1:2" x14ac:dyDescent="0.25">
      <c r="A250" s="11" t="s">
        <v>527</v>
      </c>
      <c r="B250" s="11" t="s">
        <v>528</v>
      </c>
    </row>
    <row r="251" spans="1:2" x14ac:dyDescent="0.25">
      <c r="A251" s="11" t="s">
        <v>529</v>
      </c>
      <c r="B251" s="11" t="s">
        <v>530</v>
      </c>
    </row>
    <row r="252" spans="1:2" x14ac:dyDescent="0.25">
      <c r="A252" s="11" t="s">
        <v>531</v>
      </c>
      <c r="B252" s="11" t="s">
        <v>532</v>
      </c>
    </row>
    <row r="253" spans="1:2" x14ac:dyDescent="0.25">
      <c r="A253" s="11" t="s">
        <v>533</v>
      </c>
      <c r="B253" s="11" t="s">
        <v>534</v>
      </c>
    </row>
    <row r="254" spans="1:2" x14ac:dyDescent="0.25">
      <c r="A254" s="11" t="s">
        <v>535</v>
      </c>
      <c r="B254" s="11" t="s">
        <v>536</v>
      </c>
    </row>
    <row r="255" spans="1:2" x14ac:dyDescent="0.25">
      <c r="A255" s="11" t="s">
        <v>537</v>
      </c>
      <c r="B255" s="11" t="s">
        <v>538</v>
      </c>
    </row>
    <row r="256" spans="1:2" x14ac:dyDescent="0.25">
      <c r="A256" s="11" t="s">
        <v>539</v>
      </c>
      <c r="B256" s="11" t="s">
        <v>540</v>
      </c>
    </row>
    <row r="257" spans="1:2" x14ac:dyDescent="0.25">
      <c r="A257" s="11" t="s">
        <v>541</v>
      </c>
      <c r="B257" s="11" t="s">
        <v>542</v>
      </c>
    </row>
    <row r="258" spans="1:2" x14ac:dyDescent="0.25">
      <c r="A258" s="11" t="s">
        <v>543</v>
      </c>
      <c r="B258" s="11" t="s">
        <v>544</v>
      </c>
    </row>
    <row r="259" spans="1:2" x14ac:dyDescent="0.25">
      <c r="A259" s="11" t="s">
        <v>545</v>
      </c>
      <c r="B259" s="11" t="s">
        <v>546</v>
      </c>
    </row>
    <row r="260" spans="1:2" x14ac:dyDescent="0.25">
      <c r="A260" s="11" t="s">
        <v>547</v>
      </c>
      <c r="B260" s="11" t="s">
        <v>548</v>
      </c>
    </row>
    <row r="261" spans="1:2" x14ac:dyDescent="0.25">
      <c r="A261" s="11" t="s">
        <v>549</v>
      </c>
      <c r="B261" s="11" t="s">
        <v>550</v>
      </c>
    </row>
    <row r="262" spans="1:2" x14ac:dyDescent="0.25">
      <c r="A262" s="11" t="s">
        <v>551</v>
      </c>
      <c r="B262" s="11" t="s">
        <v>552</v>
      </c>
    </row>
    <row r="263" spans="1:2" x14ac:dyDescent="0.25">
      <c r="A263" s="11" t="s">
        <v>553</v>
      </c>
      <c r="B263" s="11" t="s">
        <v>554</v>
      </c>
    </row>
    <row r="264" spans="1:2" x14ac:dyDescent="0.25">
      <c r="A264" s="11" t="s">
        <v>555</v>
      </c>
      <c r="B264" s="11" t="s">
        <v>556</v>
      </c>
    </row>
    <row r="265" spans="1:2" x14ac:dyDescent="0.25">
      <c r="A265" s="11" t="s">
        <v>557</v>
      </c>
      <c r="B265" s="11" t="s">
        <v>558</v>
      </c>
    </row>
    <row r="266" spans="1:2" x14ac:dyDescent="0.25">
      <c r="A266" s="11" t="s">
        <v>559</v>
      </c>
      <c r="B266" s="11" t="s">
        <v>560</v>
      </c>
    </row>
    <row r="267" spans="1:2" x14ac:dyDescent="0.25">
      <c r="A267" s="11" t="s">
        <v>561</v>
      </c>
      <c r="B267" s="11" t="s">
        <v>562</v>
      </c>
    </row>
    <row r="268" spans="1:2" x14ac:dyDescent="0.25">
      <c r="A268" s="11" t="s">
        <v>563</v>
      </c>
      <c r="B268" s="11" t="s">
        <v>564</v>
      </c>
    </row>
    <row r="269" spans="1:2" x14ac:dyDescent="0.25">
      <c r="A269" s="11" t="s">
        <v>565</v>
      </c>
      <c r="B269" s="11" t="s">
        <v>566</v>
      </c>
    </row>
    <row r="270" spans="1:2" x14ac:dyDescent="0.25">
      <c r="A270" s="11" t="s">
        <v>567</v>
      </c>
      <c r="B270" s="11" t="s">
        <v>568</v>
      </c>
    </row>
    <row r="271" spans="1:2" x14ac:dyDescent="0.25">
      <c r="A271" s="11" t="s">
        <v>569</v>
      </c>
      <c r="B271" s="11" t="s">
        <v>570</v>
      </c>
    </row>
    <row r="272" spans="1:2" x14ac:dyDescent="0.25">
      <c r="A272" s="11" t="s">
        <v>571</v>
      </c>
      <c r="B272" s="11" t="s">
        <v>572</v>
      </c>
    </row>
    <row r="273" spans="1:2" x14ac:dyDescent="0.25">
      <c r="A273" s="11" t="s">
        <v>573</v>
      </c>
      <c r="B273" s="11" t="s">
        <v>574</v>
      </c>
    </row>
    <row r="274" spans="1:2" x14ac:dyDescent="0.25">
      <c r="A274" s="11" t="s">
        <v>575</v>
      </c>
      <c r="B274" s="11" t="s">
        <v>576</v>
      </c>
    </row>
    <row r="275" spans="1:2" x14ac:dyDescent="0.25">
      <c r="A275" s="11" t="s">
        <v>577</v>
      </c>
      <c r="B275" s="11" t="s">
        <v>578</v>
      </c>
    </row>
    <row r="276" spans="1:2" x14ac:dyDescent="0.25">
      <c r="A276" s="11" t="s">
        <v>579</v>
      </c>
      <c r="B276" s="11" t="s">
        <v>580</v>
      </c>
    </row>
    <row r="277" spans="1:2" x14ac:dyDescent="0.25">
      <c r="A277" s="11" t="s">
        <v>581</v>
      </c>
      <c r="B277" s="11" t="s">
        <v>582</v>
      </c>
    </row>
    <row r="278" spans="1:2" x14ac:dyDescent="0.25">
      <c r="A278" s="11" t="s">
        <v>583</v>
      </c>
      <c r="B278" s="11" t="s">
        <v>584</v>
      </c>
    </row>
    <row r="279" spans="1:2" x14ac:dyDescent="0.25">
      <c r="A279" s="11" t="s">
        <v>585</v>
      </c>
      <c r="B279" s="11" t="s">
        <v>586</v>
      </c>
    </row>
    <row r="280" spans="1:2" x14ac:dyDescent="0.25">
      <c r="A280" s="11" t="s">
        <v>587</v>
      </c>
      <c r="B280" s="11" t="s">
        <v>588</v>
      </c>
    </row>
    <row r="281" spans="1:2" x14ac:dyDescent="0.25">
      <c r="A281" s="11" t="s">
        <v>589</v>
      </c>
      <c r="B281" s="11" t="s">
        <v>590</v>
      </c>
    </row>
    <row r="282" spans="1:2" x14ac:dyDescent="0.25">
      <c r="A282" s="11" t="s">
        <v>591</v>
      </c>
      <c r="B282" s="11" t="s">
        <v>592</v>
      </c>
    </row>
    <row r="283" spans="1:2" x14ac:dyDescent="0.25">
      <c r="A283" s="11" t="s">
        <v>593</v>
      </c>
      <c r="B283" s="11" t="s">
        <v>594</v>
      </c>
    </row>
    <row r="284" spans="1:2" x14ac:dyDescent="0.25">
      <c r="A284" s="11" t="s">
        <v>595</v>
      </c>
      <c r="B284" s="11" t="s">
        <v>596</v>
      </c>
    </row>
    <row r="285" spans="1:2" x14ac:dyDescent="0.25">
      <c r="A285" s="11" t="s">
        <v>597</v>
      </c>
      <c r="B285" s="11" t="s">
        <v>598</v>
      </c>
    </row>
    <row r="286" spans="1:2" x14ac:dyDescent="0.25">
      <c r="A286" s="11" t="s">
        <v>599</v>
      </c>
      <c r="B286" s="11" t="s">
        <v>600</v>
      </c>
    </row>
    <row r="287" spans="1:2" x14ac:dyDescent="0.25">
      <c r="A287" s="11" t="s">
        <v>601</v>
      </c>
      <c r="B287" s="11" t="s">
        <v>602</v>
      </c>
    </row>
    <row r="288" spans="1:2" x14ac:dyDescent="0.25">
      <c r="A288" s="11" t="s">
        <v>603</v>
      </c>
      <c r="B288" s="11" t="s">
        <v>604</v>
      </c>
    </row>
    <row r="289" spans="1:2" x14ac:dyDescent="0.25">
      <c r="A289" s="11" t="s">
        <v>605</v>
      </c>
      <c r="B289" s="11" t="s">
        <v>606</v>
      </c>
    </row>
    <row r="290" spans="1:2" x14ac:dyDescent="0.25">
      <c r="A290" s="11" t="s">
        <v>607</v>
      </c>
      <c r="B290" s="11" t="s">
        <v>608</v>
      </c>
    </row>
    <row r="291" spans="1:2" x14ac:dyDescent="0.25">
      <c r="A291" s="11" t="s">
        <v>609</v>
      </c>
      <c r="B291" s="11" t="s">
        <v>610</v>
      </c>
    </row>
    <row r="292" spans="1:2" x14ac:dyDescent="0.25">
      <c r="A292" s="11" t="s">
        <v>611</v>
      </c>
      <c r="B292" s="11" t="s">
        <v>612</v>
      </c>
    </row>
    <row r="293" spans="1:2" x14ac:dyDescent="0.25">
      <c r="A293" s="11" t="s">
        <v>613</v>
      </c>
      <c r="B293" s="11" t="s">
        <v>614</v>
      </c>
    </row>
    <row r="294" spans="1:2" x14ac:dyDescent="0.25">
      <c r="A294" s="11" t="s">
        <v>615</v>
      </c>
      <c r="B294" s="11" t="s">
        <v>616</v>
      </c>
    </row>
    <row r="295" spans="1:2" x14ac:dyDescent="0.25">
      <c r="A295" s="11" t="s">
        <v>617</v>
      </c>
      <c r="B295" s="11" t="s">
        <v>618</v>
      </c>
    </row>
    <row r="296" spans="1:2" x14ac:dyDescent="0.25">
      <c r="A296" s="11" t="s">
        <v>619</v>
      </c>
      <c r="B296" s="11" t="s">
        <v>620</v>
      </c>
    </row>
    <row r="297" spans="1:2" x14ac:dyDescent="0.25">
      <c r="A297" s="11" t="s">
        <v>621</v>
      </c>
      <c r="B297" s="11" t="s">
        <v>622</v>
      </c>
    </row>
    <row r="298" spans="1:2" x14ac:dyDescent="0.25">
      <c r="A298" s="11" t="s">
        <v>623</v>
      </c>
      <c r="B298" s="11" t="s">
        <v>624</v>
      </c>
    </row>
    <row r="299" spans="1:2" x14ac:dyDescent="0.25">
      <c r="A299" s="11"/>
      <c r="B299" s="11" t="s">
        <v>625</v>
      </c>
    </row>
  </sheetData>
  <sortState ref="A57:B172">
    <sortCondition ref="A5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58"/>
  <sheetViews>
    <sheetView workbookViewId="0">
      <pane ySplit="1" topLeftCell="A14" activePane="bottomLeft" state="frozen"/>
      <selection activeCell="A56" sqref="A56"/>
      <selection pane="bottomLeft" activeCell="B56" sqref="B56"/>
    </sheetView>
  </sheetViews>
  <sheetFormatPr defaultRowHeight="15" x14ac:dyDescent="0.25"/>
  <cols>
    <col min="1" max="1" width="30" style="12" customWidth="1"/>
    <col min="2" max="2" width="42.140625" style="12" bestFit="1" customWidth="1"/>
    <col min="3" max="3" width="21.5703125" style="12" bestFit="1" customWidth="1"/>
    <col min="4" max="4" width="9.140625" style="16" customWidth="1"/>
    <col min="5" max="5" width="9.140625" style="12" customWidth="1"/>
    <col min="6" max="6" width="80.85546875" style="12" customWidth="1"/>
    <col min="7" max="7" width="23.28515625" style="12" customWidth="1"/>
    <col min="8" max="8" width="9.140625" style="12" customWidth="1"/>
    <col min="9" max="9" width="7" style="12" customWidth="1"/>
  </cols>
  <sheetData>
    <row r="1" spans="1:9" x14ac:dyDescent="0.25">
      <c r="B1" s="13" t="s">
        <v>626</v>
      </c>
      <c r="C1" s="13" t="s">
        <v>627</v>
      </c>
      <c r="D1" s="15" t="s">
        <v>628</v>
      </c>
      <c r="E1" s="13" t="s">
        <v>629</v>
      </c>
      <c r="F1" s="4" t="s">
        <v>630</v>
      </c>
      <c r="G1" s="14" t="s">
        <v>631</v>
      </c>
    </row>
    <row r="2" spans="1:9" x14ac:dyDescent="0.25">
      <c r="A2" s="13" t="str">
        <f ca="1">IF(B2="",H4, IF(LEN(I2)&gt;6,"Att "&amp;MID(I2,12,2),I2))</f>
        <v/>
      </c>
      <c r="B2" s="13"/>
      <c r="C2" s="13"/>
      <c r="D2" s="15"/>
      <c r="E2" s="13"/>
      <c r="F2" s="13"/>
      <c r="G2" s="13"/>
    </row>
    <row r="3" spans="1:9" s="11" customFormat="1" x14ac:dyDescent="0.25">
      <c r="A3" s="13"/>
      <c r="B3" s="13" t="s">
        <v>632</v>
      </c>
      <c r="C3" s="13" t="str">
        <f>AffidavitType</f>
        <v>Library</v>
      </c>
      <c r="D3" s="15"/>
      <c r="E3" s="13"/>
      <c r="F3" s="13"/>
      <c r="G3" s="13"/>
      <c r="H3" s="12"/>
      <c r="I3" s="12"/>
    </row>
    <row r="4" spans="1:9" x14ac:dyDescent="0.25">
      <c r="A4" s="13" t="str">
        <f ca="1">H4</f>
        <v/>
      </c>
      <c r="B4" s="12" t="s">
        <v>633</v>
      </c>
      <c r="C4" s="12" t="s">
        <v>634</v>
      </c>
      <c r="D4" s="16">
        <v>1</v>
      </c>
      <c r="E4" s="12">
        <v>83</v>
      </c>
      <c r="F4" s="2" t="e">
        <f t="shared" ref="F4:F57" ca="1" si="0">IF(INDIRECT(C4)="","",INDIRECT(C4))</f>
        <v>#REF!</v>
      </c>
      <c r="H4" s="12" t="str">
        <f ca="1">IFERROR(OFFSET(INDIRECT(C4),0,3),"")</f>
        <v/>
      </c>
      <c r="I4" s="12" t="str">
        <f ca="1">IFERROR(OFFSET(INDIRECT(C4),0,4),"")</f>
        <v/>
      </c>
    </row>
    <row r="5" spans="1:9" x14ac:dyDescent="0.25">
      <c r="A5" s="13" t="str">
        <f t="shared" ref="A5:A52" ca="1" si="1">H5</f>
        <v/>
      </c>
      <c r="B5" s="12" t="s">
        <v>635</v>
      </c>
      <c r="C5" s="12" t="s">
        <v>636</v>
      </c>
      <c r="D5" s="16">
        <v>2</v>
      </c>
      <c r="E5" s="12">
        <v>70</v>
      </c>
      <c r="F5" s="2" t="e">
        <f t="shared" ca="1" si="0"/>
        <v>#REF!</v>
      </c>
      <c r="H5" s="12" t="str">
        <f t="shared" ref="H5:H55" ca="1" si="2">IFERROR(OFFSET(INDIRECT(C5),0,3),"")</f>
        <v/>
      </c>
      <c r="I5" s="12" t="str">
        <f t="shared" ref="I5:I55" ca="1" si="3">IFERROR(OFFSET(INDIRECT(C5),0,4),"")</f>
        <v/>
      </c>
    </row>
    <row r="6" spans="1:9" x14ac:dyDescent="0.25">
      <c r="A6" s="13" t="str">
        <f t="shared" ca="1" si="1"/>
        <v/>
      </c>
      <c r="B6" s="12" t="s">
        <v>637</v>
      </c>
      <c r="C6" s="12" t="s">
        <v>638</v>
      </c>
      <c r="D6" s="16">
        <v>3</v>
      </c>
      <c r="E6" s="12">
        <v>70</v>
      </c>
      <c r="F6" s="2" t="e">
        <f t="shared" ca="1" si="0"/>
        <v>#REF!</v>
      </c>
      <c r="H6" s="12" t="str">
        <f t="shared" ca="1" si="2"/>
        <v/>
      </c>
      <c r="I6" s="12" t="str">
        <f t="shared" ca="1" si="3"/>
        <v/>
      </c>
    </row>
    <row r="7" spans="1:9" x14ac:dyDescent="0.25">
      <c r="A7" s="13" t="str">
        <f t="shared" ca="1" si="1"/>
        <v/>
      </c>
      <c r="B7" s="12" t="s">
        <v>639</v>
      </c>
      <c r="C7" s="12" t="s">
        <v>640</v>
      </c>
      <c r="D7" s="16">
        <v>4</v>
      </c>
      <c r="E7" s="12">
        <v>70</v>
      </c>
      <c r="F7" s="2" t="e">
        <f t="shared" ca="1" si="0"/>
        <v>#REF!</v>
      </c>
      <c r="H7" s="12" t="str">
        <f t="shared" ca="1" si="2"/>
        <v/>
      </c>
      <c r="I7" s="12" t="str">
        <f t="shared" ca="1" si="3"/>
        <v/>
      </c>
    </row>
    <row r="8" spans="1:9" x14ac:dyDescent="0.25">
      <c r="A8" s="13" t="str">
        <f t="shared" ca="1" si="1"/>
        <v/>
      </c>
      <c r="B8" s="12" t="s">
        <v>641</v>
      </c>
      <c r="C8" s="12" t="s">
        <v>642</v>
      </c>
      <c r="D8" s="16">
        <v>5</v>
      </c>
      <c r="E8" s="12">
        <v>70</v>
      </c>
      <c r="F8" s="2" t="e">
        <f t="shared" ca="1" si="0"/>
        <v>#REF!</v>
      </c>
      <c r="H8" s="12" t="str">
        <f t="shared" ca="1" si="2"/>
        <v/>
      </c>
      <c r="I8" s="12" t="str">
        <f t="shared" ca="1" si="3"/>
        <v/>
      </c>
    </row>
    <row r="9" spans="1:9" x14ac:dyDescent="0.25">
      <c r="A9" s="13" t="str">
        <f t="shared" ca="1" si="1"/>
        <v/>
      </c>
      <c r="B9" s="12" t="s">
        <v>643</v>
      </c>
      <c r="C9" s="12" t="s">
        <v>644</v>
      </c>
      <c r="D9" s="16">
        <v>6</v>
      </c>
      <c r="E9" s="12">
        <v>70</v>
      </c>
      <c r="F9" s="2" t="e">
        <f t="shared" ca="1" si="0"/>
        <v>#REF!</v>
      </c>
      <c r="H9" s="12" t="str">
        <f t="shared" ca="1" si="2"/>
        <v/>
      </c>
      <c r="I9" s="12" t="str">
        <f t="shared" ca="1" si="3"/>
        <v/>
      </c>
    </row>
    <row r="10" spans="1:9" x14ac:dyDescent="0.25">
      <c r="A10" s="13" t="str">
        <f t="shared" ca="1" si="1"/>
        <v/>
      </c>
      <c r="B10" s="12" t="s">
        <v>645</v>
      </c>
      <c r="C10" s="12" t="s">
        <v>646</v>
      </c>
      <c r="D10" s="16">
        <v>7</v>
      </c>
      <c r="E10" s="12">
        <v>70</v>
      </c>
      <c r="F10" s="2" t="e">
        <f t="shared" ca="1" si="0"/>
        <v>#REF!</v>
      </c>
      <c r="H10" s="12" t="str">
        <f t="shared" ca="1" si="2"/>
        <v/>
      </c>
      <c r="I10" s="12" t="str">
        <f t="shared" ca="1" si="3"/>
        <v/>
      </c>
    </row>
    <row r="11" spans="1:9" x14ac:dyDescent="0.25">
      <c r="A11" s="13" t="str">
        <f t="shared" ca="1" si="1"/>
        <v/>
      </c>
      <c r="B11" s="12" t="s">
        <v>647</v>
      </c>
      <c r="C11" s="12" t="s">
        <v>648</v>
      </c>
      <c r="D11" s="16">
        <v>8</v>
      </c>
      <c r="E11" s="12">
        <v>70</v>
      </c>
      <c r="F11" s="2" t="e">
        <f t="shared" ca="1" si="0"/>
        <v>#REF!</v>
      </c>
      <c r="H11" s="12" t="str">
        <f t="shared" ca="1" si="2"/>
        <v/>
      </c>
      <c r="I11" s="12" t="str">
        <f t="shared" ca="1" si="3"/>
        <v/>
      </c>
    </row>
    <row r="12" spans="1:9" x14ac:dyDescent="0.25">
      <c r="A12" s="13" t="str">
        <f t="shared" ca="1" si="1"/>
        <v/>
      </c>
      <c r="B12" s="12" t="s">
        <v>649</v>
      </c>
      <c r="C12" s="12" t="s">
        <v>650</v>
      </c>
      <c r="D12" s="16">
        <v>9</v>
      </c>
      <c r="E12" s="12">
        <v>70</v>
      </c>
      <c r="F12" s="2" t="e">
        <f t="shared" ca="1" si="0"/>
        <v>#REF!</v>
      </c>
      <c r="H12" s="12" t="str">
        <f t="shared" ca="1" si="2"/>
        <v/>
      </c>
      <c r="I12" s="12" t="str">
        <f t="shared" ca="1" si="3"/>
        <v/>
      </c>
    </row>
    <row r="13" spans="1:9" x14ac:dyDescent="0.25">
      <c r="A13" s="13" t="str">
        <f t="shared" ca="1" si="1"/>
        <v/>
      </c>
      <c r="B13" s="12" t="s">
        <v>651</v>
      </c>
      <c r="C13" s="12" t="s">
        <v>652</v>
      </c>
      <c r="D13" s="16">
        <v>10</v>
      </c>
      <c r="E13" s="12">
        <v>70</v>
      </c>
      <c r="F13" s="2" t="e">
        <f t="shared" ca="1" si="0"/>
        <v>#REF!</v>
      </c>
      <c r="H13" s="12" t="str">
        <f t="shared" ca="1" si="2"/>
        <v/>
      </c>
      <c r="I13" s="12" t="str">
        <f t="shared" ca="1" si="3"/>
        <v/>
      </c>
    </row>
    <row r="14" spans="1:9" s="11" customFormat="1" x14ac:dyDescent="0.25">
      <c r="A14" s="13" t="str">
        <f t="shared" ca="1" si="1"/>
        <v/>
      </c>
      <c r="B14" s="11" t="s">
        <v>653</v>
      </c>
      <c r="C14" s="11" t="s">
        <v>654</v>
      </c>
      <c r="D14" s="16">
        <v>9</v>
      </c>
      <c r="E14" s="12">
        <v>70</v>
      </c>
      <c r="F14" s="2" t="e">
        <f t="shared" ca="1" si="0"/>
        <v>#REF!</v>
      </c>
      <c r="G14" s="12"/>
      <c r="H14" s="12" t="str">
        <f ca="1">IFERROR(OFFSET(INDIRECT(C14),0,3),"")</f>
        <v/>
      </c>
      <c r="I14" s="12" t="str">
        <f ca="1">IFERROR(OFFSET(INDIRECT(C14),0,4),"")</f>
        <v/>
      </c>
    </row>
    <row r="15" spans="1:9" s="11" customFormat="1" x14ac:dyDescent="0.25">
      <c r="A15" s="13" t="str">
        <f t="shared" ca="1" si="1"/>
        <v/>
      </c>
      <c r="B15" s="11" t="s">
        <v>655</v>
      </c>
      <c r="C15" s="11" t="s">
        <v>656</v>
      </c>
      <c r="D15" s="16">
        <v>11</v>
      </c>
      <c r="E15" s="12">
        <v>70</v>
      </c>
      <c r="F15" s="2" t="e">
        <f t="shared" ca="1" si="0"/>
        <v>#REF!</v>
      </c>
      <c r="G15" s="12"/>
      <c r="H15" s="12" t="str">
        <f ca="1">IFERROR(OFFSET(INDIRECT(C15),0,3),"")</f>
        <v/>
      </c>
      <c r="I15" s="12" t="str">
        <f ca="1">IFERROR(OFFSET(INDIRECT(C15),0,4),"")</f>
        <v/>
      </c>
    </row>
    <row r="16" spans="1:9" s="11" customFormat="1" x14ac:dyDescent="0.25">
      <c r="A16" s="13" t="str">
        <f t="shared" ca="1" si="1"/>
        <v/>
      </c>
      <c r="B16" s="11" t="s">
        <v>657</v>
      </c>
      <c r="C16" s="11" t="s">
        <v>658</v>
      </c>
      <c r="D16" s="16">
        <v>12</v>
      </c>
      <c r="E16" s="12">
        <v>70</v>
      </c>
      <c r="F16" s="2" t="e">
        <f t="shared" ca="1" si="0"/>
        <v>#REF!</v>
      </c>
      <c r="G16" s="12"/>
      <c r="H16" s="12" t="str">
        <f ca="1">IFERROR(OFFSET(INDIRECT(C16),0,3),"")</f>
        <v/>
      </c>
      <c r="I16" s="12" t="str">
        <f ca="1">IFERROR(OFFSET(INDIRECT(C16),0,4),"")</f>
        <v/>
      </c>
    </row>
    <row r="17" spans="1:9" s="11" customFormat="1" x14ac:dyDescent="0.25">
      <c r="A17" s="13" t="str">
        <f t="shared" ca="1" si="1"/>
        <v/>
      </c>
      <c r="B17" s="11" t="s">
        <v>659</v>
      </c>
      <c r="C17" s="11" t="s">
        <v>660</v>
      </c>
      <c r="D17" s="16">
        <v>13</v>
      </c>
      <c r="E17" s="12">
        <v>70</v>
      </c>
      <c r="F17" s="2" t="e">
        <f t="shared" ca="1" si="0"/>
        <v>#REF!</v>
      </c>
      <c r="G17" s="12"/>
      <c r="H17" s="12" t="str">
        <f ca="1">IFERROR(OFFSET(INDIRECT(C17),0,3),"")</f>
        <v/>
      </c>
      <c r="I17" s="12" t="str">
        <f ca="1">IFERROR(OFFSET(INDIRECT(C17),0,4),"")</f>
        <v/>
      </c>
    </row>
    <row r="18" spans="1:9" x14ac:dyDescent="0.25">
      <c r="A18" s="13" t="str">
        <f t="shared" ca="1" si="1"/>
        <v/>
      </c>
      <c r="F18" s="2"/>
      <c r="H18" s="12" t="str">
        <f ca="1">IFERROR(OFFSET(INDIRECT(C18),0,3),"")</f>
        <v/>
      </c>
      <c r="I18" s="12" t="str">
        <f ca="1">IFERROR(OFFSET(INDIRECT(C18),0,4),"")</f>
        <v/>
      </c>
    </row>
    <row r="19" spans="1:9" x14ac:dyDescent="0.25">
      <c r="A19" s="13" t="str">
        <f t="shared" ca="1" si="1"/>
        <v/>
      </c>
      <c r="B19" s="12" t="s">
        <v>661</v>
      </c>
      <c r="C19" s="12" t="s">
        <v>662</v>
      </c>
      <c r="D19" s="16">
        <v>11</v>
      </c>
      <c r="E19" s="12">
        <v>83</v>
      </c>
      <c r="F19" s="2" t="e">
        <f t="shared" ca="1" si="0"/>
        <v>#REF!</v>
      </c>
      <c r="H19" s="12" t="str">
        <f t="shared" ca="1" si="2"/>
        <v/>
      </c>
      <c r="I19" s="12" t="str">
        <f t="shared" ca="1" si="3"/>
        <v/>
      </c>
    </row>
    <row r="20" spans="1:9" x14ac:dyDescent="0.25">
      <c r="A20" s="13" t="str">
        <f t="shared" ca="1" si="1"/>
        <v/>
      </c>
      <c r="F20" s="2"/>
      <c r="H20" s="12" t="str">
        <f t="shared" ca="1" si="2"/>
        <v/>
      </c>
      <c r="I20" s="12" t="str">
        <f t="shared" ca="1" si="3"/>
        <v/>
      </c>
    </row>
    <row r="21" spans="1:9" x14ac:dyDescent="0.25">
      <c r="A21" s="13" t="str">
        <f t="shared" ca="1" si="1"/>
        <v/>
      </c>
      <c r="B21" s="12" t="s">
        <v>663</v>
      </c>
      <c r="C21" s="12" t="s">
        <v>664</v>
      </c>
      <c r="D21" s="16">
        <v>12</v>
      </c>
      <c r="E21" s="12">
        <v>83</v>
      </c>
      <c r="F21" s="2" t="e">
        <f t="shared" ca="1" si="0"/>
        <v>#REF!</v>
      </c>
      <c r="H21" s="12" t="str">
        <f t="shared" ca="1" si="2"/>
        <v/>
      </c>
      <c r="I21" s="12" t="str">
        <f t="shared" ca="1" si="3"/>
        <v/>
      </c>
    </row>
    <row r="22" spans="1:9" x14ac:dyDescent="0.25">
      <c r="A22" s="13" t="str">
        <f t="shared" ca="1" si="1"/>
        <v/>
      </c>
      <c r="F22" s="2"/>
      <c r="H22" s="12" t="str">
        <f t="shared" ca="1" si="2"/>
        <v/>
      </c>
      <c r="I22" s="12" t="str">
        <f t="shared" ca="1" si="3"/>
        <v/>
      </c>
    </row>
    <row r="23" spans="1:9" x14ac:dyDescent="0.25">
      <c r="A23" s="13" t="str">
        <f t="shared" ca="1" si="1"/>
        <v/>
      </c>
      <c r="B23" s="12" t="s">
        <v>665</v>
      </c>
      <c r="C23" s="12" t="s">
        <v>666</v>
      </c>
      <c r="D23" s="16">
        <v>13</v>
      </c>
      <c r="E23" s="12">
        <v>70</v>
      </c>
      <c r="F23" s="2" t="e">
        <f t="shared" ca="1" si="0"/>
        <v>#REF!</v>
      </c>
      <c r="H23" s="12" t="str">
        <f t="shared" ca="1" si="2"/>
        <v/>
      </c>
      <c r="I23" s="12" t="str">
        <f t="shared" ca="1" si="3"/>
        <v/>
      </c>
    </row>
    <row r="24" spans="1:9" x14ac:dyDescent="0.25">
      <c r="A24" s="13" t="str">
        <f t="shared" ca="1" si="1"/>
        <v/>
      </c>
      <c r="B24" s="12" t="s">
        <v>667</v>
      </c>
      <c r="C24" s="12" t="s">
        <v>668</v>
      </c>
      <c r="D24" s="16">
        <v>15</v>
      </c>
      <c r="E24" s="12">
        <v>70</v>
      </c>
      <c r="F24" s="2" t="e">
        <f t="shared" ca="1" si="0"/>
        <v>#REF!</v>
      </c>
      <c r="H24" s="12" t="str">
        <f t="shared" ca="1" si="2"/>
        <v/>
      </c>
      <c r="I24" s="12" t="str">
        <f t="shared" ca="1" si="3"/>
        <v/>
      </c>
    </row>
    <row r="25" spans="1:9" x14ac:dyDescent="0.25">
      <c r="A25" s="13" t="str">
        <f t="shared" ca="1" si="1"/>
        <v/>
      </c>
      <c r="B25" s="12" t="s">
        <v>669</v>
      </c>
      <c r="C25" s="12" t="s">
        <v>670</v>
      </c>
      <c r="D25" s="16">
        <v>16</v>
      </c>
      <c r="E25" s="12">
        <v>70</v>
      </c>
      <c r="F25" s="2" t="e">
        <f t="shared" ca="1" si="0"/>
        <v>#REF!</v>
      </c>
      <c r="H25" s="12" t="str">
        <f t="shared" ca="1" si="2"/>
        <v/>
      </c>
      <c r="I25" s="12" t="str">
        <f t="shared" ca="1" si="3"/>
        <v/>
      </c>
    </row>
    <row r="26" spans="1:9" x14ac:dyDescent="0.25">
      <c r="A26" s="13" t="str">
        <f t="shared" ca="1" si="1"/>
        <v/>
      </c>
      <c r="B26" s="12" t="s">
        <v>671</v>
      </c>
      <c r="C26" s="12" t="s">
        <v>672</v>
      </c>
      <c r="D26" s="16">
        <v>17</v>
      </c>
      <c r="E26" s="12">
        <v>70</v>
      </c>
      <c r="F26" s="2" t="e">
        <f t="shared" ca="1" si="0"/>
        <v>#REF!</v>
      </c>
      <c r="H26" s="12" t="str">
        <f t="shared" ca="1" si="2"/>
        <v/>
      </c>
      <c r="I26" s="12" t="str">
        <f t="shared" ca="1" si="3"/>
        <v/>
      </c>
    </row>
    <row r="27" spans="1:9" x14ac:dyDescent="0.25">
      <c r="A27" s="13" t="str">
        <f t="shared" ca="1" si="1"/>
        <v/>
      </c>
      <c r="B27" s="12" t="s">
        <v>673</v>
      </c>
      <c r="C27" s="12" t="s">
        <v>674</v>
      </c>
      <c r="D27" s="16">
        <v>20</v>
      </c>
      <c r="E27" s="12">
        <v>70</v>
      </c>
      <c r="F27" s="2" t="e">
        <f t="shared" ca="1" si="0"/>
        <v>#REF!</v>
      </c>
      <c r="H27" s="12" t="str">
        <f t="shared" ca="1" si="2"/>
        <v/>
      </c>
      <c r="I27" s="12" t="str">
        <f t="shared" ca="1" si="3"/>
        <v/>
      </c>
    </row>
    <row r="28" spans="1:9" x14ac:dyDescent="0.25">
      <c r="A28" s="13" t="str">
        <f t="shared" ca="1" si="1"/>
        <v/>
      </c>
      <c r="B28" s="12" t="s">
        <v>675</v>
      </c>
      <c r="C28" s="12" t="s">
        <v>676</v>
      </c>
      <c r="D28" s="16">
        <v>21</v>
      </c>
      <c r="E28" s="12">
        <v>70</v>
      </c>
      <c r="F28" s="2" t="e">
        <f t="shared" ca="1" si="0"/>
        <v>#REF!</v>
      </c>
      <c r="H28" s="12" t="str">
        <f t="shared" ca="1" si="2"/>
        <v/>
      </c>
      <c r="I28" s="12" t="str">
        <f t="shared" ca="1" si="3"/>
        <v/>
      </c>
    </row>
    <row r="29" spans="1:9" x14ac:dyDescent="0.25">
      <c r="A29" s="13" t="str">
        <f t="shared" ca="1" si="1"/>
        <v/>
      </c>
      <c r="B29" s="12" t="s">
        <v>677</v>
      </c>
      <c r="C29" s="12" t="s">
        <v>678</v>
      </c>
      <c r="D29" s="16">
        <v>22</v>
      </c>
      <c r="E29" s="12">
        <v>83</v>
      </c>
      <c r="F29" s="2" t="e">
        <f t="shared" ca="1" si="0"/>
        <v>#REF!</v>
      </c>
      <c r="H29" s="12" t="str">
        <f t="shared" ca="1" si="2"/>
        <v/>
      </c>
      <c r="I29" s="12" t="str">
        <f t="shared" ca="1" si="3"/>
        <v/>
      </c>
    </row>
    <row r="30" spans="1:9" x14ac:dyDescent="0.25">
      <c r="A30" s="13" t="str">
        <f t="shared" ca="1" si="1"/>
        <v/>
      </c>
      <c r="B30" s="12" t="s">
        <v>679</v>
      </c>
      <c r="C30" s="12" t="s">
        <v>680</v>
      </c>
      <c r="D30" s="16">
        <v>23</v>
      </c>
      <c r="E30" s="12">
        <v>70</v>
      </c>
      <c r="F30" s="2" t="e">
        <f t="shared" ca="1" si="0"/>
        <v>#REF!</v>
      </c>
      <c r="H30" s="12" t="str">
        <f t="shared" ca="1" si="2"/>
        <v/>
      </c>
      <c r="I30" s="12" t="str">
        <f t="shared" ca="1" si="3"/>
        <v/>
      </c>
    </row>
    <row r="31" spans="1:9" x14ac:dyDescent="0.25">
      <c r="A31" s="13" t="str">
        <f t="shared" ca="1" si="1"/>
        <v/>
      </c>
      <c r="B31" s="12" t="s">
        <v>681</v>
      </c>
      <c r="C31" s="12" t="s">
        <v>682</v>
      </c>
      <c r="D31" s="16">
        <v>24</v>
      </c>
      <c r="E31" s="12">
        <v>70</v>
      </c>
      <c r="F31" s="2" t="e">
        <f t="shared" ca="1" si="0"/>
        <v>#REF!</v>
      </c>
      <c r="H31" s="12" t="str">
        <f t="shared" ca="1" si="2"/>
        <v/>
      </c>
      <c r="I31" s="12" t="str">
        <f t="shared" ca="1" si="3"/>
        <v/>
      </c>
    </row>
    <row r="32" spans="1:9" x14ac:dyDescent="0.25">
      <c r="A32" s="13" t="str">
        <f t="shared" ca="1" si="1"/>
        <v/>
      </c>
      <c r="B32" s="12" t="s">
        <v>683</v>
      </c>
      <c r="C32" s="12" t="s">
        <v>684</v>
      </c>
      <c r="D32" s="16">
        <v>25</v>
      </c>
      <c r="E32" s="12">
        <v>70</v>
      </c>
      <c r="F32" s="2" t="e">
        <f t="shared" ca="1" si="0"/>
        <v>#REF!</v>
      </c>
      <c r="H32" s="12" t="str">
        <f t="shared" ca="1" si="2"/>
        <v/>
      </c>
      <c r="I32" s="12" t="str">
        <f t="shared" ca="1" si="3"/>
        <v/>
      </c>
    </row>
    <row r="33" spans="1:9" x14ac:dyDescent="0.25">
      <c r="A33" s="13" t="str">
        <f t="shared" ca="1" si="1"/>
        <v/>
      </c>
      <c r="B33" s="12" t="s">
        <v>685</v>
      </c>
      <c r="C33" s="12" t="s">
        <v>686</v>
      </c>
      <c r="D33" s="16">
        <v>33</v>
      </c>
      <c r="E33" s="12">
        <v>70</v>
      </c>
      <c r="F33" s="2" t="e">
        <f t="shared" ca="1" si="0"/>
        <v>#REF!</v>
      </c>
      <c r="H33" s="12" t="str">
        <f t="shared" ca="1" si="2"/>
        <v/>
      </c>
      <c r="I33" s="12" t="str">
        <f t="shared" ca="1" si="3"/>
        <v/>
      </c>
    </row>
    <row r="34" spans="1:9" x14ac:dyDescent="0.25">
      <c r="A34" s="13" t="str">
        <f t="shared" ca="1" si="1"/>
        <v/>
      </c>
      <c r="F34" s="2"/>
      <c r="H34" s="12" t="str">
        <f t="shared" ca="1" si="2"/>
        <v/>
      </c>
      <c r="I34" s="12" t="str">
        <f t="shared" ca="1" si="3"/>
        <v/>
      </c>
    </row>
    <row r="35" spans="1:9" x14ac:dyDescent="0.25">
      <c r="A35" s="13" t="str">
        <f t="shared" ca="1" si="1"/>
        <v/>
      </c>
      <c r="B35" s="12" t="s">
        <v>687</v>
      </c>
      <c r="C35" s="12" t="s">
        <v>688</v>
      </c>
      <c r="D35" s="16">
        <v>34</v>
      </c>
      <c r="E35" s="12">
        <v>70</v>
      </c>
      <c r="F35" s="2" t="e">
        <f t="shared" ca="1" si="0"/>
        <v>#REF!</v>
      </c>
      <c r="H35" s="12" t="str">
        <f t="shared" ca="1" si="2"/>
        <v/>
      </c>
      <c r="I35" s="12" t="str">
        <f t="shared" ca="1" si="3"/>
        <v/>
      </c>
    </row>
    <row r="36" spans="1:9" x14ac:dyDescent="0.25">
      <c r="A36" s="13" t="str">
        <f t="shared" ca="1" si="1"/>
        <v/>
      </c>
      <c r="B36" s="12" t="s">
        <v>689</v>
      </c>
      <c r="C36" s="12" t="s">
        <v>690</v>
      </c>
      <c r="D36" s="16">
        <v>35</v>
      </c>
      <c r="E36" s="12">
        <v>70</v>
      </c>
      <c r="F36" s="2" t="e">
        <f t="shared" ca="1" si="0"/>
        <v>#REF!</v>
      </c>
      <c r="H36" s="12" t="str">
        <f t="shared" ca="1" si="2"/>
        <v/>
      </c>
      <c r="I36" s="12" t="str">
        <f t="shared" ca="1" si="3"/>
        <v/>
      </c>
    </row>
    <row r="37" spans="1:9" x14ac:dyDescent="0.25">
      <c r="A37" s="13" t="str">
        <f t="shared" ca="1" si="1"/>
        <v/>
      </c>
      <c r="B37" s="12" t="s">
        <v>691</v>
      </c>
      <c r="C37" s="12" t="s">
        <v>692</v>
      </c>
      <c r="D37" s="16">
        <v>36</v>
      </c>
      <c r="E37" s="12">
        <v>70</v>
      </c>
      <c r="F37" s="2" t="e">
        <f t="shared" ca="1" si="0"/>
        <v>#REF!</v>
      </c>
      <c r="H37" s="12" t="str">
        <f t="shared" ca="1" si="2"/>
        <v/>
      </c>
      <c r="I37" s="12" t="str">
        <f t="shared" ca="1" si="3"/>
        <v/>
      </c>
    </row>
    <row r="38" spans="1:9" x14ac:dyDescent="0.25">
      <c r="A38" s="13" t="str">
        <f t="shared" ca="1" si="1"/>
        <v/>
      </c>
      <c r="B38" s="12" t="s">
        <v>693</v>
      </c>
      <c r="C38" s="12" t="s">
        <v>694</v>
      </c>
      <c r="D38" s="16">
        <v>41</v>
      </c>
      <c r="E38" s="12">
        <v>70</v>
      </c>
      <c r="F38" s="2" t="e">
        <f t="shared" ca="1" si="0"/>
        <v>#REF!</v>
      </c>
      <c r="H38" s="12" t="str">
        <f t="shared" ca="1" si="2"/>
        <v/>
      </c>
      <c r="I38" s="12" t="str">
        <f t="shared" ca="1" si="3"/>
        <v/>
      </c>
    </row>
    <row r="39" spans="1:9" x14ac:dyDescent="0.25">
      <c r="A39" s="13" t="str">
        <f t="shared" ca="1" si="1"/>
        <v/>
      </c>
      <c r="B39" s="12" t="s">
        <v>695</v>
      </c>
      <c r="C39" s="12" t="s">
        <v>696</v>
      </c>
      <c r="D39" s="16">
        <v>42</v>
      </c>
      <c r="E39" s="12">
        <v>70</v>
      </c>
      <c r="F39" s="2" t="e">
        <f t="shared" ca="1" si="0"/>
        <v>#REF!</v>
      </c>
      <c r="H39" s="12" t="str">
        <f t="shared" ca="1" si="2"/>
        <v/>
      </c>
      <c r="I39" s="12" t="str">
        <f t="shared" ca="1" si="3"/>
        <v/>
      </c>
    </row>
    <row r="40" spans="1:9" x14ac:dyDescent="0.25">
      <c r="A40" s="13" t="str">
        <f t="shared" ca="1" si="1"/>
        <v/>
      </c>
      <c r="B40" s="12" t="s">
        <v>697</v>
      </c>
      <c r="C40" s="12" t="s">
        <v>698</v>
      </c>
      <c r="D40" s="16">
        <v>43</v>
      </c>
      <c r="E40" s="12">
        <v>70</v>
      </c>
      <c r="F40" s="2" t="e">
        <f t="shared" ca="1" si="0"/>
        <v>#REF!</v>
      </c>
      <c r="H40" s="12" t="str">
        <f t="shared" ca="1" si="2"/>
        <v/>
      </c>
      <c r="I40" s="12" t="str">
        <f t="shared" ca="1" si="3"/>
        <v/>
      </c>
    </row>
    <row r="41" spans="1:9" x14ac:dyDescent="0.25">
      <c r="A41" s="13" t="str">
        <f t="shared" ca="1" si="1"/>
        <v/>
      </c>
      <c r="B41" s="12" t="s">
        <v>699</v>
      </c>
      <c r="C41" s="12" t="s">
        <v>700</v>
      </c>
      <c r="D41" s="16">
        <v>44</v>
      </c>
      <c r="E41" s="12">
        <v>70</v>
      </c>
      <c r="F41" s="2" t="e">
        <f t="shared" ca="1" si="0"/>
        <v>#REF!</v>
      </c>
      <c r="H41" s="12" t="str">
        <f t="shared" ca="1" si="2"/>
        <v/>
      </c>
      <c r="I41" s="12" t="str">
        <f t="shared" ca="1" si="3"/>
        <v/>
      </c>
    </row>
    <row r="42" spans="1:9" x14ac:dyDescent="0.25">
      <c r="A42" s="13" t="str">
        <f t="shared" ca="1" si="1"/>
        <v/>
      </c>
      <c r="B42" s="12" t="s">
        <v>701</v>
      </c>
      <c r="C42" s="12" t="s">
        <v>702</v>
      </c>
      <c r="D42" s="16">
        <v>49</v>
      </c>
      <c r="E42" s="12">
        <v>70</v>
      </c>
      <c r="F42" s="2" t="e">
        <f t="shared" ca="1" si="0"/>
        <v>#REF!</v>
      </c>
      <c r="H42" s="12" t="str">
        <f t="shared" ca="1" si="2"/>
        <v/>
      </c>
      <c r="I42" s="12" t="str">
        <f t="shared" ca="1" si="3"/>
        <v/>
      </c>
    </row>
    <row r="43" spans="1:9" x14ac:dyDescent="0.25">
      <c r="A43" s="13" t="str">
        <f t="shared" ca="1" si="1"/>
        <v/>
      </c>
      <c r="F43" s="2"/>
      <c r="H43" s="12" t="str">
        <f t="shared" ca="1" si="2"/>
        <v/>
      </c>
      <c r="I43" s="12" t="str">
        <f t="shared" ca="1" si="3"/>
        <v/>
      </c>
    </row>
    <row r="44" spans="1:9" x14ac:dyDescent="0.25">
      <c r="A44" s="13" t="str">
        <f t="shared" ca="1" si="1"/>
        <v/>
      </c>
      <c r="B44" s="12" t="s">
        <v>703</v>
      </c>
      <c r="C44" s="12" t="s">
        <v>704</v>
      </c>
      <c r="D44" s="16">
        <v>50</v>
      </c>
      <c r="E44" s="12">
        <v>70</v>
      </c>
      <c r="F44" s="2" t="e">
        <f t="shared" ca="1" si="0"/>
        <v>#REF!</v>
      </c>
      <c r="H44" s="12" t="str">
        <f t="shared" ca="1" si="2"/>
        <v/>
      </c>
      <c r="I44" s="12" t="str">
        <f t="shared" ca="1" si="3"/>
        <v/>
      </c>
    </row>
    <row r="45" spans="1:9" x14ac:dyDescent="0.25">
      <c r="A45" s="13" t="str">
        <f t="shared" ca="1" si="1"/>
        <v/>
      </c>
      <c r="B45" s="12" t="s">
        <v>705</v>
      </c>
      <c r="C45" s="12" t="s">
        <v>706</v>
      </c>
      <c r="D45" s="16">
        <v>51</v>
      </c>
      <c r="E45" s="12">
        <v>70</v>
      </c>
      <c r="F45" s="2" t="e">
        <f t="shared" ca="1" si="0"/>
        <v>#REF!</v>
      </c>
      <c r="H45" s="12" t="str">
        <f t="shared" ca="1" si="2"/>
        <v/>
      </c>
      <c r="I45" s="12" t="str">
        <f t="shared" ca="1" si="3"/>
        <v/>
      </c>
    </row>
    <row r="46" spans="1:9" x14ac:dyDescent="0.25">
      <c r="A46" s="13" t="str">
        <f t="shared" ca="1" si="1"/>
        <v/>
      </c>
      <c r="B46" s="12" t="s">
        <v>707</v>
      </c>
      <c r="C46" s="12" t="s">
        <v>708</v>
      </c>
      <c r="D46" s="16">
        <v>52</v>
      </c>
      <c r="E46" s="12">
        <v>70</v>
      </c>
      <c r="F46" s="2" t="e">
        <f t="shared" ca="1" si="0"/>
        <v>#REF!</v>
      </c>
      <c r="H46" s="12" t="str">
        <f t="shared" ca="1" si="2"/>
        <v/>
      </c>
      <c r="I46" s="12" t="str">
        <f t="shared" ca="1" si="3"/>
        <v/>
      </c>
    </row>
    <row r="47" spans="1:9" x14ac:dyDescent="0.25">
      <c r="A47" s="13" t="str">
        <f t="shared" ca="1" si="1"/>
        <v/>
      </c>
      <c r="B47" s="12" t="s">
        <v>709</v>
      </c>
      <c r="C47" s="12" t="s">
        <v>710</v>
      </c>
      <c r="D47" s="16">
        <v>53</v>
      </c>
      <c r="E47" s="12">
        <v>70</v>
      </c>
      <c r="F47" s="2" t="e">
        <f t="shared" ca="1" si="0"/>
        <v>#REF!</v>
      </c>
      <c r="H47" s="12" t="str">
        <f t="shared" ca="1" si="2"/>
        <v/>
      </c>
      <c r="I47" s="12" t="str">
        <f t="shared" ca="1" si="3"/>
        <v/>
      </c>
    </row>
    <row r="48" spans="1:9" x14ac:dyDescent="0.25">
      <c r="A48" s="13" t="str">
        <f t="shared" ca="1" si="1"/>
        <v/>
      </c>
      <c r="B48" s="12" t="s">
        <v>711</v>
      </c>
      <c r="C48" s="12" t="s">
        <v>712</v>
      </c>
      <c r="D48" s="16">
        <v>54</v>
      </c>
      <c r="E48" s="12">
        <v>70</v>
      </c>
      <c r="F48" s="2" t="e">
        <f t="shared" ca="1" si="0"/>
        <v>#REF!</v>
      </c>
      <c r="H48" s="12" t="str">
        <f t="shared" ca="1" si="2"/>
        <v/>
      </c>
      <c r="I48" s="12" t="str">
        <f t="shared" ca="1" si="3"/>
        <v/>
      </c>
    </row>
    <row r="49" spans="1:9" x14ac:dyDescent="0.25">
      <c r="A49" s="13" t="str">
        <f t="shared" ca="1" si="1"/>
        <v/>
      </c>
      <c r="F49" s="2"/>
      <c r="H49" s="12" t="str">
        <f t="shared" ca="1" si="2"/>
        <v/>
      </c>
      <c r="I49" s="12" t="str">
        <f t="shared" ca="1" si="3"/>
        <v/>
      </c>
    </row>
    <row r="50" spans="1:9" x14ac:dyDescent="0.25">
      <c r="A50" s="13" t="str">
        <f t="shared" ca="1" si="1"/>
        <v/>
      </c>
      <c r="B50" s="12" t="s">
        <v>713</v>
      </c>
      <c r="C50" s="12" t="s">
        <v>714</v>
      </c>
      <c r="D50" s="16">
        <v>55</v>
      </c>
      <c r="E50" s="12">
        <v>83</v>
      </c>
      <c r="F50" s="2" t="e">
        <f t="shared" ca="1" si="0"/>
        <v>#REF!</v>
      </c>
      <c r="H50" s="12" t="str">
        <f t="shared" ca="1" si="2"/>
        <v/>
      </c>
      <c r="I50" s="12" t="str">
        <f t="shared" ca="1" si="3"/>
        <v/>
      </c>
    </row>
    <row r="51" spans="1:9" x14ac:dyDescent="0.25">
      <c r="A51" s="13" t="str">
        <f t="shared" ca="1" si="1"/>
        <v/>
      </c>
      <c r="B51" s="12" t="s">
        <v>715</v>
      </c>
      <c r="C51" s="12" t="s">
        <v>716</v>
      </c>
      <c r="D51" s="16">
        <v>56</v>
      </c>
      <c r="E51" s="12">
        <v>70</v>
      </c>
      <c r="F51" s="2" t="e">
        <f t="shared" ca="1" si="0"/>
        <v>#REF!</v>
      </c>
      <c r="H51" s="12" t="str">
        <f t="shared" ca="1" si="2"/>
        <v/>
      </c>
      <c r="I51" s="12" t="str">
        <f t="shared" ca="1" si="3"/>
        <v/>
      </c>
    </row>
    <row r="52" spans="1:9" x14ac:dyDescent="0.25">
      <c r="A52" s="13" t="str">
        <f t="shared" ca="1" si="1"/>
        <v/>
      </c>
      <c r="B52" s="12" t="s">
        <v>717</v>
      </c>
      <c r="C52" s="12" t="s">
        <v>718</v>
      </c>
      <c r="D52" s="16">
        <v>57</v>
      </c>
      <c r="E52" s="12">
        <v>83</v>
      </c>
      <c r="F52" s="2" t="e">
        <f t="shared" ca="1" si="0"/>
        <v>#REF!</v>
      </c>
      <c r="H52" s="12" t="str">
        <f t="shared" ca="1" si="2"/>
        <v/>
      </c>
      <c r="I52" s="12" t="str">
        <f t="shared" ca="1" si="3"/>
        <v/>
      </c>
    </row>
    <row r="53" spans="1:9" x14ac:dyDescent="0.25">
      <c r="A53" s="13" t="str">
        <f t="shared" ref="A53:A58" ca="1" si="4">H53</f>
        <v/>
      </c>
      <c r="B53" s="12" t="s">
        <v>719</v>
      </c>
      <c r="C53" s="12" t="s">
        <v>720</v>
      </c>
      <c r="D53" s="16">
        <v>58</v>
      </c>
      <c r="E53" s="12">
        <v>70</v>
      </c>
      <c r="F53" s="2" t="e">
        <f t="shared" ca="1" si="0"/>
        <v>#REF!</v>
      </c>
      <c r="H53" s="12" t="str">
        <f t="shared" ca="1" si="2"/>
        <v/>
      </c>
      <c r="I53" s="12" t="str">
        <f t="shared" ca="1" si="3"/>
        <v/>
      </c>
    </row>
    <row r="54" spans="1:9" x14ac:dyDescent="0.25">
      <c r="A54" s="13" t="str">
        <f t="shared" ca="1" si="4"/>
        <v/>
      </c>
      <c r="B54" s="12" t="s">
        <v>721</v>
      </c>
      <c r="C54" s="12" t="s">
        <v>722</v>
      </c>
      <c r="D54" s="16">
        <v>59</v>
      </c>
      <c r="E54" s="12">
        <v>83</v>
      </c>
      <c r="F54" s="2" t="e">
        <f t="shared" ca="1" si="0"/>
        <v>#REF!</v>
      </c>
      <c r="H54" s="12" t="str">
        <f t="shared" ca="1" si="2"/>
        <v/>
      </c>
      <c r="I54" s="12" t="str">
        <f t="shared" ca="1" si="3"/>
        <v/>
      </c>
    </row>
    <row r="55" spans="1:9" x14ac:dyDescent="0.25">
      <c r="A55" s="13" t="str">
        <f t="shared" ca="1" si="4"/>
        <v/>
      </c>
      <c r="B55" s="12" t="s">
        <v>723</v>
      </c>
      <c r="C55" s="12" t="s">
        <v>724</v>
      </c>
      <c r="D55" s="16">
        <v>60</v>
      </c>
      <c r="E55" s="12">
        <v>70</v>
      </c>
      <c r="F55" s="2" t="e">
        <f t="shared" ca="1" si="0"/>
        <v>#REF!</v>
      </c>
      <c r="H55" s="12" t="str">
        <f t="shared" ca="1" si="2"/>
        <v/>
      </c>
      <c r="I55" s="12" t="str">
        <f t="shared" ca="1" si="3"/>
        <v/>
      </c>
    </row>
    <row r="56" spans="1:9" s="11" customFormat="1" x14ac:dyDescent="0.25">
      <c r="A56" s="13" t="str">
        <f ca="1">H56</f>
        <v/>
      </c>
      <c r="B56" s="12" t="s">
        <v>725</v>
      </c>
      <c r="C56" s="11" t="s">
        <v>726</v>
      </c>
      <c r="D56" s="16"/>
      <c r="E56" s="12"/>
      <c r="F56" s="2" t="e">
        <f t="shared" ca="1" si="0"/>
        <v>#REF!</v>
      </c>
      <c r="G56" s="12"/>
      <c r="H56" s="12" t="str">
        <f ca="1">IFERROR(OFFSET(INDIRECT(C56),0,3),"")</f>
        <v/>
      </c>
      <c r="I56" s="12" t="str">
        <f ca="1">IFERROR(OFFSET(INDIRECT(C56),0,4),"")</f>
        <v/>
      </c>
    </row>
    <row r="57" spans="1:9" x14ac:dyDescent="0.25">
      <c r="A57" s="13" t="str">
        <f t="shared" ca="1" si="4"/>
        <v/>
      </c>
      <c r="B57" s="12" t="s">
        <v>727</v>
      </c>
      <c r="C57" s="12" t="s">
        <v>728</v>
      </c>
      <c r="D57" s="16">
        <v>65</v>
      </c>
      <c r="E57" s="12">
        <v>83</v>
      </c>
      <c r="F57" s="2" t="e">
        <f t="shared" ca="1" si="0"/>
        <v>#REF!</v>
      </c>
      <c r="H57" s="12" t="str">
        <f ca="1">IFERROR(OFFSET(INDIRECT(C57),0,3),"")</f>
        <v/>
      </c>
      <c r="I57" s="12" t="str">
        <f ca="1">IFERROR(OFFSET(INDIRECT(C57),0,4),"")</f>
        <v/>
      </c>
    </row>
    <row r="58" spans="1:9" x14ac:dyDescent="0.25">
      <c r="A58" s="13" t="str">
        <f t="shared" ca="1" si="4"/>
        <v/>
      </c>
      <c r="B58" s="12" t="s">
        <v>729</v>
      </c>
      <c r="C58" s="12" t="s">
        <v>730</v>
      </c>
      <c r="D58" s="16">
        <v>67</v>
      </c>
      <c r="E58" s="12">
        <v>70</v>
      </c>
      <c r="F58" s="2" t="e">
        <f ca="1">IF(INDIRECT(C58)="","",INDIRECT(C58))</f>
        <v>#REF!</v>
      </c>
      <c r="H58" s="12" t="str">
        <f ca="1">IFERROR(OFFSET(INDIRECT(C58),0,3),"")</f>
        <v/>
      </c>
      <c r="I58" s="12" t="str">
        <f ca="1">IFERROR(OFFSET(INDIRECT(C58),0,4),"")</f>
        <v/>
      </c>
    </row>
  </sheetData>
  <autoFilter ref="A1:I5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P2"/>
  <sheetViews>
    <sheetView workbookViewId="0">
      <selection activeCell="A56" sqref="A56"/>
    </sheetView>
  </sheetViews>
  <sheetFormatPr defaultRowHeight="15" x14ac:dyDescent="0.25"/>
  <sheetData>
    <row r="1" spans="1:68" x14ac:dyDescent="0.25">
      <c r="A1" s="1" t="s">
        <v>627</v>
      </c>
      <c r="B1" s="11" t="s">
        <v>634</v>
      </c>
      <c r="C1" s="11" t="s">
        <v>636</v>
      </c>
      <c r="D1" s="11" t="s">
        <v>638</v>
      </c>
      <c r="E1" s="11" t="s">
        <v>640</v>
      </c>
      <c r="F1" s="11" t="s">
        <v>642</v>
      </c>
      <c r="G1" s="11" t="s">
        <v>644</v>
      </c>
      <c r="H1" s="11" t="s">
        <v>646</v>
      </c>
      <c r="I1" s="11" t="s">
        <v>648</v>
      </c>
      <c r="J1" s="11" t="s">
        <v>650</v>
      </c>
      <c r="K1" s="11" t="s">
        <v>652</v>
      </c>
      <c r="L1" s="11" t="s">
        <v>662</v>
      </c>
      <c r="M1" s="11" t="s">
        <v>664</v>
      </c>
      <c r="N1" s="11" t="s">
        <v>666</v>
      </c>
      <c r="O1" s="11" t="s">
        <v>731</v>
      </c>
      <c r="P1" s="11" t="s">
        <v>668</v>
      </c>
      <c r="Q1" s="11" t="s">
        <v>670</v>
      </c>
      <c r="R1" s="11" t="s">
        <v>672</v>
      </c>
      <c r="S1" s="11" t="s">
        <v>732</v>
      </c>
      <c r="T1" s="11" t="s">
        <v>733</v>
      </c>
      <c r="U1" s="11" t="s">
        <v>674</v>
      </c>
      <c r="V1" s="11" t="s">
        <v>676</v>
      </c>
      <c r="W1" s="11" t="s">
        <v>678</v>
      </c>
      <c r="X1" s="11" t="s">
        <v>680</v>
      </c>
      <c r="Y1" s="11" t="s">
        <v>682</v>
      </c>
      <c r="Z1" s="11" t="s">
        <v>684</v>
      </c>
      <c r="AA1" s="11" t="s">
        <v>734</v>
      </c>
      <c r="AB1" s="11" t="s">
        <v>735</v>
      </c>
      <c r="AC1" s="11" t="s">
        <v>736</v>
      </c>
      <c r="AD1" s="11" t="s">
        <v>737</v>
      </c>
      <c r="AE1" s="11" t="s">
        <v>738</v>
      </c>
      <c r="AF1" s="11" t="s">
        <v>739</v>
      </c>
      <c r="AG1" s="11" t="s">
        <v>740</v>
      </c>
      <c r="AH1" s="11" t="s">
        <v>686</v>
      </c>
      <c r="AI1" s="11" t="s">
        <v>688</v>
      </c>
      <c r="AJ1" s="11" t="s">
        <v>690</v>
      </c>
      <c r="AK1" s="11" t="s">
        <v>692</v>
      </c>
      <c r="AL1" s="11" t="s">
        <v>741</v>
      </c>
      <c r="AM1" s="11" t="s">
        <v>742</v>
      </c>
      <c r="AN1" s="11" t="s">
        <v>743</v>
      </c>
      <c r="AO1" s="11" t="s">
        <v>744</v>
      </c>
      <c r="AP1" s="11" t="s">
        <v>694</v>
      </c>
      <c r="AQ1" s="11" t="s">
        <v>696</v>
      </c>
      <c r="AR1" s="11" t="s">
        <v>698</v>
      </c>
      <c r="AS1" s="11" t="s">
        <v>700</v>
      </c>
      <c r="AT1" s="11" t="s">
        <v>745</v>
      </c>
      <c r="AU1" s="11" t="s">
        <v>746</v>
      </c>
      <c r="AV1" s="11" t="s">
        <v>747</v>
      </c>
      <c r="AW1" s="11" t="s">
        <v>748</v>
      </c>
      <c r="AX1" s="11" t="s">
        <v>702</v>
      </c>
      <c r="AY1" s="11" t="s">
        <v>704</v>
      </c>
      <c r="AZ1" s="11" t="s">
        <v>706</v>
      </c>
      <c r="BA1" s="11" t="s">
        <v>708</v>
      </c>
      <c r="BB1" s="11" t="s">
        <v>710</v>
      </c>
      <c r="BC1" s="11" t="s">
        <v>712</v>
      </c>
      <c r="BD1" s="11" t="s">
        <v>714</v>
      </c>
      <c r="BE1" s="11" t="s">
        <v>716</v>
      </c>
      <c r="BF1" s="11" t="s">
        <v>718</v>
      </c>
      <c r="BG1" s="11" t="s">
        <v>720</v>
      </c>
      <c r="BH1" s="11" t="s">
        <v>722</v>
      </c>
      <c r="BI1" s="11" t="s">
        <v>724</v>
      </c>
      <c r="BJ1" s="11" t="s">
        <v>749</v>
      </c>
      <c r="BK1" s="11" t="s">
        <v>750</v>
      </c>
      <c r="BL1" s="11" t="s">
        <v>751</v>
      </c>
      <c r="BM1" s="11" t="s">
        <v>752</v>
      </c>
      <c r="BN1" s="11" t="s">
        <v>728</v>
      </c>
      <c r="BO1" s="11" t="s">
        <v>753</v>
      </c>
      <c r="BP1" s="11" t="s">
        <v>730</v>
      </c>
    </row>
    <row r="2" spans="1:68" x14ac:dyDescent="0.25">
      <c r="A2" s="11"/>
      <c r="B2" s="11" t="e">
        <f ca="1">IF(INDIRECT(B1)="","",INDIRECT(B1))</f>
        <v>#REF!</v>
      </c>
      <c r="C2" s="11" t="e">
        <f t="shared" ref="C2:BN2" ca="1" si="0">IF(INDIRECT(C1)="","",INDIRECT(C1))</f>
        <v>#REF!</v>
      </c>
      <c r="D2" s="11" t="e">
        <f t="shared" ca="1" si="0"/>
        <v>#REF!</v>
      </c>
      <c r="E2" s="11" t="e">
        <f t="shared" ca="1" si="0"/>
        <v>#REF!</v>
      </c>
      <c r="F2" s="11" t="e">
        <f t="shared" ca="1" si="0"/>
        <v>#REF!</v>
      </c>
      <c r="G2" s="11" t="e">
        <f t="shared" ca="1" si="0"/>
        <v>#REF!</v>
      </c>
      <c r="H2" s="11" t="e">
        <f t="shared" ca="1" si="0"/>
        <v>#REF!</v>
      </c>
      <c r="I2" s="11" t="e">
        <f t="shared" ca="1" si="0"/>
        <v>#REF!</v>
      </c>
      <c r="J2" s="11" t="e">
        <f t="shared" ca="1" si="0"/>
        <v>#REF!</v>
      </c>
      <c r="K2" s="11" t="e">
        <f t="shared" ca="1" si="0"/>
        <v>#REF!</v>
      </c>
      <c r="L2" s="11" t="e">
        <f t="shared" ca="1" si="0"/>
        <v>#REF!</v>
      </c>
      <c r="M2" s="11" t="e">
        <f t="shared" ca="1" si="0"/>
        <v>#REF!</v>
      </c>
      <c r="N2" s="11" t="e">
        <f t="shared" ca="1" si="0"/>
        <v>#REF!</v>
      </c>
      <c r="O2" s="11" t="e">
        <f t="shared" ca="1" si="0"/>
        <v>#REF!</v>
      </c>
      <c r="P2" s="11" t="e">
        <f t="shared" ca="1" si="0"/>
        <v>#REF!</v>
      </c>
      <c r="Q2" s="11" t="e">
        <f t="shared" ca="1" si="0"/>
        <v>#REF!</v>
      </c>
      <c r="R2" s="11" t="e">
        <f t="shared" ca="1" si="0"/>
        <v>#REF!</v>
      </c>
      <c r="S2" s="11" t="e">
        <f t="shared" ca="1" si="0"/>
        <v>#REF!</v>
      </c>
      <c r="T2" s="11" t="e">
        <f t="shared" ca="1" si="0"/>
        <v>#REF!</v>
      </c>
      <c r="U2" s="11" t="e">
        <f t="shared" ca="1" si="0"/>
        <v>#REF!</v>
      </c>
      <c r="V2" s="11" t="e">
        <f t="shared" ca="1" si="0"/>
        <v>#REF!</v>
      </c>
      <c r="W2" s="11" t="e">
        <f t="shared" ca="1" si="0"/>
        <v>#REF!</v>
      </c>
      <c r="X2" s="11" t="e">
        <f t="shared" ca="1" si="0"/>
        <v>#REF!</v>
      </c>
      <c r="Y2" s="11" t="e">
        <f t="shared" ca="1" si="0"/>
        <v>#REF!</v>
      </c>
      <c r="Z2" s="11" t="e">
        <f t="shared" ca="1" si="0"/>
        <v>#REF!</v>
      </c>
      <c r="AA2" s="11" t="e">
        <f t="shared" ca="1" si="0"/>
        <v>#REF!</v>
      </c>
      <c r="AB2" s="11" t="e">
        <f t="shared" ca="1" si="0"/>
        <v>#REF!</v>
      </c>
      <c r="AC2" s="11" t="e">
        <f t="shared" ca="1" si="0"/>
        <v>#REF!</v>
      </c>
      <c r="AD2" s="11" t="e">
        <f t="shared" ca="1" si="0"/>
        <v>#REF!</v>
      </c>
      <c r="AE2" s="11" t="e">
        <f t="shared" ca="1" si="0"/>
        <v>#REF!</v>
      </c>
      <c r="AF2" s="11" t="e">
        <f t="shared" ca="1" si="0"/>
        <v>#REF!</v>
      </c>
      <c r="AG2" s="11" t="e">
        <f t="shared" ca="1" si="0"/>
        <v>#REF!</v>
      </c>
      <c r="AH2" s="11" t="e">
        <f t="shared" ca="1" si="0"/>
        <v>#REF!</v>
      </c>
      <c r="AI2" s="11" t="e">
        <f t="shared" ca="1" si="0"/>
        <v>#REF!</v>
      </c>
      <c r="AJ2" s="11" t="e">
        <f t="shared" ca="1" si="0"/>
        <v>#REF!</v>
      </c>
      <c r="AK2" s="11" t="e">
        <f t="shared" ca="1" si="0"/>
        <v>#REF!</v>
      </c>
      <c r="AL2" s="11" t="e">
        <f t="shared" ca="1" si="0"/>
        <v>#REF!</v>
      </c>
      <c r="AM2" s="11" t="e">
        <f t="shared" ca="1" si="0"/>
        <v>#REF!</v>
      </c>
      <c r="AN2" s="11" t="e">
        <f t="shared" ca="1" si="0"/>
        <v>#REF!</v>
      </c>
      <c r="AO2" s="11" t="e">
        <f t="shared" ca="1" si="0"/>
        <v>#REF!</v>
      </c>
      <c r="AP2" s="11" t="e">
        <f t="shared" ca="1" si="0"/>
        <v>#REF!</v>
      </c>
      <c r="AQ2" s="11" t="e">
        <f t="shared" ca="1" si="0"/>
        <v>#REF!</v>
      </c>
      <c r="AR2" s="11" t="e">
        <f t="shared" ca="1" si="0"/>
        <v>#REF!</v>
      </c>
      <c r="AS2" s="11" t="e">
        <f t="shared" ca="1" si="0"/>
        <v>#REF!</v>
      </c>
      <c r="AT2" s="11" t="e">
        <f t="shared" ca="1" si="0"/>
        <v>#REF!</v>
      </c>
      <c r="AU2" s="11" t="e">
        <f t="shared" ca="1" si="0"/>
        <v>#REF!</v>
      </c>
      <c r="AV2" s="11" t="e">
        <f t="shared" ca="1" si="0"/>
        <v>#REF!</v>
      </c>
      <c r="AW2" s="11" t="e">
        <f t="shared" ca="1" si="0"/>
        <v>#REF!</v>
      </c>
      <c r="AX2" s="11" t="e">
        <f t="shared" ca="1" si="0"/>
        <v>#REF!</v>
      </c>
      <c r="AY2" s="11" t="e">
        <f t="shared" ca="1" si="0"/>
        <v>#REF!</v>
      </c>
      <c r="AZ2" s="11" t="e">
        <f t="shared" ca="1" si="0"/>
        <v>#REF!</v>
      </c>
      <c r="BA2" s="11" t="e">
        <f t="shared" ca="1" si="0"/>
        <v>#REF!</v>
      </c>
      <c r="BB2" s="11" t="e">
        <f t="shared" ca="1" si="0"/>
        <v>#REF!</v>
      </c>
      <c r="BC2" s="11" t="e">
        <f t="shared" ca="1" si="0"/>
        <v>#REF!</v>
      </c>
      <c r="BD2" s="11" t="e">
        <f t="shared" ca="1" si="0"/>
        <v>#REF!</v>
      </c>
      <c r="BE2" s="11" t="e">
        <f t="shared" ca="1" si="0"/>
        <v>#REF!</v>
      </c>
      <c r="BF2" s="11" t="e">
        <f t="shared" ca="1" si="0"/>
        <v>#REF!</v>
      </c>
      <c r="BG2" s="11" t="e">
        <f t="shared" ca="1" si="0"/>
        <v>#REF!</v>
      </c>
      <c r="BH2" s="11" t="e">
        <f t="shared" ca="1" si="0"/>
        <v>#REF!</v>
      </c>
      <c r="BI2" s="11" t="e">
        <f t="shared" ca="1" si="0"/>
        <v>#REF!</v>
      </c>
      <c r="BJ2" s="11" t="e">
        <f t="shared" ca="1" si="0"/>
        <v>#REF!</v>
      </c>
      <c r="BK2" s="11" t="e">
        <f t="shared" ca="1" si="0"/>
        <v>#REF!</v>
      </c>
      <c r="BL2" s="11" t="e">
        <f t="shared" ca="1" si="0"/>
        <v>#REF!</v>
      </c>
      <c r="BM2" s="11" t="e">
        <f t="shared" ca="1" si="0"/>
        <v>#REF!</v>
      </c>
      <c r="BN2" s="11" t="e">
        <f t="shared" ca="1" si="0"/>
        <v>#REF!</v>
      </c>
      <c r="BO2" s="11" t="e">
        <f ca="1">IF(INDIRECT(BO1)="","",INDIRECT(BO1))</f>
        <v>#REF!</v>
      </c>
      <c r="BP2" s="11" t="e">
        <f ca="1">IF(INDIRECT(BP1)="","",INDIRECT(BP1))</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99b58f05-ca6a-4d74-8f80-5eb0985da867">
      <UserInfo>
        <DisplayName/>
        <AccountId xsi:nil="true"/>
        <AccountType/>
      </UserInfo>
    </SharedWithUsers>
    <Category xmlns="3d0bc462-7b14-467e-a9bc-4c018bb7a7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7447D8EF912045AFA1DBA1C283A56F" ma:contentTypeVersion="16" ma:contentTypeDescription="Create a new document." ma:contentTypeScope="" ma:versionID="d9a471b89647befc2311055256b84d4e">
  <xsd:schema xmlns:xsd="http://www.w3.org/2001/XMLSchema" xmlns:xs="http://www.w3.org/2001/XMLSchema" xmlns:p="http://schemas.microsoft.com/office/2006/metadata/properties" xmlns:ns1="http://schemas.microsoft.com/sharepoint/v3" xmlns:ns2="99b58f05-ca6a-4d74-8f80-5eb0985da867" xmlns:ns3="3d0bc462-7b14-467e-a9bc-4c018bb7a713" targetNamespace="http://schemas.microsoft.com/office/2006/metadata/properties" ma:root="true" ma:fieldsID="03e9d42daf7b941f39abdf5b87b041b4" ns1:_="" ns2:_="" ns3:_="">
    <xsd:import namespace="http://schemas.microsoft.com/sharepoint/v3"/>
    <xsd:import namespace="99b58f05-ca6a-4d74-8f80-5eb0985da867"/>
    <xsd:import namespace="3d0bc462-7b14-467e-a9bc-4c018bb7a713"/>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Categor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b58f05-ca6a-4d74-8f80-5eb0985da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bc462-7b14-467e-a9bc-4c018bb7a71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Category" ma:index="21" nillable="true" ma:displayName="Category" ma:format="Dropdown" ma:internalName="Category">
      <xsd:simpleType>
        <xsd:restriction base="dms:Choice">
          <xsd:enumeration value="Audit Program"/>
          <xsd:enumeration value="Cause Related"/>
          <xsd:enumeration value="Job Aid"/>
          <xsd:enumeration value="Routine"/>
          <xsd:enumeration value="Training"/>
        </xsd:restrictio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35957D-A5FE-424F-8394-01C7B59A43CD}">
  <ds:schemaRefs>
    <ds:schemaRef ds:uri="http://schemas.microsoft.com/office/2006/metadata/properties"/>
    <ds:schemaRef ds:uri="http://purl.org/dc/terms/"/>
    <ds:schemaRef ds:uri="3d0bc462-7b14-467e-a9bc-4c018bb7a713"/>
    <ds:schemaRef ds:uri="http://schemas.microsoft.com/sharepoint/v3"/>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99b58f05-ca6a-4d74-8f80-5eb0985da867"/>
    <ds:schemaRef ds:uri="http://www.w3.org/XML/1998/namespace"/>
  </ds:schemaRefs>
</ds:datastoreItem>
</file>

<file path=customXml/itemProps2.xml><?xml version="1.0" encoding="utf-8"?>
<ds:datastoreItem xmlns:ds="http://schemas.openxmlformats.org/officeDocument/2006/customXml" ds:itemID="{D7315798-6660-428E-8E14-A4EBD7795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b58f05-ca6a-4d74-8f80-5eb0985da867"/>
    <ds:schemaRef ds:uri="3d0bc462-7b14-467e-a9bc-4c018bb7a7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BC4A3B-0F03-452B-A6B2-D9D5A2906F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42</vt:i4>
      </vt:variant>
    </vt:vector>
  </HeadingPairs>
  <TitlesOfParts>
    <vt:vector size="47" baseType="lpstr">
      <vt:lpstr>Instructions</vt:lpstr>
      <vt:lpstr>Affidavit</vt:lpstr>
      <vt:lpstr>Lookups</vt:lpstr>
      <vt:lpstr>LibraryFields</vt:lpstr>
      <vt:lpstr>Data</vt:lpstr>
      <vt:lpstr>dfltAnswerIndicator</vt:lpstr>
      <vt:lpstr>dfltAttach</vt:lpstr>
      <vt:lpstr>dfltBWUnits</vt:lpstr>
      <vt:lpstr>dfltFundingYear</vt:lpstr>
      <vt:lpstr>dfltLibPop</vt:lpstr>
      <vt:lpstr>dfltLibrary</vt:lpstr>
      <vt:lpstr>dfltLibSystem</vt:lpstr>
      <vt:lpstr>dfltPurpose</vt:lpstr>
      <vt:lpstr>dfltRFP</vt:lpstr>
      <vt:lpstr>dfltYesNo</vt:lpstr>
      <vt:lpstr>dfltYesNoNA</vt:lpstr>
      <vt:lpstr>ListAffidavit_Purpose</vt:lpstr>
      <vt:lpstr>ListAttachment</vt:lpstr>
      <vt:lpstr>ListBWUnit</vt:lpstr>
      <vt:lpstr>ListFundingYear</vt:lpstr>
      <vt:lpstr>ListLibPop</vt:lpstr>
      <vt:lpstr>ListLibraries</vt:lpstr>
      <vt:lpstr>ListLibSystems</vt:lpstr>
      <vt:lpstr>ListRFP</vt:lpstr>
      <vt:lpstr>ListYesNo</vt:lpstr>
      <vt:lpstr>ListYesNoNA</vt:lpstr>
      <vt:lpstr>xAffChange</vt:lpstr>
      <vt:lpstr>xAffFunding</vt:lpstr>
      <vt:lpstr>xAffPre</vt:lpstr>
      <vt:lpstr>xFY14</vt:lpstr>
      <vt:lpstr>xFY15</vt:lpstr>
      <vt:lpstr>xFY16</vt:lpstr>
      <vt:lpstr>xFY17</vt:lpstr>
      <vt:lpstr>xFY18</vt:lpstr>
      <vt:lpstr>xFY19</vt:lpstr>
      <vt:lpstr>xFY20</vt:lpstr>
      <vt:lpstr>xGE50000</vt:lpstr>
      <vt:lpstr>xIncl</vt:lpstr>
      <vt:lpstr>xInternetOnly</vt:lpstr>
      <vt:lpstr>xInternetWAN</vt:lpstr>
      <vt:lpstr>xLT50000</vt:lpstr>
      <vt:lpstr>xNApp</vt:lpstr>
      <vt:lpstr>xNo</vt:lpstr>
      <vt:lpstr>xNoRFP</vt:lpstr>
      <vt:lpstr>xNSub</vt:lpstr>
      <vt:lpstr>xWANOnly</vt:lpstr>
      <vt:lpstr>xYes</vt:lpstr>
    </vt:vector>
  </TitlesOfParts>
  <Manager/>
  <Company>Oklahoma Corporation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Farzad Khalili</cp:lastModifiedBy>
  <cp:revision/>
  <dcterms:created xsi:type="dcterms:W3CDTF">2016-08-04T13:46:02Z</dcterms:created>
  <dcterms:modified xsi:type="dcterms:W3CDTF">2021-08-04T19:34:46Z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0x010100EF7447D8EF912045AFA1DBA1C283A56F</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21535600</vt:r8>
  </property>
</Properties>
</file>