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https://officemgmtentserv.sharepoint.com/sites/OCCPUD/AllShared/APMRed/OUSF/OUSF Forms updates/Final OUSF Forms/"/>
    </mc:Choice>
  </mc:AlternateContent>
  <xr:revisionPtr revIDLastSave="10" documentId="8_{798EAE6A-A910-4E7E-B3A3-A28E6596AA7C}" xr6:coauthVersionLast="47" xr6:coauthVersionMax="47" xr10:uidLastSave="{4F826C02-07F6-4298-8A75-66464C5EA947}"/>
  <bookViews>
    <workbookView xWindow="-57720" yWindow="-120" windowWidth="29040" windowHeight="15840" activeTab="1" xr2:uid="{00000000-000D-0000-FFFF-FFFF00000000}"/>
  </bookViews>
  <sheets>
    <sheet name="Instructions-Definitions" sheetId="6" r:id="rId1"/>
    <sheet name="Affidavit" sheetId="5" r:id="rId2"/>
    <sheet name="Lookups" sheetId="4" state="hidden" r:id="rId3"/>
    <sheet name="LibraryFields" sheetId="2" state="hidden" r:id="rId4"/>
    <sheet name="Data" sheetId="3" state="hidden" r:id="rId5"/>
  </sheets>
  <externalReferences>
    <externalReference r:id="rId6"/>
  </externalReferences>
  <definedNames>
    <definedName name="_xlnm._FilterDatabase" localSheetId="3" hidden="1">LibraryFields!$A$1:$I$58</definedName>
    <definedName name="AffidavitPurpose">#REF!</definedName>
    <definedName name="AffidavitType">"Library"</definedName>
    <definedName name="atAppFundLetStatus">#REF!</definedName>
    <definedName name="atBidEvalExp">#REF!</definedName>
    <definedName name="atBidEvalStatus">#REF!</definedName>
    <definedName name="atDeMarc">#REF!</definedName>
    <definedName name="atDiscInfoExp">#REF!</definedName>
    <definedName name="atDiscInfoStatus">#REF!</definedName>
    <definedName name="atNotes">#REF!</definedName>
    <definedName name="atRFPExp">#REF!</definedName>
    <definedName name="atRFPStatus">#REF!</definedName>
    <definedName name="bidBWExp">#REF!</definedName>
    <definedName name="bidNotConsider">#REF!</definedName>
    <definedName name="bidNotConsiderExp">#REF!</definedName>
    <definedName name="bidNumBidders">#REF!</definedName>
    <definedName name="bidNumBids">#REF!</definedName>
    <definedName name="bidRFPBW">#REF!</definedName>
    <definedName name="bidSelectBid">#REF!</definedName>
    <definedName name="bidSelectedBWinRFP">#REF!</definedName>
    <definedName name="bidSelectedLCRQBExp">#REF!</definedName>
    <definedName name="conPUDContactCons">#REF!</definedName>
    <definedName name="csCurDateBegin">#REF!</definedName>
    <definedName name="csCurProvider">#REF!</definedName>
    <definedName name="csCurrentSvcsAddExp">#REF!</definedName>
    <definedName name="csErateDiscountRate">#REF!</definedName>
    <definedName name="csFundingYr">#REF!</definedName>
    <definedName name="csInetBW">#REF!</definedName>
    <definedName name="csWANBW">#REF!</definedName>
    <definedName name="csWANDateBegin">#REF!</definedName>
    <definedName name="csWANNumberCircuits">#REF!</definedName>
    <definedName name="csWANProvider">#REF!</definedName>
    <definedName name="dd">[1]Lookups!$B$35</definedName>
    <definedName name="dddd">[1]Lookups!$B$24:$B$27</definedName>
    <definedName name="dde">[1]Lookups!$B$35</definedName>
    <definedName name="dfltAnswerIndicator">Lookups!$B$39</definedName>
    <definedName name="dfltAttach">Lookups!$B$38</definedName>
    <definedName name="dfltBWUnits">Lookups!$B$37</definedName>
    <definedName name="dfltFundingYear">Lookups!$B$40</definedName>
    <definedName name="dfltLibPop">Lookups!$B$42</definedName>
    <definedName name="dfltLibrary">Lookups!$B$41</definedName>
    <definedName name="dfltLibSystem">Lookups!$B$43</definedName>
    <definedName name="dfltPurpose">Lookups!$B$34</definedName>
    <definedName name="dfltRFP">Lookups!$B$44</definedName>
    <definedName name="dfltYesNo">Lookups!$B$35</definedName>
    <definedName name="dfltYesNoNA">Lookups!$B$36</definedName>
    <definedName name="eeee">[1]Lookups!$B$34</definedName>
    <definedName name="EEEEE">[1]Lookups!$B$34</definedName>
    <definedName name="eeeeeeeee">[1]Lookups!$B$35</definedName>
    <definedName name="eiContactAddress1">#REF!</definedName>
    <definedName name="eiContactCity">#REF!</definedName>
    <definedName name="eiContactEmail">#REF!</definedName>
    <definedName name="eiContactEmployer">#REF!</definedName>
    <definedName name="eiContactName">#REF!</definedName>
    <definedName name="eiContactState">#REF!</definedName>
    <definedName name="eiContactTelephone">#REF!</definedName>
    <definedName name="eiContactTitle">#REF!</definedName>
    <definedName name="eiContactZip">#REF!</definedName>
    <definedName name="eiEntityType">#REF!</definedName>
    <definedName name="libCity">#REF!</definedName>
    <definedName name="libName">#REF!</definedName>
    <definedName name="libPatronsServed">#REF!</definedName>
    <definedName name="libSystem">#REF!</definedName>
    <definedName name="ListAffidavit_Purpose">Lookups!$B$2:$B$5</definedName>
    <definedName name="ListAttachment">Lookups!$B$24:$B$27</definedName>
    <definedName name="ListBWUnit">Lookups!$B$19:$B$21</definedName>
    <definedName name="ListFundingYear">Lookups!$B$47:$B$53</definedName>
    <definedName name="ListLibPop">Lookups!$B$30:$B$32</definedName>
    <definedName name="ListLibraries">Lookups!$A$65:$A$193</definedName>
    <definedName name="ListLibSystems">Lookups!$A$196:$A$298</definedName>
    <definedName name="ListRFP">Lookups!$B$56:$B$60</definedName>
    <definedName name="ListYesNo">Lookups!$B$8:$B$10</definedName>
    <definedName name="ListYesNoNA">Lookups!$B$13:$B$16</definedName>
    <definedName name="psPrevAddExp">#REF!</definedName>
    <definedName name="psPrevInetDiscDate">#REF!</definedName>
    <definedName name="psPrevInetProvider">#REF!</definedName>
    <definedName name="psPrevWANDiscDate">#REF!</definedName>
    <definedName name="psPrevWANProvider">#REF!</definedName>
    <definedName name="xAffChange">Lookups!$B$5</definedName>
    <definedName name="xAffFunding">Lookups!$B$3</definedName>
    <definedName name="xAffPre">Lookups!$B$4</definedName>
    <definedName name="xFY14">Lookups!$B$53</definedName>
    <definedName name="xFY15">Lookups!$B$52</definedName>
    <definedName name="xFY16">Lookups!$B$52</definedName>
    <definedName name="xFY17">Lookups!$B$53</definedName>
    <definedName name="xFY18">Lookups!$B$48</definedName>
    <definedName name="xFY19">Lookups!$B$49</definedName>
    <definedName name="xFY20">Lookups!$B$50</definedName>
    <definedName name="xGE50000">Lookups!$B$32</definedName>
    <definedName name="xIncl">Lookups!$B$25</definedName>
    <definedName name="xInternetOnly">Lookups!$B$58</definedName>
    <definedName name="xInternetWAN">Lookups!$B$60</definedName>
    <definedName name="xLT50000">Lookups!$B$31</definedName>
    <definedName name="xNApp">Lookups!$B$26</definedName>
    <definedName name="xNo">Lookups!$B$10</definedName>
    <definedName name="xNoRFP">Lookups!$B$57</definedName>
    <definedName name="xNSub">Lookups!$B$27</definedName>
    <definedName name="xWANOnly">Lookups!$B$59</definedName>
    <definedName name="xYes">Lookups!$B$9</definedName>
  </definedNames>
  <calcPr calcId="181029"/>
</workbook>
</file>

<file path=xl/calcChain.xml><?xml version="1.0" encoding="utf-8"?>
<calcChain xmlns="http://schemas.openxmlformats.org/spreadsheetml/2006/main">
  <c r="A8" i="5" l="1"/>
  <c r="F55" i="2"/>
  <c r="F56" i="2"/>
  <c r="F17" i="2"/>
  <c r="F13" i="2"/>
  <c r="F16" i="2"/>
  <c r="F14" i="2"/>
  <c r="F11" i="2"/>
  <c r="F15" i="2"/>
  <c r="I18" i="2"/>
  <c r="F10" i="2"/>
  <c r="H18" i="2"/>
  <c r="F12" i="2"/>
  <c r="F9" i="2"/>
  <c r="A18" i="2" l="1"/>
  <c r="C3" i="2"/>
  <c r="I19" i="2"/>
  <c r="I32" i="2"/>
  <c r="I20" i="2"/>
  <c r="H22" i="2"/>
  <c r="I54" i="2"/>
  <c r="I30" i="2"/>
  <c r="I31" i="2"/>
  <c r="I9" i="2"/>
  <c r="I15" i="2"/>
  <c r="I49" i="2"/>
  <c r="I43" i="2"/>
  <c r="I22" i="2"/>
  <c r="I45" i="2"/>
  <c r="I53" i="2"/>
  <c r="I56" i="2"/>
  <c r="I58" i="2"/>
  <c r="I41" i="2"/>
  <c r="I7" i="2"/>
  <c r="I36" i="2"/>
  <c r="I6" i="2"/>
  <c r="I33" i="2"/>
  <c r="H49" i="2"/>
  <c r="I57" i="2"/>
  <c r="I13" i="2"/>
  <c r="I10" i="2"/>
  <c r="I21" i="2"/>
  <c r="I37" i="2"/>
  <c r="I14" i="2"/>
  <c r="I52" i="2"/>
  <c r="I42" i="2"/>
  <c r="H20" i="2"/>
  <c r="I39" i="2"/>
  <c r="I4" i="2"/>
  <c r="I23" i="2"/>
  <c r="I25" i="2"/>
  <c r="I51" i="2"/>
  <c r="I26" i="2"/>
  <c r="I38" i="2"/>
  <c r="I5" i="2"/>
  <c r="I24" i="2"/>
  <c r="I29" i="2"/>
  <c r="H34" i="2"/>
  <c r="I47" i="2"/>
  <c r="I44" i="2"/>
  <c r="I35" i="2"/>
  <c r="I8" i="2"/>
  <c r="I28" i="2"/>
  <c r="I55" i="2"/>
  <c r="I34" i="2"/>
  <c r="I17" i="2"/>
  <c r="I12" i="2"/>
  <c r="I11" i="2"/>
  <c r="H43" i="2"/>
  <c r="I40" i="2"/>
  <c r="I27" i="2"/>
  <c r="I46" i="2"/>
  <c r="I16" i="2"/>
  <c r="I50" i="2"/>
  <c r="I48" i="2"/>
  <c r="A34" i="2" l="1"/>
  <c r="A43" i="2"/>
  <c r="A49" i="2"/>
  <c r="A20" i="2"/>
  <c r="A22" i="2"/>
  <c r="B56" i="4"/>
  <c r="A65" i="4"/>
  <c r="A196" i="4"/>
  <c r="B30" i="4"/>
  <c r="B16" i="4"/>
  <c r="B15" i="4"/>
  <c r="B14" i="4"/>
  <c r="B13" i="4"/>
  <c r="B47" i="4"/>
  <c r="B2" i="4"/>
  <c r="B8" i="4"/>
  <c r="B19" i="4"/>
  <c r="B24" i="4"/>
  <c r="F46" i="2"/>
  <c r="H2" i="3"/>
  <c r="C2" i="3"/>
  <c r="I2" i="3"/>
  <c r="F8" i="2"/>
  <c r="BE2" i="3"/>
  <c r="F33" i="2"/>
  <c r="AR2" i="3"/>
  <c r="AE2" i="3"/>
  <c r="BF2" i="3"/>
  <c r="AU2" i="3"/>
  <c r="F45" i="2"/>
  <c r="F54" i="2"/>
  <c r="AV2" i="3"/>
  <c r="AY2" i="3"/>
  <c r="BP2" i="3"/>
  <c r="F23" i="2"/>
  <c r="AC2" i="3"/>
  <c r="F5" i="2"/>
  <c r="BB2" i="3"/>
  <c r="AI2" i="3"/>
  <c r="R2" i="3"/>
  <c r="F4" i="2"/>
  <c r="F6" i="2"/>
  <c r="Q2" i="3"/>
  <c r="AS2" i="3"/>
  <c r="F50" i="2"/>
  <c r="F58" i="2"/>
  <c r="F25" i="2"/>
  <c r="F52" i="2"/>
  <c r="AQ2" i="3"/>
  <c r="AT2" i="3"/>
  <c r="AP2" i="3"/>
  <c r="F41" i="2"/>
  <c r="AB2" i="3"/>
  <c r="F26" i="2"/>
  <c r="BK2" i="3"/>
  <c r="F47" i="2"/>
  <c r="AN2" i="3"/>
  <c r="O2" i="3"/>
  <c r="K2" i="3"/>
  <c r="AH2" i="3"/>
  <c r="H50" i="2"/>
  <c r="H54" i="2"/>
  <c r="F39" i="2"/>
  <c r="E2" i="3"/>
  <c r="F28" i="2"/>
  <c r="F37" i="2"/>
  <c r="F30" i="2"/>
  <c r="BL2" i="3"/>
  <c r="F53" i="2"/>
  <c r="AL2" i="3"/>
  <c r="F35" i="2"/>
  <c r="H57" i="2"/>
  <c r="J2" i="3"/>
  <c r="F40" i="2"/>
  <c r="G2" i="3"/>
  <c r="F29" i="2"/>
  <c r="AM2" i="3"/>
  <c r="F32" i="2"/>
  <c r="BN2" i="3"/>
  <c r="BM2" i="3"/>
  <c r="AW2" i="3"/>
  <c r="H58" i="2"/>
  <c r="F7" i="2"/>
  <c r="T2" i="3"/>
  <c r="BO2" i="3"/>
  <c r="BD2" i="3"/>
  <c r="Y2" i="3"/>
  <c r="D2" i="3"/>
  <c r="F38" i="2"/>
  <c r="F51" i="2"/>
  <c r="B2" i="3"/>
  <c r="AZ2" i="3"/>
  <c r="Z2" i="3"/>
  <c r="F27" i="2"/>
  <c r="F24" i="2"/>
  <c r="F42" i="2"/>
  <c r="F19" i="2"/>
  <c r="F44" i="2"/>
  <c r="AO2" i="3"/>
  <c r="BA2" i="3"/>
  <c r="AD2" i="3"/>
  <c r="BJ2" i="3"/>
  <c r="N2" i="3"/>
  <c r="S2" i="3"/>
  <c r="F2" i="3"/>
  <c r="AK2" i="3"/>
  <c r="BG2" i="3"/>
  <c r="H56" i="2"/>
  <c r="X2" i="3"/>
  <c r="F31" i="2"/>
  <c r="BI2" i="3"/>
  <c r="AA2" i="3"/>
  <c r="F36" i="2"/>
  <c r="F21" i="2"/>
  <c r="U2" i="3"/>
  <c r="W2" i="3"/>
  <c r="AG2" i="3"/>
  <c r="V2" i="3"/>
  <c r="F48" i="2"/>
  <c r="AF2" i="3"/>
  <c r="BC2" i="3"/>
  <c r="AJ2" i="3"/>
  <c r="L2" i="3"/>
  <c r="P2" i="3"/>
  <c r="F57" i="2"/>
  <c r="AX2" i="3"/>
  <c r="M2" i="3"/>
  <c r="BH2" i="3"/>
  <c r="A56" i="2" l="1"/>
  <c r="A54" i="2"/>
  <c r="A57" i="2"/>
  <c r="A50" i="2"/>
  <c r="A58" i="2"/>
  <c r="H51" i="2"/>
  <c r="H19" i="2"/>
  <c r="H21" i="2"/>
  <c r="H35" i="2"/>
  <c r="H44" i="2"/>
  <c r="H55" i="2"/>
  <c r="H23" i="2"/>
  <c r="H4" i="2"/>
  <c r="A55" i="2" l="1"/>
  <c r="A51" i="2"/>
  <c r="A35" i="2"/>
  <c r="A44" i="2"/>
  <c r="A23" i="2"/>
  <c r="A21" i="2"/>
  <c r="A19" i="2"/>
  <c r="A4" i="2"/>
  <c r="A2" i="2"/>
  <c r="H5" i="2"/>
  <c r="H52" i="2"/>
  <c r="A5" i="2" l="1"/>
  <c r="A52" i="2"/>
  <c r="H11" i="2"/>
  <c r="H53" i="2"/>
  <c r="H9" i="2"/>
  <c r="H6" i="2"/>
  <c r="H8" i="2"/>
  <c r="A6" i="2" l="1"/>
  <c r="A9" i="2"/>
  <c r="A8" i="2"/>
  <c r="A53" i="2"/>
  <c r="A11" i="2"/>
  <c r="H10" i="2"/>
  <c r="H12" i="2"/>
  <c r="H24" i="2"/>
  <c r="H7" i="2"/>
  <c r="A24" i="2" l="1"/>
  <c r="A10" i="2"/>
  <c r="A7" i="2"/>
  <c r="A12" i="2"/>
  <c r="H13" i="2"/>
  <c r="H31" i="2"/>
  <c r="H14" i="2"/>
  <c r="A14" i="2" l="1"/>
  <c r="A31" i="2"/>
  <c r="A13" i="2"/>
  <c r="H26" i="2"/>
  <c r="H27" i="2"/>
  <c r="H29" i="2"/>
  <c r="H30" i="2"/>
  <c r="H25" i="2"/>
  <c r="H32" i="2"/>
  <c r="H15" i="2"/>
  <c r="A27" i="2" l="1"/>
  <c r="A29" i="2"/>
  <c r="A25" i="2"/>
  <c r="A26" i="2"/>
  <c r="A15" i="2"/>
  <c r="A32" i="2"/>
  <c r="A30" i="2"/>
  <c r="H33" i="2"/>
  <c r="H28" i="2"/>
  <c r="H16" i="2"/>
  <c r="H36" i="2"/>
  <c r="A28" i="2" l="1"/>
  <c r="A16" i="2"/>
  <c r="A36" i="2"/>
  <c r="A33" i="2"/>
  <c r="H37" i="2"/>
  <c r="H17" i="2"/>
  <c r="A37" i="2" l="1"/>
  <c r="A17" i="2"/>
  <c r="H38" i="2"/>
  <c r="H39" i="2"/>
  <c r="A39" i="2" l="1"/>
  <c r="A38" i="2"/>
  <c r="H40" i="2"/>
  <c r="A40" i="2" l="1"/>
  <c r="H41" i="2"/>
  <c r="A41" i="2" l="1"/>
  <c r="H42" i="2"/>
  <c r="A42" i="2" l="1"/>
  <c r="H45" i="2"/>
  <c r="A45" i="2" l="1"/>
  <c r="H46" i="2"/>
  <c r="A46" i="2" l="1"/>
  <c r="H47" i="2"/>
  <c r="A47" i="2" l="1"/>
  <c r="H48" i="2"/>
  <c r="A48" i="2" l="1"/>
</calcChain>
</file>

<file path=xl/sharedStrings.xml><?xml version="1.0" encoding="utf-8"?>
<sst xmlns="http://schemas.openxmlformats.org/spreadsheetml/2006/main" count="840" uniqueCount="754">
  <si>
    <t xml:space="preserve">OKLAHOMA UNIVERSAL SERVICE FUND AFFIDAVIT FOR LIBRARIES </t>
  </si>
  <si>
    <t>PREAPPROVAL or REQUEST FOR FUNDING FOR SPECIAL UNIVERSAL SERVICES</t>
  </si>
  <si>
    <t>Use for funding year beginning July 1, 2023</t>
  </si>
  <si>
    <t>•</t>
  </si>
  <si>
    <t>Please be advised that this Oklahoma Universal Service Fund (“OUSF”) Affidavit for Libraries (“Affidavit”), along with all requested information, must be provided to the OUSF Administrator of the Oklahoma Corporation Commission (“Commission”).</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</si>
  <si>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</si>
  <si>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</si>
  <si>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r>
      <t xml:space="preserve">Complete the Affidavit in your spreadsheet program and </t>
    </r>
    <r>
      <rPr>
        <i/>
        <sz val="10"/>
        <rFont val="Times New Roman"/>
        <family val="1"/>
      </rPr>
      <t xml:space="preserve">provide as an Adobe PDF file. </t>
    </r>
    <r>
      <rPr>
        <sz val="10"/>
        <rFont val="Times New Roman"/>
        <family val="1"/>
      </rPr>
      <t>In the name of the file, include "Affidavit" and the name of the Library. If you need assistance, please contact PUD at (405) 521-4114 or by emailing OUSF@occ.ok.gov.</t>
    </r>
  </si>
  <si>
    <t>Each public library requesting OUSF funding is required to complete this Affidavit.</t>
  </si>
  <si>
    <t xml:space="preserve">A separate Affidavit is required for each funding year that the beneficiary requests bids. </t>
  </si>
  <si>
    <t>A separate Affidavit is required for each Eligible Provider.</t>
  </si>
  <si>
    <t>Since Section 5 requires a signature, you may provide an electronic signature or print and sign it. Section 5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</si>
  <si>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3 and label the document as “Additional Notes” with the name of the library included. Please provide such attachments in a Microsoft Word or Excel compatible format.</t>
  </si>
  <si>
    <t>In order to avoid delays in processing the Affidavit, please provide all required attachments at the time the Affidavit is submitted.</t>
  </si>
  <si>
    <t>If the request involves  multiple locations, provide an attachment listing each location.</t>
  </si>
  <si>
    <t>FOR PREAPPROVAL ONLY</t>
  </si>
  <si>
    <t>When completing this Affidavit for the purpose of Preapproval, submit the completed Affidavit and Attachments to OUSF@occ.ok.gov.</t>
  </si>
  <si>
    <t xml:space="preserve">In the subject line of the email, please begin with “Preapproval - Library” followed by the name of the Library. </t>
  </si>
  <si>
    <t xml:space="preserve">PUD will acknowledge receipt via email to the Library contact within one (1) business day. </t>
  </si>
  <si>
    <t xml:space="preserve">Definitions as used in the form </t>
  </si>
  <si>
    <r>
      <rPr>
        <b/>
        <sz val="10"/>
        <color theme="1"/>
        <rFont val="Times New Roman"/>
        <family val="1"/>
      </rPr>
      <t>Administrator</t>
    </r>
    <r>
      <rPr>
        <sz val="10"/>
        <color theme="1"/>
        <rFont val="Times New Roman"/>
        <family val="1"/>
      </rPr>
      <t xml:space="preserve"> means the Director of the Public Utility Division of the Corporation Commission.</t>
    </r>
  </si>
  <si>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</si>
  <si>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</si>
  <si>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color theme="1"/>
        <rFont val="Times New Roman"/>
        <family val="1"/>
      </rPr>
      <t>Internet</t>
    </r>
    <r>
      <rPr>
        <sz val="10"/>
        <color theme="1"/>
        <rFont val="Times New Roman"/>
        <family val="1"/>
      </rPr>
      <t xml:space="preserve"> means the international research-oriented network comprised of business, government, academic, and other networks.</t>
    </r>
  </si>
  <si>
    <r>
      <rPr>
        <b/>
        <sz val="10"/>
        <color theme="1"/>
        <rFont val="Times New Roman"/>
        <family val="1"/>
      </rPr>
      <t>Internet demarcation</t>
    </r>
    <r>
      <rPr>
        <sz val="10"/>
        <color theme="1"/>
        <rFont val="Times New Roman"/>
        <family val="1"/>
      </rPr>
      <t xml:space="preserve"> means the building where Internet access service is received directly from the service provider; the point where data passes from the Internet into the library's network.</t>
    </r>
  </si>
  <si>
    <r>
      <rPr>
        <b/>
        <sz val="10"/>
        <color theme="1"/>
        <rFont val="Times New Roman"/>
        <family val="1"/>
      </rPr>
      <t xml:space="preserve">Lower cost bid  </t>
    </r>
    <r>
      <rPr>
        <sz val="10"/>
        <color theme="1"/>
        <rFont val="Times New Roman"/>
        <family val="1"/>
      </rPr>
      <t>means</t>
    </r>
    <r>
      <rPr>
        <b/>
        <sz val="10"/>
        <color theme="1"/>
        <rFont val="Times New Roman"/>
        <family val="1"/>
      </rPr>
      <t xml:space="preserve"> </t>
    </r>
    <r>
      <rPr>
        <sz val="10"/>
        <color theme="1"/>
        <rFont val="Times New Roman"/>
        <family val="1"/>
      </rPr>
      <t xml:space="preserve">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</si>
  <si>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</si>
  <si>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</si>
  <si>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</si>
  <si>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</si>
  <si>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</si>
  <si>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</si>
  <si>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</si>
  <si>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</si>
  <si>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color theme="1"/>
        <rFont val="Times New Roman"/>
        <family val="1"/>
      </rPr>
      <t>Public library</t>
    </r>
    <r>
      <rPr>
        <sz val="10"/>
        <color theme="1"/>
        <rFont val="Times New Roman"/>
        <family val="1"/>
      </rPr>
      <t xml:space="preserve"> or </t>
    </r>
    <r>
      <rPr>
        <b/>
        <sz val="10"/>
        <color theme="1"/>
        <rFont val="Times New Roman"/>
        <family val="1"/>
      </rPr>
      <t xml:space="preserve">Library </t>
    </r>
    <r>
      <rPr>
        <sz val="10"/>
        <color theme="1"/>
        <rFont val="Times New Roman"/>
        <family val="1"/>
      </rPr>
      <t xml:space="preserve">means a library or library system that is freely open to all persons under identical conditions and which is supported in whole or in part by public funds. Public library shall not include libraries operated as part of any university, college, school museum, the Oklahoma Historical Society or county law libraries. </t>
    </r>
    <r>
      <rPr>
        <b/>
        <sz val="10"/>
        <color theme="1"/>
        <rFont val="Times New Roman"/>
        <family val="1"/>
      </rPr>
      <t/>
    </r>
  </si>
  <si>
    <r>
      <rPr>
        <b/>
        <sz val="10"/>
        <color theme="1"/>
        <rFont val="Times New Roman"/>
        <family val="1"/>
      </rPr>
      <t>Request for Proposal ("RFP")</t>
    </r>
    <r>
      <rPr>
        <sz val="10"/>
        <color theme="1"/>
        <rFont val="Times New Roman"/>
        <family val="1"/>
      </rPr>
      <t xml:space="preserve"> means a document that can be used by libraries to file along with the Form 470 </t>
    </r>
    <r>
      <rPr>
        <sz val="10"/>
        <color theme="1"/>
        <rFont val="Times New Roman"/>
        <family val="1"/>
      </rPr>
      <t xml:space="preserve">to solicit bids from carriers for eligible services. </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</si>
  <si>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</si>
  <si>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</si>
  <si>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color theme="1"/>
        <rFont val="Times New Roman"/>
        <family val="1"/>
      </rPr>
      <t xml:space="preserve">WAN endpoint </t>
    </r>
    <r>
      <rPr>
        <sz val="10"/>
        <color theme="1"/>
        <rFont val="Times New Roman"/>
        <family val="1"/>
      </rPr>
      <t xml:space="preserve">means a building that contains the final point of a leased connection between two library sites; or a building that receives Internet access through the library's internal network, rather than directly from the service provider.  This does not include WAN or LAN connections owned and operated by the library system. </t>
    </r>
  </si>
  <si>
    <t xml:space="preserve">Oklahoma Universal Service Fund Affidavit for Libraries </t>
  </si>
  <si>
    <t xml:space="preserve">See Instructions-Definitions Tab for General Instructions and Defined Terms and Acronyms </t>
  </si>
  <si>
    <t>SECTION 1: LIBRARY INFORMATION AND CONTACTS</t>
  </si>
  <si>
    <t>Purpose of this Affidavit (see Instructions):</t>
  </si>
  <si>
    <t>Preapproval, Request for Funding, Change in Funding</t>
  </si>
  <si>
    <t>Library name or Library System:</t>
  </si>
  <si>
    <t xml:space="preserve">Internet Demarcation or WAN End Point building name and address: </t>
  </si>
  <si>
    <t xml:space="preserve">Note: for multiple locations, please include an attachment with the following information: building names and demarcation addresses.  </t>
  </si>
  <si>
    <t>Contact Name and Person's Title for questions:</t>
  </si>
  <si>
    <t>Phone and Email</t>
  </si>
  <si>
    <t>Does the Library meet the definition of public library or library as described in the Instructions-Definitions tab? Yes or No</t>
  </si>
  <si>
    <t>If the Library uses a consultant for OUSF funding requests, provide the consultant(s) information if they are authorized to work with the OUSF Administrator on your behalf.</t>
  </si>
  <si>
    <t>SECTION 2: BIDS, RFP, SELECTION OF SERVICES</t>
  </si>
  <si>
    <t xml:space="preserve">Funding Year(s) requested: </t>
  </si>
  <si>
    <t>Is the Total Service Area Population less than 50,000, OR greater than or equal to 50,000?</t>
  </si>
  <si>
    <t>Internet Access:</t>
  </si>
  <si>
    <t>Bandwidth range requested on Form 470 and/or RFP:</t>
  </si>
  <si>
    <t>Bandwidth(s) selected:</t>
  </si>
  <si>
    <t>Provider Selected if Applicable:</t>
  </si>
  <si>
    <t>Was the LCRQB selected? (Please see Instructions-Definitions tab)</t>
  </si>
  <si>
    <t>If no, was it within 125% of the LCRQB?</t>
  </si>
  <si>
    <t>Service Start Up Date:</t>
  </si>
  <si>
    <t>WAN:</t>
  </si>
  <si>
    <t>Number of leased circuits:</t>
  </si>
  <si>
    <t>Summary of Bids and Explanation of Bid Selection</t>
  </si>
  <si>
    <t>Were all bids considered?</t>
  </si>
  <si>
    <t>Were copies of all bids provided?</t>
  </si>
  <si>
    <t xml:space="preserve">If "No", to either question, include an explanation of bids not considered or provided. </t>
  </si>
  <si>
    <t xml:space="preserve">In order to maximize the OUSF funding, explain why lower cost bids were not selected.  </t>
  </si>
  <si>
    <t>SECTION 3: REQUIRED ATTACHMENTS</t>
  </si>
  <si>
    <t>Label each Attachment according to the Attachment number and name as shown below. For any required Attachment not submitted, please provide an explanation as to why it was not submitted. Label each document. Examples: 3.1, 3.2, etc.</t>
  </si>
  <si>
    <r>
      <rPr>
        <b/>
        <sz val="10"/>
        <color theme="1"/>
        <rFont val="Times New Roman"/>
        <family val="1"/>
      </rPr>
      <t>For Library Systems</t>
    </r>
    <r>
      <rPr>
        <sz val="10"/>
        <color theme="1"/>
        <rFont val="Times New Roman"/>
        <family val="1"/>
      </rPr>
      <t xml:space="preserve">- Network diagram, including but not limited to: demarcation address, demarcation name, Circuit ID, and bandwidth. If multiple providers serve the Library, please include all services in the diagram. </t>
    </r>
  </si>
  <si>
    <t xml:space="preserve">Copies of the following: RFP, FCC Forms 470 and 471, and other federal funding program documentation, including applicable grants. If this Affidavit is for the purpose of Preapproval, submit all applicable documents that have been completed. </t>
  </si>
  <si>
    <t xml:space="preserve">Copies of all bids received, including bids that were not considered, and all documents used in the evaluation process.  </t>
  </si>
  <si>
    <t xml:space="preserve">If a Preapproval Funding Letter has been issued, please provide a copy of the letter.  </t>
  </si>
  <si>
    <t>SECTION 4: CERTIFICATE OF UNDERSTANDING AND AUTHORIZATION</t>
  </si>
  <si>
    <t xml:space="preserve">The Services are for the exclusive use of each Library, and under no circumstances shall the service be sold, resold, or transferred in consideration for money or any other thing of value.
</t>
  </si>
  <si>
    <t xml:space="preserve">The Library conducted a fair and open competitive bidding process that (a) did not limit bidders based on technology; (b) was open to all Eligible Providers authorized to receive OUSF funding; and (c) was not structured in a manner to exclude Eligible Providers from submitting a competitive bid.
</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</si>
  <si>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</si>
  <si>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t xml:space="preserve">In accordance with OAC 165:59-7-17(b), the Eligible Provider must provide written information notifying the Library, prior to signing a contract/agreement, that the OUSF may not fund the entire amount of Special Universal Services after E-rate and OUSF credits are applied. OUSF funding may not be sufficient to cover the entire cost of Special Universal Services, after any E-rate funding is applied to the bill. The undersigned further understands that it shall be the responsibility of the Library to pay any remaining balances.
</t>
  </si>
  <si>
    <t xml:space="preserve">No alterations have been made to this Affidavit, other than to provide responses.
</t>
  </si>
  <si>
    <t>SECTION 5: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</si>
  <si>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</si>
  <si>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</si>
  <si>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</si>
  <si>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</si>
  <si>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</si>
  <si>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</si>
  <si>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</si>
  <si>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</si>
  <si>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</si>
  <si>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</si>
  <si>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</si>
  <si>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</si>
  <si>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</si>
  <si>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</si>
  <si>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</si>
  <si>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</si>
  <si>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</si>
  <si>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</si>
  <si>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</si>
  <si>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</si>
  <si>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</si>
  <si>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</si>
  <si>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</si>
  <si>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</si>
  <si>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No</t>
  </si>
  <si>
    <t>ListYesNoNA</t>
  </si>
  <si>
    <t>ListBWUnit</t>
  </si>
  <si>
    <t>Mbps</t>
  </si>
  <si>
    <t>Gbps</t>
  </si>
  <si>
    <t>ListAttachment</t>
  </si>
  <si>
    <t>xIncl</t>
  </si>
  <si>
    <t>Included</t>
  </si>
  <si>
    <t>xNApp</t>
  </si>
  <si>
    <t>Not Applicable</t>
  </si>
  <si>
    <t>xNSub</t>
  </si>
  <si>
    <t>Not Submitted</t>
  </si>
  <si>
    <t>ListLibPop</t>
  </si>
  <si>
    <t>xLT50000</t>
  </si>
  <si>
    <t>Less Than 50,000</t>
  </si>
  <si>
    <t>xGE50000</t>
  </si>
  <si>
    <t>Greater Than or Equal To 50,000</t>
  </si>
  <si>
    <t>dfltPurpose</t>
  </si>
  <si>
    <t>Choose the purpose of the Affidavit =======&gt; (use down-pointing arrow to the right to choose)</t>
  </si>
  <si>
    <t>dfltYesNo</t>
  </si>
  <si>
    <t>Choose Yes or No  =======&gt;</t>
  </si>
  <si>
    <t>dfltYesNoNA</t>
  </si>
  <si>
    <t>Choose Yes, No, or Not Applicable  =======&gt;</t>
  </si>
  <si>
    <t>dfltBWUnits</t>
  </si>
  <si>
    <t>Choose Mbps or Gbps for bandwidth unit    =======&gt;</t>
  </si>
  <si>
    <t>dfltAttach</t>
  </si>
  <si>
    <t>Choose Included, Not Applicable, or Not Submitted    =======&gt;</t>
  </si>
  <si>
    <t>dfltAnswerIndicator</t>
  </si>
  <si>
    <t>&gt;&gt;</t>
  </si>
  <si>
    <t>dfltFundingYear</t>
  </si>
  <si>
    <t>Choose the Funding Year  =======&gt;</t>
  </si>
  <si>
    <t>dfltLibrary</t>
  </si>
  <si>
    <t>Choose the system or library name from the list (system names are at end of list) =======&gt;</t>
  </si>
  <si>
    <t>dfltLibPop</t>
  </si>
  <si>
    <t>Choose the value from the list or enter the population =======&gt;</t>
  </si>
  <si>
    <t>dfltLibSystem</t>
  </si>
  <si>
    <t>For systems only - choose the library name from this list =======&gt;</t>
  </si>
  <si>
    <t>dfltRFP</t>
  </si>
  <si>
    <t>Choose No RFP, Internet access only RFP, WAN only RFP, Internet Access and WAN RFP =======&gt;</t>
  </si>
  <si>
    <t>ListFundingYear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</si>
  <si>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</si>
  <si>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</si>
  <si>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</si>
  <si>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</si>
  <si>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</si>
  <si>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</si>
  <si>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</si>
  <si>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</si>
  <si>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</si>
  <si>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</si>
  <si>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</si>
  <si>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</si>
  <si>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</si>
  <si>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</si>
  <si>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</si>
  <si>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</si>
  <si>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</si>
  <si>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</si>
  <si>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</si>
  <si>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</si>
  <si>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ListLibraries</t>
  </si>
  <si>
    <t>FSCS</t>
  </si>
  <si>
    <t>Seq. Code</t>
  </si>
  <si>
    <t>Libraries</t>
  </si>
  <si>
    <t>Ada Public Library</t>
  </si>
  <si>
    <t>OK0001-002</t>
  </si>
  <si>
    <t>Allen Public Library</t>
  </si>
  <si>
    <t>OK0117-002</t>
  </si>
  <si>
    <t>Alva Public Library</t>
  </si>
  <si>
    <t>OK0003-002</t>
  </si>
  <si>
    <t>Anadarko Community Library</t>
  </si>
  <si>
    <t>OK0004-002</t>
  </si>
  <si>
    <t>Antlers Public Library</t>
  </si>
  <si>
    <t>OK0005-002</t>
  </si>
  <si>
    <t>Apache Public Library</t>
  </si>
  <si>
    <t>OK8002-001</t>
  </si>
  <si>
    <t>Ardmore Public Library</t>
  </si>
  <si>
    <t>OK0006-002</t>
  </si>
  <si>
    <t>Barnsdall - Ethel Briggs Memorial Library</t>
  </si>
  <si>
    <t>OK0008-002</t>
  </si>
  <si>
    <t>Bartlesville Public Library</t>
  </si>
  <si>
    <t>OK0009-002</t>
  </si>
  <si>
    <t>Beaver County Pioneer Library</t>
  </si>
  <si>
    <t>OK0010-002</t>
  </si>
  <si>
    <t>Blackwell Public Library</t>
  </si>
  <si>
    <t>OK0012-002</t>
  </si>
  <si>
    <t>Boise City - Soutar Memorial Library</t>
  </si>
  <si>
    <t>OK0013-002</t>
  </si>
  <si>
    <t>Bristow - Montfort &amp; Allie Jones Mem Library</t>
  </si>
  <si>
    <t>OK0014-002</t>
  </si>
  <si>
    <t>Buffalo Public Library</t>
  </si>
  <si>
    <t>OK0015-002</t>
  </si>
  <si>
    <t>Carmen Public Library</t>
  </si>
  <si>
    <t>OK0016-002</t>
  </si>
  <si>
    <t>Carnegie Public Library</t>
  </si>
  <si>
    <t>OK0017-002</t>
  </si>
  <si>
    <t>Cartwright Memorial Library</t>
  </si>
  <si>
    <t>PL0001-001</t>
  </si>
  <si>
    <t>Catoosa Public Library</t>
  </si>
  <si>
    <t>OK0118-002</t>
  </si>
  <si>
    <t>Chandler Public Library</t>
  </si>
  <si>
    <t>OK0018-002</t>
  </si>
  <si>
    <t>Chelsea Public Library</t>
  </si>
  <si>
    <t>OK0019-002</t>
  </si>
  <si>
    <t>Cherokee City- County Library</t>
  </si>
  <si>
    <t>OK0020-002</t>
  </si>
  <si>
    <t>Chickasha Public Library</t>
  </si>
  <si>
    <t>OK0021-003</t>
  </si>
  <si>
    <t>Claremore - Will Rogers Library</t>
  </si>
  <si>
    <t>OK0112-002</t>
  </si>
  <si>
    <t>Cleveland - Jay C Byers Memorial Library</t>
  </si>
  <si>
    <t>OK0023-003</t>
  </si>
  <si>
    <t>Coweta Public Library</t>
  </si>
  <si>
    <t>OK0025-002</t>
  </si>
  <si>
    <t>Crescent Community Library</t>
  </si>
  <si>
    <t>OK0026-002</t>
  </si>
  <si>
    <t>Cushing Public Library</t>
  </si>
  <si>
    <t>OK0027-002</t>
  </si>
  <si>
    <t>Dewey - Tyler Memorial Library</t>
  </si>
  <si>
    <t>OK0029-002</t>
  </si>
  <si>
    <t>Drumright Public Library</t>
  </si>
  <si>
    <t>OK0030-002</t>
  </si>
  <si>
    <t>Duncan Public Library</t>
  </si>
  <si>
    <t>OK0031-002</t>
  </si>
  <si>
    <t>Durant-Donald Reynolds Community Ct &amp; Library</t>
  </si>
  <si>
    <t>OK0032-002</t>
  </si>
  <si>
    <t>El Reno Carnegie Library</t>
  </si>
  <si>
    <t>OK0033-002</t>
  </si>
  <si>
    <t>Elgin Community Library</t>
  </si>
  <si>
    <t>OK0125-001</t>
  </si>
  <si>
    <t>Elk City Carnegie Library</t>
  </si>
  <si>
    <t>OK0034-002</t>
  </si>
  <si>
    <t>Enid-Public Library Of Enid And Garfield Co</t>
  </si>
  <si>
    <t>OK0035-002</t>
  </si>
  <si>
    <t>Fairfax Public Library</t>
  </si>
  <si>
    <t>OK0036-002</t>
  </si>
  <si>
    <t>Fairview City Library</t>
  </si>
  <si>
    <t>OK0037-002</t>
  </si>
  <si>
    <t>Frederick Public Library</t>
  </si>
  <si>
    <t>OK0038-002</t>
  </si>
  <si>
    <t>Geary Public Library</t>
  </si>
  <si>
    <t>OK0039-002</t>
  </si>
  <si>
    <t>Grandfield Public Library</t>
  </si>
  <si>
    <t>OK0040-002</t>
  </si>
  <si>
    <t>Guthrie Public Library</t>
  </si>
  <si>
    <t>OK0041-002</t>
  </si>
  <si>
    <t>Guymon Public Library</t>
  </si>
  <si>
    <t>OK0042-002</t>
  </si>
  <si>
    <t>Hennessey Public Library</t>
  </si>
  <si>
    <t>OK0043-002</t>
  </si>
  <si>
    <t>Henryetta Public Library</t>
  </si>
  <si>
    <t>OK0044-002</t>
  </si>
  <si>
    <t>Hinton - Norman Smith Memorial Library</t>
  </si>
  <si>
    <t>OK0045-002</t>
  </si>
  <si>
    <t>Hobart Public Library</t>
  </si>
  <si>
    <t>OK0046-002</t>
  </si>
  <si>
    <t>Holdenville - Grace Pickens Public Library</t>
  </si>
  <si>
    <t>OK0047-002</t>
  </si>
  <si>
    <t>Hominy Public Library</t>
  </si>
  <si>
    <t>OK0048-002</t>
  </si>
  <si>
    <t>Hooker - Olive Warner Memorial Library</t>
  </si>
  <si>
    <t>OK0049-002</t>
  </si>
  <si>
    <t>Hydro Public Library</t>
  </si>
  <si>
    <t>OK0121-001</t>
  </si>
  <si>
    <t>Inola Public Library</t>
  </si>
  <si>
    <t>OK0050-002</t>
  </si>
  <si>
    <t>Kaw City - J.A. Walker Memorial Library</t>
  </si>
  <si>
    <t>OK8005-001</t>
  </si>
  <si>
    <t>Kellyville Public Library</t>
  </si>
  <si>
    <t>OK0110-002</t>
  </si>
  <si>
    <t>Kingfisher Memorial Library</t>
  </si>
  <si>
    <t>OK0052-002</t>
  </si>
  <si>
    <t>Konawa - Kennedy Library Of Konawa</t>
  </si>
  <si>
    <t>OK0053-002</t>
  </si>
  <si>
    <t>Langley Public Library</t>
  </si>
  <si>
    <t>OK0111-002</t>
  </si>
  <si>
    <t>Laverne Delphian Municipal Library</t>
  </si>
  <si>
    <t>OK0119-001</t>
  </si>
  <si>
    <t>Lawton - Kathleen Wyatt Nicholson Library</t>
  </si>
  <si>
    <t>OK0054-005</t>
  </si>
  <si>
    <t>Lawton Public Library</t>
  </si>
  <si>
    <t>OK0054-002</t>
  </si>
  <si>
    <t>Lindsay Community Library</t>
  </si>
  <si>
    <t>OK0055-002</t>
  </si>
  <si>
    <t>Locust Grove Public Library</t>
  </si>
  <si>
    <t>OK0056-002</t>
  </si>
  <si>
    <t>Madill City-County Library</t>
  </si>
  <si>
    <t>OK0057-002</t>
  </si>
  <si>
    <t>Mangum- Margaret Carder Library</t>
  </si>
  <si>
    <t>OK0058-002</t>
  </si>
  <si>
    <t>Mannford Public Library</t>
  </si>
  <si>
    <t>OK0059-002</t>
  </si>
  <si>
    <t>Marlow - Garland Smith Public Library</t>
  </si>
  <si>
    <t>OK0060-002</t>
  </si>
  <si>
    <t>Maysville Public Library</t>
  </si>
  <si>
    <t>OK0061-002</t>
  </si>
  <si>
    <t>Medford Public Library</t>
  </si>
  <si>
    <t>OK0063-002</t>
  </si>
  <si>
    <t>Meeker Public Library</t>
  </si>
  <si>
    <t>OK8004-001</t>
  </si>
  <si>
    <t>Miami Public Library</t>
  </si>
  <si>
    <t>OK0064-002</t>
  </si>
  <si>
    <t>Mooreland Public Library - Beyond The Pages</t>
  </si>
  <si>
    <t>OK8007-001</t>
  </si>
  <si>
    <t>Mounds Public Library</t>
  </si>
  <si>
    <t>OK0114-002</t>
  </si>
  <si>
    <t>Mt View - Addie Davis Memorial Library</t>
  </si>
  <si>
    <t>OK0065-002</t>
  </si>
  <si>
    <t>Mustang Public Library</t>
  </si>
  <si>
    <t>OK0067-002</t>
  </si>
  <si>
    <t>Newkirk Public Library</t>
  </si>
  <si>
    <t>OK0069-002</t>
  </si>
  <si>
    <t>Nowata City-County Library</t>
  </si>
  <si>
    <t>OK0071-002</t>
  </si>
  <si>
    <t>Okeene Public Library</t>
  </si>
  <si>
    <t>OK0073-002</t>
  </si>
  <si>
    <t>Okemah Public Library</t>
  </si>
  <si>
    <t>OK0106-002</t>
  </si>
  <si>
    <t>Okmulgee Public Library</t>
  </si>
  <si>
    <t>OK0075-002</t>
  </si>
  <si>
    <t>Pauls Valley-Nora Sparks Warren Mem Library</t>
  </si>
  <si>
    <t>OK0076-002</t>
  </si>
  <si>
    <t>Pawhuska Public Library</t>
  </si>
  <si>
    <t>OK0077-002</t>
  </si>
  <si>
    <t>Pawnee Public Library</t>
  </si>
  <si>
    <t>OK0078-002</t>
  </si>
  <si>
    <t>Perkins - Thomas-Wilhite Memorial Library</t>
  </si>
  <si>
    <t>OK0079-002</t>
  </si>
  <si>
    <t>Perry Carnegie Library</t>
  </si>
  <si>
    <t>OK0080-002</t>
  </si>
  <si>
    <t>Piedmont Public Library</t>
  </si>
  <si>
    <t>OK0120-001</t>
  </si>
  <si>
    <t>Ponca City Library</t>
  </si>
  <si>
    <t>OK0081-002</t>
  </si>
  <si>
    <t>Pond Creek City Library</t>
  </si>
  <si>
    <t>OK0124-001</t>
  </si>
  <si>
    <t>Prague - Haynie Public Library</t>
  </si>
  <si>
    <t>OK0082-002</t>
  </si>
  <si>
    <t>Pryor - Thomas J Harrison Public Library</t>
  </si>
  <si>
    <t>OK0083-002</t>
  </si>
  <si>
    <t>Quapaw Tribal Library</t>
  </si>
  <si>
    <t>PL0002-001</t>
  </si>
  <si>
    <t>Ringling - Gleason Memorial Library</t>
  </si>
  <si>
    <t>OK0116-002</t>
  </si>
  <si>
    <t>Rush Springs-Glover Spencer Memorial Library</t>
  </si>
  <si>
    <t>OK0084-002</t>
  </si>
  <si>
    <t>Salina Public Library</t>
  </si>
  <si>
    <t>OK0122-001</t>
  </si>
  <si>
    <t>Sapulpa - Bartlett Carnegie Public Library</t>
  </si>
  <si>
    <t>OK0085-002</t>
  </si>
  <si>
    <t>Sayre Public Library</t>
  </si>
  <si>
    <t>OK0086-002</t>
  </si>
  <si>
    <t>Seminole Public Library</t>
  </si>
  <si>
    <t>OK0087-002</t>
  </si>
  <si>
    <t>Shattuck Public Library</t>
  </si>
  <si>
    <t>OK0088-002</t>
  </si>
  <si>
    <t>Stillwater Public Library</t>
  </si>
  <si>
    <t>OK0113-002</t>
  </si>
  <si>
    <t>Stratford - Chandler-Watts Library</t>
  </si>
  <si>
    <t>OK0090-002</t>
  </si>
  <si>
    <t>Stroud Public Library</t>
  </si>
  <si>
    <t>OK0091-002</t>
  </si>
  <si>
    <t>Talala Area Library</t>
  </si>
  <si>
    <t>OK0123-001</t>
  </si>
  <si>
    <t>Texhoma Public Library</t>
  </si>
  <si>
    <t>OK8006-001</t>
  </si>
  <si>
    <t>Thlopthlocco Tribal Town Library</t>
  </si>
  <si>
    <t>PL0003-001</t>
  </si>
  <si>
    <t>Tonkawa Public Library</t>
  </si>
  <si>
    <t>OK0092-002</t>
  </si>
  <si>
    <t>Tryon Public Library</t>
  </si>
  <si>
    <t>OK0107-002</t>
  </si>
  <si>
    <t>United Keetoowah Band Of Cherokee Library</t>
  </si>
  <si>
    <t>PL0004-001</t>
  </si>
  <si>
    <t>Vinita Public Library</t>
  </si>
  <si>
    <t>OK0094-002</t>
  </si>
  <si>
    <t>Wagoner City Public Library</t>
  </si>
  <si>
    <t>OK0095-002</t>
  </si>
  <si>
    <t>Walters Public Library</t>
  </si>
  <si>
    <t>OK0096-002</t>
  </si>
  <si>
    <t>Watonga Public Library</t>
  </si>
  <si>
    <t>OK0097-002</t>
  </si>
  <si>
    <t>Waurika Public Library</t>
  </si>
  <si>
    <t>OK0098-002</t>
  </si>
  <si>
    <t>Waynoka Public Library</t>
  </si>
  <si>
    <t>OK0099-002</t>
  </si>
  <si>
    <t>Wetumka Public Library</t>
  </si>
  <si>
    <t>OK0100-002</t>
  </si>
  <si>
    <t>Wewoka Public Library</t>
  </si>
  <si>
    <t>OK0101-002</t>
  </si>
  <si>
    <t>Woodward Public Library</t>
  </si>
  <si>
    <t>OK0102-002</t>
  </si>
  <si>
    <t>Wynnewood Public Library</t>
  </si>
  <si>
    <t>OK0103-002</t>
  </si>
  <si>
    <t>Yale Public Library</t>
  </si>
  <si>
    <t>OK0104-002</t>
  </si>
  <si>
    <t>Yukon - Mabel C. Fry Public Library</t>
  </si>
  <si>
    <t>OK0105-002</t>
  </si>
  <si>
    <t xml:space="preserve"> </t>
  </si>
  <si>
    <t>==== Systems Below ====</t>
  </si>
  <si>
    <t>Eastern Oklahoma District Library System (EODLS)</t>
  </si>
  <si>
    <t>OK0066-000</t>
  </si>
  <si>
    <t>Metropolitan Library System (MLS)</t>
  </si>
  <si>
    <t>OK0074-000</t>
  </si>
  <si>
    <t>Pioneer Library System (PLS)</t>
  </si>
  <si>
    <t>OK0070-000</t>
  </si>
  <si>
    <t>Southeastern Public Library System Of Okla (SPLSO)</t>
  </si>
  <si>
    <t>OK0062-000</t>
  </si>
  <si>
    <t>Southern Oklahoma Library System (SOLS)</t>
  </si>
  <si>
    <t>OK0007-000</t>
  </si>
  <si>
    <t>Southern Prairie Library System (SPLS)</t>
  </si>
  <si>
    <t>OK0002-000</t>
  </si>
  <si>
    <t>Tulsa City-County Library System (TCCLS)</t>
  </si>
  <si>
    <t>OK0093-000</t>
  </si>
  <si>
    <t>Western Plains Library System (WPLS)</t>
  </si>
  <si>
    <t>OK0024-000</t>
  </si>
  <si>
    <t>ListLibSystems</t>
  </si>
  <si>
    <t>EODLS- Checotah - Jim Lucas Checotah Public Library</t>
  </si>
  <si>
    <t>OK0066-003</t>
  </si>
  <si>
    <t>EODLS- Eufaula Memorial Library</t>
  </si>
  <si>
    <t>OK0066-004</t>
  </si>
  <si>
    <t>EODLS- Ft. Gibson - Q.B. Boydstun Library</t>
  </si>
  <si>
    <t>OK0066-005</t>
  </si>
  <si>
    <t>EODLS- Grove Public Library</t>
  </si>
  <si>
    <t>OK0066-006</t>
  </si>
  <si>
    <t>EODLS- Haskell - Rieger Memorial Library</t>
  </si>
  <si>
    <t>OK0066-007</t>
  </si>
  <si>
    <t>EODLS- Hulbert Community Library</t>
  </si>
  <si>
    <t>OK0066-016</t>
  </si>
  <si>
    <t>EODLS- Jay - Delaware County Library</t>
  </si>
  <si>
    <t>OK0066-008</t>
  </si>
  <si>
    <t>EODLS- Kansas Public Library</t>
  </si>
  <si>
    <t>OK0066-013</t>
  </si>
  <si>
    <t>EODLS- Muldrow Public Library</t>
  </si>
  <si>
    <t>OK0066-009</t>
  </si>
  <si>
    <t>EODLS- Muskogee Public Library</t>
  </si>
  <si>
    <t>OK0066-015</t>
  </si>
  <si>
    <t>EODLS- Sallisaw - Stanley Tubbs Memorial Library</t>
  </si>
  <si>
    <t>OK0066-010</t>
  </si>
  <si>
    <t>EODLS- Stilwell Public Library</t>
  </si>
  <si>
    <t>EODLS- Tahlequah Public Library</t>
  </si>
  <si>
    <t>OK0066-011</t>
  </si>
  <si>
    <t>EODLS- Warner Public Library</t>
  </si>
  <si>
    <t>OK0066-014</t>
  </si>
  <si>
    <t>EODLS- Westville - John F Henderson Public Library</t>
  </si>
  <si>
    <t>OK0066-012</t>
  </si>
  <si>
    <t>MLS- Belle Isle Library</t>
  </si>
  <si>
    <t>OK0074-003</t>
  </si>
  <si>
    <t>MLS- Bethany Library</t>
  </si>
  <si>
    <t>OK0074-004</t>
  </si>
  <si>
    <t>MLS- Capitol Hill Library</t>
  </si>
  <si>
    <t>OK0074-005</t>
  </si>
  <si>
    <t>MLS- Choctaw  Library</t>
  </si>
  <si>
    <t>OK0074-016</t>
  </si>
  <si>
    <t>MLS- Del City Library</t>
  </si>
  <si>
    <t>OK0074-006</t>
  </si>
  <si>
    <t>MLS- Edmond Library</t>
  </si>
  <si>
    <t>OK0074-007</t>
  </si>
  <si>
    <t>MLS- Harrah Library</t>
  </si>
  <si>
    <t>OK0074-019</t>
  </si>
  <si>
    <t>MLS- Jones Library</t>
  </si>
  <si>
    <t>OK0074-020</t>
  </si>
  <si>
    <t>MLS- Luther Library</t>
  </si>
  <si>
    <t>OK0074-021</t>
  </si>
  <si>
    <t>MLS- Midwest City Library</t>
  </si>
  <si>
    <t>OK0074-008</t>
  </si>
  <si>
    <t>MLS- Nicoma Park Library</t>
  </si>
  <si>
    <t>OK0074-022</t>
  </si>
  <si>
    <t>MLS- Northwest Library</t>
  </si>
  <si>
    <t>OK0074-025</t>
  </si>
  <si>
    <t>MLS- Ralph Ellison Library</t>
  </si>
  <si>
    <t>OK0074-009</t>
  </si>
  <si>
    <t>MLS- Ronald J Norick Downtown Library</t>
  </si>
  <si>
    <t>OK0074-002</t>
  </si>
  <si>
    <t>MLS- Southern Oaks Library</t>
  </si>
  <si>
    <t>OK0074-010</t>
  </si>
  <si>
    <t>MLS- Village Public Library</t>
  </si>
  <si>
    <t>OK0074-011</t>
  </si>
  <si>
    <t>MLS- Warr Acres Library</t>
  </si>
  <si>
    <t>OK0074-012</t>
  </si>
  <si>
    <t>MLS- Wright Library</t>
  </si>
  <si>
    <t>OK0074-024</t>
  </si>
  <si>
    <t>PLS- Blanchard Public Library</t>
  </si>
  <si>
    <t>OK0070-003</t>
  </si>
  <si>
    <t>PLS- Mcloud Public Library</t>
  </si>
  <si>
    <t>OK0070-010</t>
  </si>
  <si>
    <t>PLS- Moore Public Library</t>
  </si>
  <si>
    <t>OK0070-004</t>
  </si>
  <si>
    <t>PLS- Newcastle Public Library</t>
  </si>
  <si>
    <t>OK0070-005</t>
  </si>
  <si>
    <t>PLS- Noble Public Library</t>
  </si>
  <si>
    <t>OK0070-006</t>
  </si>
  <si>
    <t>PLS- Norman Public Library</t>
  </si>
  <si>
    <t>OK0070-002</t>
  </si>
  <si>
    <t>PLS- Norman Public Library (West)</t>
  </si>
  <si>
    <t>OK0070-013</t>
  </si>
  <si>
    <t>PLS- Purcell Public Library</t>
  </si>
  <si>
    <t>OK0070-007</t>
  </si>
  <si>
    <t>PLS- Shawnee Public Library</t>
  </si>
  <si>
    <t>OK0070-008</t>
  </si>
  <si>
    <t>PLS- Southwest Oklahoma City Public Library</t>
  </si>
  <si>
    <t>OK0070-012</t>
  </si>
  <si>
    <t>PLS- Tecumseh Public Library</t>
  </si>
  <si>
    <t>OK0070-009</t>
  </si>
  <si>
    <t>SOLS- Atoka County Library</t>
  </si>
  <si>
    <t>OK0007-012</t>
  </si>
  <si>
    <t>SOLS- Davis Public Library</t>
  </si>
  <si>
    <t>OK0007-013</t>
  </si>
  <si>
    <t>SOLS- Healdton Community Library</t>
  </si>
  <si>
    <t>OK0007-014</t>
  </si>
  <si>
    <t>SOLS- Marietta - Love County Library</t>
  </si>
  <si>
    <t>OK0007-015</t>
  </si>
  <si>
    <t>SOLS- Southern Oklahoma Library System - Ardmore</t>
  </si>
  <si>
    <t>OK0007-021</t>
  </si>
  <si>
    <t>SOLS- Sulphur - Mary E Parker Memorial Library</t>
  </si>
  <si>
    <t>OK0007-016</t>
  </si>
  <si>
    <t>SOLS- Tishomingo - Johnston County Library</t>
  </si>
  <si>
    <t>OK0007-017</t>
  </si>
  <si>
    <t>SOLS- Wilson Public Library</t>
  </si>
  <si>
    <t>OK0007-018</t>
  </si>
  <si>
    <t>SPLS- Altus Public Library</t>
  </si>
  <si>
    <t>OK0002-003</t>
  </si>
  <si>
    <t>SPLS- Hollis Public Library</t>
  </si>
  <si>
    <t>OK0002-004</t>
  </si>
  <si>
    <t>SPLSO- Arkoma Public Library</t>
  </si>
  <si>
    <t>OK0062-003</t>
  </si>
  <si>
    <t>SPLSO- Broken Bow Public Library</t>
  </si>
  <si>
    <t>OK0062-004</t>
  </si>
  <si>
    <t>SPLSO- Coalgate - Coal County Public Library</t>
  </si>
  <si>
    <t>OK0062-005</t>
  </si>
  <si>
    <t>SPLSO- Hartshorne Public Library</t>
  </si>
  <si>
    <t>OK0062-006</t>
  </si>
  <si>
    <t>SPLSO- Heavener Public Library</t>
  </si>
  <si>
    <t>OK0062-007</t>
  </si>
  <si>
    <t>SPLSO- Hugo - Choctaw County Public Library</t>
  </si>
  <si>
    <t>OK0062-008</t>
  </si>
  <si>
    <t>SPLSO- Idabel Public Library</t>
  </si>
  <si>
    <t>OK0062-009</t>
  </si>
  <si>
    <t>SPLSO- Mcalester Public Library</t>
  </si>
  <si>
    <t>OK0062-010</t>
  </si>
  <si>
    <t>SPLSO- Poteau - Patrick Lynch Public Library</t>
  </si>
  <si>
    <t>OK0062-011</t>
  </si>
  <si>
    <t>SPLSO- Spiro Public Library</t>
  </si>
  <si>
    <t>OK0062-012</t>
  </si>
  <si>
    <t>SPLSO- Stigler Public Library</t>
  </si>
  <si>
    <t>OK0062-013</t>
  </si>
  <si>
    <t>SPLSO- Talihina Public Library</t>
  </si>
  <si>
    <t>OK0062-014</t>
  </si>
  <si>
    <t>SPLSO- Valliant - Mattie Terry Library</t>
  </si>
  <si>
    <t>OK0062-017</t>
  </si>
  <si>
    <t>SPLSO- Wilburton - Latimer County Public Library</t>
  </si>
  <si>
    <t>OK0062-015</t>
  </si>
  <si>
    <t>SPLSO- Wister Public Library</t>
  </si>
  <si>
    <t>OK0062-016</t>
  </si>
  <si>
    <t>TCCLS- Bixby Public Library</t>
  </si>
  <si>
    <t>OK0093-003</t>
  </si>
  <si>
    <t>TCCLS- Broken Arrow Library</t>
  </si>
  <si>
    <t>OK0093-004</t>
  </si>
  <si>
    <t>TCCLS- Brookside Public Library</t>
  </si>
  <si>
    <t>OK0093-005</t>
  </si>
  <si>
    <t>TCCLS- Charles Page Memorial Library</t>
  </si>
  <si>
    <t>OK0093-016</t>
  </si>
  <si>
    <t>TCCLS- Collinsville Public Library</t>
  </si>
  <si>
    <t>OK0093-006</t>
  </si>
  <si>
    <t>TCCLS- Genealogy Center</t>
  </si>
  <si>
    <t>OK0093-033</t>
  </si>
  <si>
    <t>TCCLS- Glenpool Library</t>
  </si>
  <si>
    <t>OK0093-009</t>
  </si>
  <si>
    <t>TCCLS- Hardesty Regional Library</t>
  </si>
  <si>
    <t>OK0093-010</t>
  </si>
  <si>
    <t>TCCLS- Helmerich Library</t>
  </si>
  <si>
    <t>OK0093-024</t>
  </si>
  <si>
    <t>TCCLS- Herman &amp; Kate Kaiser Library</t>
  </si>
  <si>
    <t>OK0093-032</t>
  </si>
  <si>
    <t>TCCLS- Jenks Library</t>
  </si>
  <si>
    <t>OK0093-011</t>
  </si>
  <si>
    <t>TCCLS- Judy Z Kishner Library</t>
  </si>
  <si>
    <t>OK0093-020</t>
  </si>
  <si>
    <t>TCCLS- Kendall-Whittier Library</t>
  </si>
  <si>
    <t>OK0093-028</t>
  </si>
  <si>
    <t>TCCLS- Librarium</t>
  </si>
  <si>
    <t>OK0093-035</t>
  </si>
  <si>
    <t>TCCLS- Martin Regional Library</t>
  </si>
  <si>
    <t>OK0093-012</t>
  </si>
  <si>
    <t>TCCLS- Maxwell Park Library</t>
  </si>
  <si>
    <t>OK0093-013</t>
  </si>
  <si>
    <t>TCCLS- Nathan Hale Library</t>
  </si>
  <si>
    <t>OK0093-014</t>
  </si>
  <si>
    <t>TCCLS- Owasso Library</t>
  </si>
  <si>
    <t>OK0093-015</t>
  </si>
  <si>
    <t>TCCLS- Pratt Library</t>
  </si>
  <si>
    <t>OK0093-017</t>
  </si>
  <si>
    <t>TCCLS- Rudisill Regional Library</t>
  </si>
  <si>
    <t>OK0093-018</t>
  </si>
  <si>
    <t>TCCLS- Schusterman-Benson Library</t>
  </si>
  <si>
    <t>OK0093-030</t>
  </si>
  <si>
    <t>TCCLS- Skiatook Library</t>
  </si>
  <si>
    <t>OK0093-019</t>
  </si>
  <si>
    <t>TCCLS- South Broken Arrow Library</t>
  </si>
  <si>
    <t>OK0093-025</t>
  </si>
  <si>
    <t>TCCLS- Suburban Acres Library</t>
  </si>
  <si>
    <t>OK0093-023</t>
  </si>
  <si>
    <t>TCCLS- Zarrow Regional Library</t>
  </si>
  <si>
    <t>OK0093-021</t>
  </si>
  <si>
    <t>WPLS- Cheyenne - Minnie R Slief  Memorial Library</t>
  </si>
  <si>
    <t>OK0024-003</t>
  </si>
  <si>
    <t>WPLS- Clinton Public Library</t>
  </si>
  <si>
    <t>OK0024-010</t>
  </si>
  <si>
    <t>WPLS- Cordell Public Library</t>
  </si>
  <si>
    <t>OK0024-005</t>
  </si>
  <si>
    <t>WPLS- Seiling Public Library</t>
  </si>
  <si>
    <t>OK0024-006</t>
  </si>
  <si>
    <t>WPLS- Sentinel Public Library</t>
  </si>
  <si>
    <t>OK0024-007</t>
  </si>
  <si>
    <t>WPLS- Thomas - Hazel Cross Library</t>
  </si>
  <si>
    <t>OK0024-008</t>
  </si>
  <si>
    <t>WPLS- Weatherford Public Library</t>
  </si>
  <si>
    <t>OK0024-009</t>
  </si>
  <si>
    <t>WPLS- Western Plains Library System Bookmobile</t>
  </si>
  <si>
    <t>OK0024-004</t>
  </si>
  <si>
    <t/>
  </si>
  <si>
    <t>Item</t>
  </si>
  <si>
    <t>Field (i)</t>
  </si>
  <si>
    <t>(i)</t>
  </si>
  <si>
    <t>Type</t>
  </si>
  <si>
    <t>Affidavit Response</t>
  </si>
  <si>
    <t>Analyst Notes</t>
  </si>
  <si>
    <t>Type of Affidavit</t>
  </si>
  <si>
    <t>Purpose of Affidavit</t>
  </si>
  <si>
    <t>AffidavitPurpose</t>
  </si>
  <si>
    <t>Library Name</t>
  </si>
  <si>
    <t>libName</t>
  </si>
  <si>
    <t>Library System Name</t>
  </si>
  <si>
    <t>libSystem</t>
  </si>
  <si>
    <t>City Name</t>
  </si>
  <si>
    <t>libCity</t>
  </si>
  <si>
    <t>Number of Patrons Served</t>
  </si>
  <si>
    <t>libPatronsServed</t>
  </si>
  <si>
    <t>Contact's Name</t>
  </si>
  <si>
    <t>eiContactName</t>
  </si>
  <si>
    <t>Contact's Title</t>
  </si>
  <si>
    <t>eiContactTitle</t>
  </si>
  <si>
    <t>Contact's Employer</t>
  </si>
  <si>
    <t>eiContactEmployer</t>
  </si>
  <si>
    <t>Contact's Telephone Number</t>
  </si>
  <si>
    <t>eiContactTelephone</t>
  </si>
  <si>
    <t>Contact's Email Address</t>
  </si>
  <si>
    <t>eiContactEmail</t>
  </si>
  <si>
    <t>Address 1</t>
  </si>
  <si>
    <t>eiContactAddress1</t>
  </si>
  <si>
    <t>City</t>
  </si>
  <si>
    <t>eiContactCity</t>
  </si>
  <si>
    <t>State</t>
  </si>
  <si>
    <t>eiContactState</t>
  </si>
  <si>
    <t>Zip Code</t>
  </si>
  <si>
    <t>eiContactZip</t>
  </si>
  <si>
    <t>Public Library?</t>
  </si>
  <si>
    <t>eiEntityType</t>
  </si>
  <si>
    <t>May PUD contact consultant?</t>
  </si>
  <si>
    <t>conPUDContactCons</t>
  </si>
  <si>
    <t>Funding Year</t>
  </si>
  <si>
    <t>csFundingYr</t>
  </si>
  <si>
    <t>Bandwidth Requested</t>
  </si>
  <si>
    <t>bidRFPBW</t>
  </si>
  <si>
    <t>Bandwidth Selected in 470/RFP</t>
  </si>
  <si>
    <t>bidSelectedBWinRFP</t>
  </si>
  <si>
    <t>Bandwidth Explanation</t>
  </si>
  <si>
    <t>bidBWExp</t>
  </si>
  <si>
    <t>Number of Bidders</t>
  </si>
  <si>
    <t>bidNumBidders</t>
  </si>
  <si>
    <t>Number of bids</t>
  </si>
  <si>
    <t>bidNumBids</t>
  </si>
  <si>
    <t>Bids not considered?</t>
  </si>
  <si>
    <t>bidNotConsider</t>
  </si>
  <si>
    <t>Bid Not Considered Explanation</t>
  </si>
  <si>
    <t>bidNotConsiderExp</t>
  </si>
  <si>
    <t>Eligible Provider and bid selected</t>
  </si>
  <si>
    <t>bidSelectBid</t>
  </si>
  <si>
    <t>Bid Chosen Explanation</t>
  </si>
  <si>
    <t>bidSelectedLCRQBExp</t>
  </si>
  <si>
    <t>E-rate %</t>
  </si>
  <si>
    <t>csErateDiscountRate</t>
  </si>
  <si>
    <t>Internet Service Provider</t>
  </si>
  <si>
    <t>csCurProvider</t>
  </si>
  <si>
    <t>Internet Service Begin Date</t>
  </si>
  <si>
    <t>csCurDateBegin</t>
  </si>
  <si>
    <t>Internet Bandwidth</t>
  </si>
  <si>
    <t>csInetBW</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</si>
  <si>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</si>
  <si>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</si>
  <si>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</si>
  <si>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</si>
  <si>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</si>
  <si>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</si>
  <si>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</si>
  <si>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</si>
  <si>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</si>
  <si>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</si>
  <si>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Internet Service Provider</t>
  </si>
  <si>
    <t>psPrevInetProvider</t>
  </si>
  <si>
    <t>Actual Internet Disconnect Date</t>
  </si>
  <si>
    <t>psPrevInetDiscDate</t>
  </si>
  <si>
    <t>Previous WAN Service Provider</t>
  </si>
  <si>
    <t>psPrevWANProvider</t>
  </si>
  <si>
    <t>Actual WAN Disconnect Date</t>
  </si>
  <si>
    <t>psPrevWANDiscDate</t>
  </si>
  <si>
    <t>Previous Servicer Additional Explanation</t>
  </si>
  <si>
    <t>psPrevAddExp</t>
  </si>
  <si>
    <t>Disconnect Information Status</t>
  </si>
  <si>
    <t>atDiscInfoStatus</t>
  </si>
  <si>
    <t>Disconnect Information Explanation</t>
  </si>
  <si>
    <t>atDiscInfoExp</t>
  </si>
  <si>
    <t>RFP Status</t>
  </si>
  <si>
    <t>atRFPStatus</t>
  </si>
  <si>
    <t>RFP Explanation</t>
  </si>
  <si>
    <t>atRFPExp</t>
  </si>
  <si>
    <t>Bid Evaluation Status</t>
  </si>
  <si>
    <t>atBidEvalStatus</t>
  </si>
  <si>
    <t>Bid Evaluation Explanation</t>
  </si>
  <si>
    <t>atBidEvalExp</t>
  </si>
  <si>
    <t>Demarc info</t>
  </si>
  <si>
    <t>atDeMarc</t>
  </si>
  <si>
    <t>OUSF Preapproval Funding Letter Status</t>
  </si>
  <si>
    <t>atAppFundLetStatus</t>
  </si>
  <si>
    <t>Attachment Additional Notes</t>
  </si>
  <si>
    <t>atNotes</t>
  </si>
  <si>
    <t>bidPostRFP</t>
  </si>
  <si>
    <t>bidTechNeutral</t>
  </si>
  <si>
    <t>bidOpentoCarriers</t>
  </si>
  <si>
    <t>bidCat1Only</t>
  </si>
  <si>
    <t>bidIneligChargeList</t>
  </si>
  <si>
    <t>bidEarlyTermFees</t>
  </si>
  <si>
    <t>bidEarlyTermFeesCons</t>
  </si>
  <si>
    <t>bidEarlyTermFeesExp</t>
  </si>
  <si>
    <t>bidContractMatchBid</t>
  </si>
  <si>
    <t>bidConTermExp</t>
  </si>
  <si>
    <t>csInetBWUnit</t>
  </si>
  <si>
    <t>csCurMonthlyCharge</t>
  </si>
  <si>
    <t>csCurInstallCharge</t>
  </si>
  <si>
    <t>csCurNonrecurrCharge</t>
  </si>
  <si>
    <t>csWANBWUnit</t>
  </si>
  <si>
    <t>csWANMonthlyCharge</t>
  </si>
  <si>
    <t>csWANInstallCharge</t>
  </si>
  <si>
    <t>csWANNonRecCharge</t>
  </si>
  <si>
    <t>atContractStatus</t>
  </si>
  <si>
    <t>atContractExp</t>
  </si>
  <si>
    <t>atInvoicesStatus</t>
  </si>
  <si>
    <t>atInvoicesExp</t>
  </si>
  <si>
    <t>atAppFundExp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</si>
</sst>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0"/>
      <color rgb="FFFF0000"/>
      <name val="Times New Roman"/>
      <family val="1"/>
    </font>
    <font>
      <sz val="10"/>
      <color theme="1"/>
      <name val="Times New Roman"/>
      <family val="1"/>
    </font>
    <font>
      <b/>
      <sz val="12"/>
      <color theme="1"/>
      <name val="Calibri"/>
      <family val="2"/>
      <scheme val="minor"/>
    </font>
    <font>
      <sz val="9"/>
      <color theme="1"/>
      <name val="Courier New"/>
      <family val="3"/>
    </font>
    <font>
      <sz val="9"/>
      <name val="Times New Roman"/>
      <family val="1"/>
    </font>
    <font>
      <i/>
      <u/>
      <sz val="10"/>
      <color rgb="FFC00000"/>
      <name val="Times New Roman"/>
      <family val="1"/>
    </font>
    <font>
      <u/>
      <sz val="10"/>
      <color theme="1"/>
      <name val="Times New Roman"/>
      <family val="1"/>
    </font>
    <font>
      <b/>
      <sz val="10"/>
      <color rgb="FF0000FF"/>
      <name val="Times New Roman"/>
      <family val="1"/>
    </font>
    <font>
      <sz val="12"/>
      <color theme="1"/>
      <name val="Times New Roman"/>
      <family val="1"/>
    </font>
    <font>
      <sz val="9"/>
      <color theme="1"/>
      <name val="Times New Roman"/>
      <family val="1"/>
    </font>
    <font>
      <u/>
      <sz val="19.45"/>
      <color theme="1"/>
      <name val="Calibri"/>
      <family val="2"/>
    </font>
    <font>
      <sz val="11"/>
      <color indexed="8"/>
      <name val="Calibri"/>
      <family val="2"/>
    </font>
    <font>
      <u/>
      <sz val="16.5"/>
      <name val="Calibri"/>
      <family val="2"/>
    </font>
    <font>
      <sz val="10"/>
      <name val="Times New Roman"/>
      <family val="1"/>
    </font>
    <font>
      <sz val="11"/>
      <color theme="1"/>
      <name val="Times New Roman"/>
      <family val="1"/>
    </font>
    <font>
      <sz val="10.5"/>
      <color theme="1"/>
      <name val="Times New Roman"/>
      <family val="1"/>
    </font>
    <font>
      <sz val="11"/>
      <color rgb="FFFF0000"/>
      <name val="Times New Roman"/>
      <family val="1"/>
    </font>
    <font>
      <b/>
      <u/>
      <sz val="10"/>
      <color theme="1"/>
      <name val="Times New Roman"/>
      <family val="1"/>
    </font>
    <font>
      <b/>
      <sz val="14"/>
      <color theme="1"/>
      <name val="Times New Roman"/>
      <family val="1"/>
    </font>
    <font>
      <b/>
      <sz val="18"/>
      <name val="Times New Roman"/>
      <family val="1"/>
    </font>
    <font>
      <b/>
      <sz val="11"/>
      <color theme="1"/>
      <name val="Times New Roman"/>
      <family val="1"/>
    </font>
    <font>
      <b/>
      <sz val="9"/>
      <name val="Times New Roman"/>
      <family val="1"/>
    </font>
    <font>
      <b/>
      <sz val="10"/>
      <color theme="1"/>
      <name val="Times New Roman"/>
      <family val="1"/>
    </font>
    <font>
      <sz val="10"/>
      <color rgb="FF333333"/>
      <name val="Times New Roman"/>
      <family val="1"/>
    </font>
    <font>
      <b/>
      <sz val="10"/>
      <name val="Times New Roman"/>
      <family val="1"/>
    </font>
    <font>
      <i/>
      <sz val="10"/>
      <name val="Times New Roman"/>
      <family val="1"/>
    </font>
    <font>
      <sz val="10"/>
      <color rgb="FF000000"/>
      <name val="Times New Roman"/>
      <family val="1"/>
    </font>
    <font>
      <b/>
      <sz val="10"/>
      <color rgb="FF000000"/>
      <name val="Times New Roman"/>
      <family val="1"/>
    </font>
    <font>
      <sz val="11"/>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s>
  <borders count="20">
    <border>
      <left/>
      <right/>
      <top/>
      <bottom/>
      <diagonal/>
    </border>
    <border>
      <left/>
      <right/>
      <top style="double">
        <color auto="1"/>
      </top>
      <bottom style="double">
        <color auto="1"/>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double">
        <color auto="1"/>
      </left>
      <right/>
      <top style="double">
        <color auto="1"/>
      </top>
      <bottom style="double">
        <color indexed="64"/>
      </bottom>
      <diagonal/>
    </border>
    <border>
      <left/>
      <right style="double">
        <color auto="1"/>
      </right>
      <top style="double">
        <color auto="1"/>
      </top>
      <bottom style="double">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2" borderId="0"/>
    <xf numFmtId="0" fontId="13" fillId="2" borderId="0">
      <alignment horizontal="left" vertical="top" wrapText="1"/>
    </xf>
    <xf numFmtId="0" fontId="11" fillId="2" borderId="0">
      <alignment vertical="center"/>
    </xf>
    <xf numFmtId="49" fontId="12" fillId="2" borderId="0">
      <alignment horizontal="center" vertical="top"/>
    </xf>
    <xf numFmtId="0" fontId="9" fillId="2" borderId="0">
      <alignment horizontal="left" vertical="top"/>
      <protection locked="0"/>
    </xf>
    <xf numFmtId="0" fontId="5" fillId="2" borderId="0">
      <alignment horizontal="left" vertical="top" wrapText="1"/>
    </xf>
    <xf numFmtId="0" fontId="4" fillId="2" borderId="0">
      <alignment horizontal="left" vertical="top" wrapText="1"/>
    </xf>
    <xf numFmtId="0" fontId="6" fillId="0" borderId="1">
      <alignment horizontal="left" vertical="center"/>
    </xf>
    <xf numFmtId="0" fontId="1" fillId="0" borderId="2">
      <alignment horizontal="left" vertical="center"/>
    </xf>
    <xf numFmtId="0" fontId="10" fillId="2" borderId="3">
      <alignment vertical="top" wrapText="1"/>
      <protection locked="0"/>
    </xf>
    <xf numFmtId="0" fontId="7" fillId="2" borderId="0">
      <alignment readingOrder="1"/>
    </xf>
    <xf numFmtId="0" fontId="8" fillId="2" borderId="0" applyAlignment="0">
      <alignment horizontal="justify" vertical="center"/>
    </xf>
    <xf numFmtId="0" fontId="1" fillId="0" borderId="0"/>
    <xf numFmtId="0" fontId="14" fillId="0" borderId="0" applyNumberFormat="0" applyFill="0" applyBorder="0" applyAlignment="0" applyProtection="0">
      <alignment vertical="top"/>
      <protection locked="0"/>
    </xf>
    <xf numFmtId="0" fontId="5" fillId="2"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alignment vertical="top"/>
      <protection locked="0"/>
    </xf>
  </cellStyleXfs>
  <cellXfs count="124">
    <xf numFmtId="0" fontId="0" fillId="2" borderId="0" xfId="0"/>
    <xf numFmtId="0" fontId="2" fillId="2" borderId="0" xfId="0" applyFont="1" applyAlignment="1">
      <alignment vertical="top"/>
    </xf>
    <xf numFmtId="0" fontId="0" fillId="2" borderId="0" xfId="0" applyAlignment="1">
      <alignment horizontal="left" vertical="top" wrapText="1"/>
    </xf>
    <xf numFmtId="0" fontId="0" fillId="4" borderId="0" xfId="0" applyFill="1"/>
    <xf numFmtId="0" fontId="2" fillId="2" borderId="0" xfId="0" applyFont="1" applyAlignment="1">
      <alignment horizontal="left" vertical="top" wrapText="1"/>
    </xf>
    <xf numFmtId="0" fontId="0" fillId="5" borderId="0" xfId="0" applyFill="1"/>
    <xf numFmtId="0" fontId="0" fillId="2" borderId="0" xfId="0" quotePrefix="1"/>
    <xf numFmtId="0" fontId="0" fillId="3" borderId="0" xfId="12" applyFont="1" applyFill="1"/>
    <xf numFmtId="0" fontId="0" fillId="2" borderId="0" xfId="0"/>
    <xf numFmtId="0" fontId="0" fillId="3" borderId="0" xfId="0" applyFill="1"/>
    <xf numFmtId="0" fontId="17" fillId="2" borderId="0" xfId="5" applyFont="1">
      <alignment horizontal="left" vertical="top" wrapText="1"/>
    </xf>
    <xf numFmtId="0" fontId="0" fillId="2" borderId="0" xfId="0"/>
    <xf numFmtId="0" fontId="0" fillId="2" borderId="0" xfId="0" applyAlignment="1">
      <alignment horizontal="left" vertical="top"/>
    </xf>
    <xf numFmtId="0" fontId="2" fillId="2" borderId="0" xfId="0" applyFont="1" applyAlignment="1">
      <alignment horizontal="left" vertical="top"/>
    </xf>
    <xf numFmtId="0" fontId="2" fillId="2" borderId="0" xfId="0" applyFont="1" applyAlignment="1" applyProtection="1">
      <alignment horizontal="left" vertical="top" wrapText="1"/>
      <protection locked="0"/>
    </xf>
    <xf numFmtId="0" fontId="2" fillId="2" borderId="0" xfId="0" applyFont="1" applyAlignment="1">
      <alignment horizontal="center" vertical="top"/>
    </xf>
    <xf numFmtId="0" fontId="0" fillId="2" borderId="0" xfId="0" applyAlignment="1">
      <alignment horizontal="center" vertical="top"/>
    </xf>
    <xf numFmtId="0" fontId="5" fillId="2" borderId="0" xfId="5" quotePrefix="1" applyFont="1">
      <alignment horizontal="left" vertical="top" wrapText="1"/>
    </xf>
    <xf numFmtId="0" fontId="5" fillId="2" borderId="0" xfId="5" applyFont="1">
      <alignment horizontal="left" vertical="top" wrapText="1"/>
    </xf>
    <xf numFmtId="0" fontId="19" fillId="2" borderId="0" xfId="0" applyFont="1" applyFill="1" applyAlignment="1">
      <alignment horizontal="justify" vertical="center"/>
    </xf>
    <xf numFmtId="0" fontId="20" fillId="2" borderId="0" xfId="0" applyFont="1" applyFill="1" applyAlignment="1">
      <alignment vertical="top" wrapText="1"/>
    </xf>
    <xf numFmtId="0" fontId="18" fillId="2" borderId="0" xfId="0" applyFont="1" applyFill="1" applyAlignment="1">
      <alignment vertical="top" wrapText="1"/>
    </xf>
    <xf numFmtId="0" fontId="5" fillId="2" borderId="0" xfId="5" quotePrefix="1" applyFont="1" applyBorder="1">
      <alignment horizontal="left" vertical="top" wrapText="1"/>
    </xf>
    <xf numFmtId="0" fontId="18" fillId="2" borderId="4" xfId="0" applyFont="1" applyFill="1" applyBorder="1" applyAlignment="1">
      <alignment vertical="top" wrapText="1"/>
    </xf>
    <xf numFmtId="0" fontId="18" fillId="2" borderId="0" xfId="0" applyFont="1"/>
    <xf numFmtId="0" fontId="5" fillId="2" borderId="0" xfId="5" applyFont="1" applyFill="1">
      <alignment horizontal="left" vertical="top" wrapText="1"/>
    </xf>
    <xf numFmtId="0" fontId="5" fillId="2" borderId="4" xfId="5" applyFont="1" applyBorder="1">
      <alignment horizontal="left" vertical="top" wrapText="1"/>
    </xf>
    <xf numFmtId="0" fontId="5" fillId="2" borderId="0" xfId="5" applyFont="1" applyBorder="1">
      <alignment horizontal="left" vertical="top" wrapText="1"/>
    </xf>
    <xf numFmtId="0" fontId="18" fillId="2" borderId="0" xfId="0" applyFont="1" applyFill="1" applyBorder="1" applyAlignment="1">
      <alignment vertical="top" wrapText="1"/>
    </xf>
    <xf numFmtId="0" fontId="21" fillId="2" borderId="0" xfId="5" applyFont="1" applyBorder="1">
      <alignment horizontal="left" vertical="top" wrapText="1"/>
    </xf>
    <xf numFmtId="0" fontId="5" fillId="2" borderId="4" xfId="5" applyFont="1" applyFill="1" applyBorder="1">
      <alignment horizontal="left" vertical="top" wrapText="1"/>
    </xf>
    <xf numFmtId="0" fontId="3" fillId="0" borderId="0" xfId="7" applyFont="1" applyBorder="1">
      <alignment horizontal="left" vertical="center"/>
    </xf>
    <xf numFmtId="0" fontId="18" fillId="2" borderId="0" xfId="0" applyFont="1" applyAlignment="1">
      <alignment vertical="top" wrapText="1"/>
    </xf>
    <xf numFmtId="0" fontId="18" fillId="2" borderId="4" xfId="0" applyFont="1" applyFill="1" applyBorder="1"/>
    <xf numFmtId="0" fontId="22" fillId="2" borderId="0" xfId="0" applyFont="1" applyFill="1" applyAlignment="1">
      <alignment horizontal="center" vertical="center"/>
    </xf>
    <xf numFmtId="2" fontId="5" fillId="2" borderId="0" xfId="5" applyNumberFormat="1" applyFont="1" applyFill="1">
      <alignment horizontal="left" vertical="top" wrapText="1"/>
    </xf>
    <xf numFmtId="0" fontId="18" fillId="2" borderId="0" xfId="0" applyFont="1" applyFill="1"/>
    <xf numFmtId="0" fontId="13" fillId="2" borderId="0" xfId="1" applyFont="1">
      <alignment horizontal="left" vertical="top" wrapText="1"/>
    </xf>
    <xf numFmtId="0" fontId="8" fillId="2" borderId="0" xfId="11" applyFont="1" applyAlignment="1">
      <alignment vertical="center"/>
    </xf>
    <xf numFmtId="0" fontId="8" fillId="2" borderId="0" xfId="11" applyFont="1" applyAlignment="1"/>
    <xf numFmtId="0" fontId="5" fillId="2" borderId="0" xfId="0" applyFont="1" applyFill="1" applyAlignment="1">
      <alignment vertical="center"/>
    </xf>
    <xf numFmtId="0" fontId="5" fillId="2" borderId="0" xfId="1" quotePrefix="1" applyFont="1">
      <alignment horizontal="left" vertical="top" wrapText="1"/>
    </xf>
    <xf numFmtId="0" fontId="26" fillId="2" borderId="0" xfId="1" quotePrefix="1" applyFont="1" applyBorder="1">
      <alignment horizontal="left" vertical="top" wrapText="1"/>
    </xf>
    <xf numFmtId="0" fontId="5" fillId="2" borderId="5" xfId="0" applyFont="1" applyBorder="1"/>
    <xf numFmtId="0" fontId="5" fillId="2" borderId="0" xfId="0" applyFont="1"/>
    <xf numFmtId="0" fontId="26" fillId="0" borderId="1" xfId="7" quotePrefix="1" applyFont="1">
      <alignment horizontal="left" vertical="center"/>
    </xf>
    <xf numFmtId="0" fontId="18" fillId="2" borderId="0" xfId="0" applyFont="1" applyBorder="1"/>
    <xf numFmtId="0" fontId="3" fillId="0" borderId="5" xfId="7" quotePrefix="1" applyFont="1" applyBorder="1">
      <alignment horizontal="left" vertical="center"/>
    </xf>
    <xf numFmtId="0" fontId="18" fillId="2" borderId="5" xfId="0" applyFont="1" applyBorder="1"/>
    <xf numFmtId="0" fontId="5" fillId="2" borderId="0" xfId="0" applyFont="1" applyFill="1" applyAlignment="1">
      <alignment horizontal="justify" vertical="center"/>
    </xf>
    <xf numFmtId="0" fontId="5" fillId="2" borderId="4" xfId="1" quotePrefix="1" applyFont="1" applyBorder="1">
      <alignment horizontal="left" vertical="top" wrapText="1"/>
    </xf>
    <xf numFmtId="0" fontId="5" fillId="0" borderId="4" xfId="1" quotePrefix="1" applyFont="1" applyFill="1" applyBorder="1">
      <alignment horizontal="left" vertical="top" wrapText="1"/>
    </xf>
    <xf numFmtId="0" fontId="18" fillId="2" borderId="0" xfId="0" applyFont="1" applyBorder="1" applyAlignment="1">
      <alignment vertical="top" wrapText="1"/>
    </xf>
    <xf numFmtId="0" fontId="20" fillId="2" borderId="4" xfId="0" applyFont="1" applyFill="1" applyBorder="1" applyAlignment="1">
      <alignment vertical="top" wrapText="1"/>
    </xf>
    <xf numFmtId="0" fontId="5" fillId="2" borderId="0" xfId="0" applyFont="1" applyFill="1" applyAlignment="1">
      <alignment horizontal="left" vertical="center" wrapText="1"/>
    </xf>
    <xf numFmtId="0" fontId="17" fillId="0" borderId="0" xfId="5" applyFont="1" applyFill="1">
      <alignment horizontal="left" vertical="top" wrapText="1"/>
    </xf>
    <xf numFmtId="0" fontId="5" fillId="0" borderId="4" xfId="5" applyFont="1" applyFill="1" applyBorder="1">
      <alignment horizontal="left" vertical="top" wrapText="1"/>
    </xf>
    <xf numFmtId="0" fontId="18" fillId="2" borderId="4" xfId="0" applyFont="1" applyBorder="1" applyAlignment="1">
      <alignment vertical="top" wrapText="1"/>
    </xf>
    <xf numFmtId="0" fontId="3" fillId="0" borderId="0" xfId="7" applyFont="1" applyBorder="1" applyAlignment="1">
      <alignment horizontal="left" vertical="center"/>
    </xf>
    <xf numFmtId="0" fontId="18" fillId="2" borderId="4" xfId="0" applyFont="1" applyBorder="1"/>
    <xf numFmtId="164" fontId="5" fillId="2" borderId="4" xfId="0" applyNumberFormat="1" applyFont="1" applyBorder="1" applyAlignment="1">
      <alignment horizontal="center" vertical="center"/>
    </xf>
    <xf numFmtId="0" fontId="26" fillId="2" borderId="4" xfId="0" applyFont="1" applyBorder="1" applyAlignment="1">
      <alignment horizontal="center"/>
    </xf>
    <xf numFmtId="0" fontId="3" fillId="2" borderId="4" xfId="0" applyFont="1" applyBorder="1" applyAlignment="1">
      <alignment horizontal="center" vertical="center"/>
    </xf>
    <xf numFmtId="0" fontId="18" fillId="0" borderId="4" xfId="0" applyFont="1" applyFill="1" applyBorder="1"/>
    <xf numFmtId="0" fontId="25" fillId="0" borderId="4" xfId="0" applyFont="1" applyFill="1" applyBorder="1" applyAlignment="1">
      <alignment horizontal="center" vertical="center"/>
    </xf>
    <xf numFmtId="0" fontId="18" fillId="0" borderId="0" xfId="0" applyFont="1" applyFill="1"/>
    <xf numFmtId="0" fontId="3" fillId="2" borderId="6" xfId="0" applyFont="1" applyBorder="1"/>
    <xf numFmtId="0" fontId="24" fillId="2" borderId="0" xfId="1" quotePrefix="1" applyFont="1" applyBorder="1" applyAlignment="1">
      <alignment horizontal="left" vertical="top"/>
    </xf>
    <xf numFmtId="0" fontId="26" fillId="2" borderId="4" xfId="1" quotePrefix="1" applyFont="1" applyBorder="1" applyAlignment="1">
      <alignment horizontal="left" vertical="top"/>
    </xf>
    <xf numFmtId="0" fontId="26" fillId="2" borderId="4" xfId="1" quotePrefix="1" applyFont="1" applyBorder="1">
      <alignment horizontal="left" vertical="top" wrapText="1"/>
    </xf>
    <xf numFmtId="0" fontId="18" fillId="2" borderId="9" xfId="0" applyFont="1" applyBorder="1"/>
    <xf numFmtId="0" fontId="17" fillId="0" borderId="0" xfId="0" applyFont="1" applyFill="1" applyAlignment="1">
      <alignment horizontal="justify" vertical="center"/>
    </xf>
    <xf numFmtId="0" fontId="26" fillId="3" borderId="0" xfId="0" applyFont="1" applyFill="1" applyAlignment="1">
      <alignment vertical="top" wrapText="1"/>
    </xf>
    <xf numFmtId="0" fontId="18" fillId="2" borderId="14" xfId="0" applyFont="1" applyBorder="1"/>
    <xf numFmtId="0" fontId="18" fillId="2" borderId="15" xfId="0" applyFont="1" applyBorder="1" applyAlignment="1">
      <alignment vertical="top" wrapText="1"/>
    </xf>
    <xf numFmtId="0" fontId="18" fillId="2" borderId="4" xfId="0" applyFont="1" applyBorder="1" applyAlignment="1">
      <alignment horizontal="center"/>
    </xf>
    <xf numFmtId="0" fontId="18" fillId="2" borderId="5" xfId="0" applyFont="1" applyBorder="1" applyAlignment="1"/>
    <xf numFmtId="0" fontId="24" fillId="2" borderId="5" xfId="0" applyFont="1" applyBorder="1" applyAlignment="1"/>
    <xf numFmtId="0" fontId="5" fillId="2" borderId="4" xfId="0" applyFont="1" applyBorder="1" applyAlignment="1">
      <alignment horizontal="center"/>
    </xf>
    <xf numFmtId="0" fontId="5" fillId="2" borderId="4" xfId="0" applyFont="1" applyBorder="1" applyAlignment="1">
      <alignment horizontal="center" vertical="center"/>
    </xf>
    <xf numFmtId="0" fontId="17" fillId="2" borderId="4" xfId="6" applyFont="1" applyBorder="1" applyAlignment="1">
      <alignment horizontal="left" vertical="center" wrapText="1"/>
    </xf>
    <xf numFmtId="0" fontId="17" fillId="0" borderId="4" xfId="1" quotePrefix="1" applyFont="1" applyFill="1" applyBorder="1" applyAlignment="1">
      <alignment horizontal="left" vertical="center" wrapText="1"/>
    </xf>
    <xf numFmtId="0" fontId="5" fillId="0" borderId="4" xfId="1" quotePrefix="1" applyFont="1" applyFill="1" applyBorder="1" applyAlignment="1">
      <alignment horizontal="left" vertical="center" wrapText="1"/>
    </xf>
    <xf numFmtId="0" fontId="5" fillId="0" borderId="4" xfId="0" quotePrefix="1" applyFont="1" applyFill="1" applyBorder="1" applyAlignment="1">
      <alignment horizontal="left" vertical="center" wrapText="1"/>
    </xf>
    <xf numFmtId="0" fontId="5" fillId="2" borderId="4" xfId="1" quotePrefix="1" applyFont="1" applyBorder="1" applyAlignment="1">
      <alignment horizontal="left" vertical="center" wrapText="1"/>
    </xf>
    <xf numFmtId="0" fontId="5" fillId="2" borderId="4" xfId="0" applyFont="1" applyBorder="1" applyAlignment="1">
      <alignment horizontal="left" vertical="center" wrapText="1"/>
    </xf>
    <xf numFmtId="0" fontId="5" fillId="2" borderId="0" xfId="0" applyFont="1" applyAlignment="1">
      <alignment horizontal="left" vertical="center"/>
    </xf>
    <xf numFmtId="0" fontId="5" fillId="2" borderId="4" xfId="0" applyFont="1" applyBorder="1" applyAlignment="1">
      <alignment horizontal="left" vertical="center"/>
    </xf>
    <xf numFmtId="0" fontId="17" fillId="2" borderId="4" xfId="0" applyFont="1" applyBorder="1" applyAlignment="1">
      <alignment horizontal="left" vertical="center" wrapText="1"/>
    </xf>
    <xf numFmtId="0" fontId="27" fillId="2" borderId="4" xfId="0" applyFont="1" applyBorder="1" applyAlignment="1">
      <alignment horizontal="left" vertical="center" wrapText="1"/>
    </xf>
    <xf numFmtId="0" fontId="30" fillId="2" borderId="4" xfId="6" applyFont="1" applyBorder="1" applyAlignment="1">
      <alignment horizontal="left" vertical="center" wrapText="1"/>
    </xf>
    <xf numFmtId="0" fontId="30" fillId="2" borderId="4" xfId="0" applyFont="1" applyBorder="1" applyAlignment="1">
      <alignment horizontal="left" vertical="center" wrapText="1"/>
    </xf>
    <xf numFmtId="0" fontId="20" fillId="2" borderId="0" xfId="0" applyFont="1"/>
    <xf numFmtId="0" fontId="28"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17" fillId="0" borderId="4" xfId="5" applyFont="1" applyFill="1" applyBorder="1">
      <alignment horizontal="left" vertical="top" wrapText="1"/>
    </xf>
    <xf numFmtId="0" fontId="32" fillId="6" borderId="0" xfId="0" applyFont="1" applyFill="1"/>
    <xf numFmtId="0" fontId="18" fillId="6" borderId="0" xfId="0" applyFont="1" applyFill="1"/>
    <xf numFmtId="0" fontId="18" fillId="0" borderId="4" xfId="0" applyFont="1" applyFill="1" applyBorder="1" applyAlignment="1">
      <alignment vertical="top" wrapText="1"/>
    </xf>
    <xf numFmtId="0" fontId="5" fillId="2" borderId="10" xfId="0" applyFont="1" applyBorder="1" applyAlignment="1"/>
    <xf numFmtId="0" fontId="5" fillId="2" borderId="11" xfId="0" applyFont="1" applyBorder="1" applyAlignment="1"/>
    <xf numFmtId="0" fontId="5" fillId="2" borderId="12" xfId="0" applyFont="1" applyBorder="1" applyAlignment="1"/>
    <xf numFmtId="0" fontId="5" fillId="2" borderId="13" xfId="0" applyFont="1" applyBorder="1" applyAlignment="1"/>
    <xf numFmtId="0" fontId="5" fillId="0" borderId="4" xfId="5" applyFont="1" applyFill="1" applyBorder="1" applyAlignment="1">
      <alignment horizontal="left" vertical="top" wrapText="1"/>
    </xf>
    <xf numFmtId="0" fontId="18" fillId="0" borderId="4" xfId="0" applyFont="1" applyFill="1" applyBorder="1" applyAlignment="1">
      <alignment vertical="top" wrapText="1"/>
    </xf>
    <xf numFmtId="0" fontId="5" fillId="0" borderId="0" xfId="5" applyFont="1" applyFill="1" applyBorder="1" applyAlignment="1">
      <alignment horizontal="left" vertical="top" wrapText="1"/>
    </xf>
    <xf numFmtId="0" fontId="18" fillId="0" borderId="0" xfId="0" applyFont="1" applyFill="1" applyBorder="1" applyAlignment="1">
      <alignment vertical="top" wrapText="1"/>
    </xf>
    <xf numFmtId="0" fontId="21" fillId="2" borderId="3" xfId="5" applyFont="1" applyBorder="1" applyAlignment="1">
      <alignment horizontal="left" vertical="top" wrapText="1"/>
    </xf>
    <xf numFmtId="0" fontId="18" fillId="2" borderId="3" xfId="0" applyFont="1" applyBorder="1" applyAlignment="1">
      <alignment vertical="top" wrapText="1"/>
    </xf>
    <xf numFmtId="0" fontId="5" fillId="2" borderId="4" xfId="6" applyFont="1" applyBorder="1" applyAlignment="1">
      <alignment horizontal="left" vertical="center" wrapText="1"/>
    </xf>
    <xf numFmtId="0" fontId="18" fillId="2" borderId="4" xfId="0" applyFont="1" applyBorder="1" applyAlignment="1">
      <alignment horizontal="left" vertical="center"/>
    </xf>
    <xf numFmtId="0" fontId="23" fillId="0" borderId="4" xfId="11" applyFont="1" applyFill="1" applyBorder="1" applyAlignment="1">
      <alignment horizontal="center" wrapText="1"/>
    </xf>
    <xf numFmtId="0" fontId="17" fillId="0" borderId="4" xfId="11" applyFont="1" applyFill="1" applyBorder="1" applyAlignment="1">
      <alignment horizontal="center" wrapText="1"/>
    </xf>
    <xf numFmtId="0" fontId="17" fillId="2" borderId="4" xfId="11" applyFont="1" applyBorder="1" applyAlignment="1">
      <alignment horizontal="center" wrapText="1"/>
    </xf>
    <xf numFmtId="0" fontId="5" fillId="2" borderId="16" xfId="0" applyFont="1" applyBorder="1" applyAlignment="1"/>
    <xf numFmtId="0" fontId="5" fillId="2" borderId="17" xfId="0" applyFont="1" applyBorder="1" applyAlignment="1"/>
    <xf numFmtId="0" fontId="5" fillId="2" borderId="18" xfId="0" applyFont="1" applyBorder="1" applyAlignment="1">
      <alignment vertical="top" wrapText="1"/>
    </xf>
    <xf numFmtId="0" fontId="5" fillId="2" borderId="19" xfId="0" applyFont="1" applyBorder="1" applyAlignment="1">
      <alignment vertical="top" wrapText="1"/>
    </xf>
    <xf numFmtId="0" fontId="30" fillId="0" borderId="18" xfId="0" applyFont="1" applyFill="1" applyBorder="1" applyAlignment="1">
      <alignment vertical="top" wrapText="1"/>
    </xf>
    <xf numFmtId="0" fontId="5" fillId="0" borderId="19" xfId="0" applyFont="1" applyFill="1" applyBorder="1" applyAlignment="1">
      <alignment vertical="top" wrapText="1"/>
    </xf>
    <xf numFmtId="0" fontId="3" fillId="0" borderId="4" xfId="7" applyFont="1" applyBorder="1" applyAlignment="1">
      <alignment horizontal="left" vertical="center"/>
    </xf>
    <xf numFmtId="0" fontId="3" fillId="0" borderId="7" xfId="7" applyFont="1" applyBorder="1" applyAlignment="1">
      <alignment horizontal="left" vertical="center"/>
    </xf>
    <xf numFmtId="0" fontId="3" fillId="0" borderId="1" xfId="7" applyFont="1" applyBorder="1" applyAlignment="1">
      <alignment horizontal="left" vertical="center"/>
    </xf>
    <xf numFmtId="0" fontId="3" fillId="0" borderId="8" xfId="7" applyFont="1" applyBorder="1" applyAlignment="1">
      <alignment horizontal="left" vertical="center"/>
    </xf>
  </cellXfs>
  <cellStyles count="18">
    <cellStyle name="Acknowledgements" xfId="1" xr:uid="{00000000-0005-0000-0000-000000000000}"/>
    <cellStyle name="Attachment" xfId="2" xr:uid="{00000000-0005-0000-0000-000001000000}"/>
    <cellStyle name="Attestation" xfId="10" xr:uid="{00000000-0005-0000-0000-000002000000}"/>
    <cellStyle name="Blank Rows" xfId="11" xr:uid="{00000000-0005-0000-0000-000003000000}"/>
    <cellStyle name="Bullet" xfId="3" xr:uid="{00000000-0005-0000-0000-000004000000}"/>
    <cellStyle name="Comma 2" xfId="15" xr:uid="{00000000-0005-0000-0000-000005000000}"/>
    <cellStyle name="DropDown" xfId="4" xr:uid="{00000000-0005-0000-0000-000006000000}"/>
    <cellStyle name="Followed Hyperlink" xfId="13" builtinId="9" customBuiltin="1"/>
    <cellStyle name="Followed Hyperlink 2" xfId="17" xr:uid="{00000000-0005-0000-0000-000008000000}"/>
    <cellStyle name="Hyperlink 2" xfId="14" xr:uid="{00000000-0005-0000-0000-000009000000}"/>
    <cellStyle name="Normal" xfId="0" builtinId="0" customBuiltin="1"/>
    <cellStyle name="Normal 2" xfId="12" xr:uid="{00000000-0005-0000-0000-00000B000000}"/>
    <cellStyle name="Percent 2" xfId="16" xr:uid="{00000000-0005-0000-0000-00000C000000}"/>
    <cellStyle name="Prompt" xfId="5" xr:uid="{00000000-0005-0000-0000-00000D000000}"/>
    <cellStyle name="SectionExplanation" xfId="6" xr:uid="{00000000-0005-0000-0000-00000E000000}"/>
    <cellStyle name="SectionHeader" xfId="7" xr:uid="{00000000-0005-0000-0000-00000F000000}"/>
    <cellStyle name="Subheading" xfId="8" xr:uid="{00000000-0005-0000-0000-000010000000}"/>
    <cellStyle name="TextEntry" xfId="9"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_PUD\data\General\APMRed\OUSF_Forms\Final\2019-07-01AffSchool%20Fina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ffidavit"/>
      <sheetName val="Lookups"/>
      <sheetName val="SchoolFields"/>
      <sheetName val="Dat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9"/>
  <sheetViews>
    <sheetView topLeftCell="A13" zoomScale="98" zoomScaleNormal="98" workbookViewId="0">
      <selection activeCell="G44" sqref="G44"/>
    </sheetView>
  </sheetViews>
  <sheetFormatPr defaultColWidth="8.85546875" defaultRowHeight="15" x14ac:dyDescent="0.25"/>
  <cols>
    <col min="1" max="1" width="8.85546875" style="24"/>
    <col min="2" max="2" width="100.5703125" style="24" customWidth="1"/>
    <col min="3" max="16384" width="8.85546875" style="24"/>
  </cols>
  <sheetData>
    <row r="1" spans="1:40" ht="15.75" x14ac:dyDescent="0.25">
      <c r="A1" s="59"/>
      <c r="B1" s="62" t="s">
        <v>0</v>
      </c>
    </row>
    <row r="2" spans="1:40" x14ac:dyDescent="0.25">
      <c r="B2" s="61" t="s">
        <v>1</v>
      </c>
    </row>
    <row r="3" spans="1:40" x14ac:dyDescent="0.25">
      <c r="A3" s="59"/>
      <c r="B3" s="93" t="s">
        <v>2</v>
      </c>
    </row>
    <row r="4" spans="1:40" s="65" customFormat="1" x14ac:dyDescent="0.25">
      <c r="A4" s="63"/>
      <c r="B4" s="6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row>
    <row r="5" spans="1:40" ht="38.25" x14ac:dyDescent="0.25">
      <c r="A5" s="79" t="s">
        <v>3</v>
      </c>
      <c r="B5" s="80" t="s">
        <v>4</v>
      </c>
    </row>
    <row r="6" spans="1:40" x14ac:dyDescent="0.25">
      <c r="A6" s="79"/>
      <c r="B6" s="80"/>
    </row>
    <row r="7" spans="1:40" ht="25.5" x14ac:dyDescent="0.25">
      <c r="A7" s="79" t="s">
        <v>3</v>
      </c>
      <c r="B7" s="90" t="s">
        <v>5</v>
      </c>
    </row>
    <row r="8" spans="1:40" x14ac:dyDescent="0.25">
      <c r="A8" s="79"/>
      <c r="B8" s="80"/>
    </row>
    <row r="9" spans="1:40" ht="16.5" thickBot="1" x14ac:dyDescent="0.3">
      <c r="A9" s="47"/>
      <c r="B9" s="44"/>
    </row>
    <row r="10" spans="1:40" ht="17.25" thickTop="1" thickBot="1" x14ac:dyDescent="0.3">
      <c r="A10" s="66" t="s">
        <v>6</v>
      </c>
      <c r="B10" s="45"/>
      <c r="C10" s="70"/>
    </row>
    <row r="11" spans="1:40" ht="15.75" thickTop="1" x14ac:dyDescent="0.25">
      <c r="B11" s="41"/>
    </row>
    <row r="12" spans="1:40" ht="38.25" x14ac:dyDescent="0.25">
      <c r="A12" s="79" t="s">
        <v>3</v>
      </c>
      <c r="B12" s="81" t="s">
        <v>7</v>
      </c>
    </row>
    <row r="13" spans="1:40" x14ac:dyDescent="0.25">
      <c r="A13" s="79"/>
      <c r="B13" s="82"/>
    </row>
    <row r="14" spans="1:40" x14ac:dyDescent="0.25">
      <c r="A14" s="79" t="s">
        <v>3</v>
      </c>
      <c r="B14" s="81" t="s">
        <v>8</v>
      </c>
    </row>
    <row r="15" spans="1:40" x14ac:dyDescent="0.25">
      <c r="A15" s="79"/>
      <c r="B15" s="82"/>
    </row>
    <row r="16" spans="1:40" ht="24.75" customHeight="1" x14ac:dyDescent="0.25">
      <c r="A16" s="79" t="s">
        <v>3</v>
      </c>
      <c r="B16" s="82" t="s">
        <v>9</v>
      </c>
    </row>
    <row r="17" spans="1:3" x14ac:dyDescent="0.25">
      <c r="A17" s="79"/>
      <c r="B17" s="82"/>
    </row>
    <row r="18" spans="1:3" x14ac:dyDescent="0.25">
      <c r="A18" s="79" t="s">
        <v>3</v>
      </c>
      <c r="B18" s="82" t="s">
        <v>10</v>
      </c>
    </row>
    <row r="19" spans="1:3" x14ac:dyDescent="0.25">
      <c r="A19" s="79"/>
      <c r="B19" s="82"/>
    </row>
    <row r="20" spans="1:3" ht="40.5" customHeight="1" x14ac:dyDescent="0.25">
      <c r="A20" s="79" t="s">
        <v>3</v>
      </c>
      <c r="B20" s="82" t="s">
        <v>11</v>
      </c>
    </row>
    <row r="21" spans="1:3" x14ac:dyDescent="0.25">
      <c r="A21" s="79"/>
      <c r="B21" s="82"/>
    </row>
    <row r="22" spans="1:3" ht="38.25" x14ac:dyDescent="0.25">
      <c r="A22" s="79" t="s">
        <v>3</v>
      </c>
      <c r="B22" s="82" t="s">
        <v>12</v>
      </c>
    </row>
    <row r="23" spans="1:3" x14ac:dyDescent="0.25">
      <c r="A23" s="79"/>
      <c r="B23" s="82"/>
    </row>
    <row r="24" spans="1:3" ht="25.5" x14ac:dyDescent="0.25">
      <c r="A24" s="79" t="s">
        <v>3</v>
      </c>
      <c r="B24" s="82" t="s">
        <v>13</v>
      </c>
    </row>
    <row r="25" spans="1:3" x14ac:dyDescent="0.25">
      <c r="A25" s="79"/>
      <c r="B25" s="82"/>
    </row>
    <row r="26" spans="1:3" x14ac:dyDescent="0.25">
      <c r="A26" s="79" t="s">
        <v>3</v>
      </c>
      <c r="B26" s="81" t="s">
        <v>14</v>
      </c>
    </row>
    <row r="27" spans="1:3" ht="15.75" thickBot="1" x14ac:dyDescent="0.3">
      <c r="A27" s="48"/>
      <c r="B27" s="43"/>
    </row>
    <row r="28" spans="1:3" ht="15.75" thickTop="1" x14ac:dyDescent="0.25">
      <c r="A28" s="67" t="s">
        <v>15</v>
      </c>
      <c r="B28" s="42"/>
      <c r="C28" s="70"/>
    </row>
    <row r="29" spans="1:3" ht="11.25" customHeight="1" x14ac:dyDescent="0.25">
      <c r="A29" s="68"/>
      <c r="B29" s="69"/>
    </row>
    <row r="30" spans="1:3" ht="25.5" x14ac:dyDescent="0.25">
      <c r="A30" s="79" t="s">
        <v>3</v>
      </c>
      <c r="B30" s="83" t="s">
        <v>16</v>
      </c>
    </row>
    <row r="31" spans="1:3" x14ac:dyDescent="0.25">
      <c r="A31" s="79"/>
      <c r="B31" s="84"/>
    </row>
    <row r="32" spans="1:3" x14ac:dyDescent="0.25">
      <c r="A32" s="79" t="s">
        <v>3</v>
      </c>
      <c r="B32" s="84" t="s">
        <v>17</v>
      </c>
    </row>
    <row r="33" spans="1:2" x14ac:dyDescent="0.25">
      <c r="A33" s="79"/>
      <c r="B33" s="84"/>
    </row>
    <row r="34" spans="1:2" x14ac:dyDescent="0.25">
      <c r="A34" s="79" t="s">
        <v>3</v>
      </c>
      <c r="B34" s="84" t="s">
        <v>18</v>
      </c>
    </row>
    <row r="35" spans="1:2" ht="15.75" thickBot="1" x14ac:dyDescent="0.3">
      <c r="A35" s="76"/>
      <c r="B35" s="43"/>
    </row>
    <row r="36" spans="1:2" ht="16.5" thickTop="1" thickBot="1" x14ac:dyDescent="0.3">
      <c r="A36" s="77" t="s">
        <v>19</v>
      </c>
      <c r="B36" s="43"/>
    </row>
    <row r="37" spans="1:2" ht="13.9" customHeight="1" thickTop="1" x14ac:dyDescent="0.25">
      <c r="A37" s="75"/>
      <c r="B37" s="50"/>
    </row>
    <row r="38" spans="1:2" x14ac:dyDescent="0.25">
      <c r="A38" s="60" t="s">
        <v>3</v>
      </c>
      <c r="B38" s="85" t="s">
        <v>20</v>
      </c>
    </row>
    <row r="39" spans="1:2" x14ac:dyDescent="0.25">
      <c r="A39" s="60"/>
      <c r="B39" s="85"/>
    </row>
    <row r="40" spans="1:2" ht="28.5" customHeight="1" x14ac:dyDescent="0.25">
      <c r="A40" s="60" t="s">
        <v>3</v>
      </c>
      <c r="B40" s="85" t="s">
        <v>21</v>
      </c>
    </row>
    <row r="41" spans="1:2" x14ac:dyDescent="0.25">
      <c r="A41" s="60"/>
      <c r="B41" s="85"/>
    </row>
    <row r="42" spans="1:2" x14ac:dyDescent="0.25">
      <c r="A42" s="60" t="s">
        <v>3</v>
      </c>
      <c r="B42" s="86" t="s">
        <v>22</v>
      </c>
    </row>
    <row r="43" spans="1:2" ht="12.75" customHeight="1" x14ac:dyDescent="0.25">
      <c r="A43" s="60"/>
      <c r="B43" s="85"/>
    </row>
    <row r="44" spans="1:2" ht="30" customHeight="1" x14ac:dyDescent="0.25">
      <c r="A44" s="60" t="s">
        <v>3</v>
      </c>
      <c r="B44" s="85" t="s">
        <v>23</v>
      </c>
    </row>
    <row r="45" spans="1:2" x14ac:dyDescent="0.25">
      <c r="A45" s="60"/>
      <c r="B45" s="85"/>
    </row>
    <row r="46" spans="1:2" ht="25.5" x14ac:dyDescent="0.25">
      <c r="A46" s="60" t="s">
        <v>3</v>
      </c>
      <c r="B46" s="82" t="s">
        <v>24</v>
      </c>
    </row>
    <row r="47" spans="1:2" x14ac:dyDescent="0.25">
      <c r="A47" s="60"/>
      <c r="B47" s="82"/>
    </row>
    <row r="48" spans="1:2" x14ac:dyDescent="0.25">
      <c r="A48" s="60" t="s">
        <v>3</v>
      </c>
      <c r="B48" s="87" t="s">
        <v>25</v>
      </c>
    </row>
    <row r="49" spans="1:2" x14ac:dyDescent="0.25">
      <c r="A49" s="60"/>
      <c r="B49" s="82"/>
    </row>
    <row r="50" spans="1:2" x14ac:dyDescent="0.25">
      <c r="A50" s="60" t="s">
        <v>3</v>
      </c>
      <c r="B50" s="91" t="s">
        <v>26</v>
      </c>
    </row>
    <row r="51" spans="1:2" x14ac:dyDescent="0.25">
      <c r="A51" s="60" t="s">
        <v>3</v>
      </c>
      <c r="B51" s="88" t="s">
        <v>27</v>
      </c>
    </row>
    <row r="52" spans="1:2" x14ac:dyDescent="0.25">
      <c r="A52" s="60" t="s">
        <v>3</v>
      </c>
      <c r="B52" s="88" t="s">
        <v>28</v>
      </c>
    </row>
    <row r="53" spans="1:2" x14ac:dyDescent="0.25">
      <c r="A53" s="60" t="s">
        <v>3</v>
      </c>
      <c r="B53" s="88" t="s">
        <v>29</v>
      </c>
    </row>
    <row r="54" spans="1:2" x14ac:dyDescent="0.25">
      <c r="A54" s="60" t="s">
        <v>3</v>
      </c>
      <c r="B54" s="88" t="s">
        <v>30</v>
      </c>
    </row>
    <row r="55" spans="1:2" x14ac:dyDescent="0.25">
      <c r="A55" s="60" t="s">
        <v>3</v>
      </c>
      <c r="B55" s="88" t="s">
        <v>31</v>
      </c>
    </row>
    <row r="56" spans="1:2" x14ac:dyDescent="0.25">
      <c r="A56" s="60" t="s">
        <v>3</v>
      </c>
      <c r="B56" s="88" t="s">
        <v>32</v>
      </c>
    </row>
    <row r="57" spans="1:2" ht="17.649999999999999" customHeight="1" x14ac:dyDescent="0.25">
      <c r="A57" s="60" t="s">
        <v>3</v>
      </c>
      <c r="B57" s="88" t="s">
        <v>33</v>
      </c>
    </row>
    <row r="58" spans="1:2" x14ac:dyDescent="0.25">
      <c r="A58" s="60"/>
      <c r="B58" s="89"/>
    </row>
    <row r="59" spans="1:2" ht="38.25" x14ac:dyDescent="0.25">
      <c r="A59" s="60" t="s">
        <v>3</v>
      </c>
      <c r="B59" s="85" t="s">
        <v>34</v>
      </c>
    </row>
    <row r="60" spans="1:2" x14ac:dyDescent="0.25">
      <c r="A60" s="60"/>
      <c r="B60" s="85"/>
    </row>
    <row r="61" spans="1:2" ht="25.5" x14ac:dyDescent="0.25">
      <c r="A61" s="60" t="s">
        <v>3</v>
      </c>
      <c r="B61" s="94" t="s">
        <v>35</v>
      </c>
    </row>
    <row r="62" spans="1:2" x14ac:dyDescent="0.25">
      <c r="A62" s="60"/>
      <c r="B62" s="85"/>
    </row>
    <row r="63" spans="1:2" x14ac:dyDescent="0.25">
      <c r="A63" s="60" t="s">
        <v>3</v>
      </c>
      <c r="B63" s="86" t="s">
        <v>36</v>
      </c>
    </row>
    <row r="64" spans="1:2" x14ac:dyDescent="0.25">
      <c r="A64" s="60"/>
      <c r="B64" s="84"/>
    </row>
    <row r="65" spans="1:2" ht="38.25" x14ac:dyDescent="0.25">
      <c r="A65" s="60" t="s">
        <v>3</v>
      </c>
      <c r="B65" s="88" t="s">
        <v>37</v>
      </c>
    </row>
    <row r="66" spans="1:2" x14ac:dyDescent="0.25">
      <c r="A66" s="60"/>
      <c r="B66" s="84"/>
    </row>
    <row r="67" spans="1:2" ht="38.25" x14ac:dyDescent="0.25">
      <c r="A67" s="60" t="s">
        <v>3</v>
      </c>
      <c r="B67" s="82" t="s">
        <v>38</v>
      </c>
    </row>
    <row r="68" spans="1:2" x14ac:dyDescent="0.25">
      <c r="A68" s="78"/>
      <c r="B68" s="51"/>
    </row>
    <row r="69" spans="1:2" x14ac:dyDescent="0.25">
      <c r="A69" s="44"/>
      <c r="B69" s="4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7"/>
  <sheetViews>
    <sheetView tabSelected="1" zoomScale="112" zoomScaleNormal="112" workbookViewId="0">
      <selection activeCell="B73" sqref="B73:C73"/>
    </sheetView>
  </sheetViews>
  <sheetFormatPr defaultColWidth="9.140625" defaultRowHeight="15" x14ac:dyDescent="0.25"/>
  <cols>
    <col min="1" max="1" width="4.42578125" style="24" customWidth="1"/>
    <col min="2" max="2" width="38" style="24" bestFit="1" customWidth="1"/>
    <col min="3" max="3" width="47.5703125" style="32" customWidth="1"/>
    <col min="4" max="4" width="44.85546875" style="24" customWidth="1"/>
    <col min="5" max="16384" width="9.140625" style="24"/>
  </cols>
  <sheetData>
    <row r="1" spans="1:26" ht="24" customHeight="1" x14ac:dyDescent="0.3">
      <c r="A1" s="111" t="s">
        <v>39</v>
      </c>
      <c r="B1" s="111"/>
      <c r="C1" s="111"/>
      <c r="D1" s="11"/>
      <c r="E1" s="11"/>
      <c r="F1" s="11"/>
      <c r="G1" s="11"/>
      <c r="H1" s="11"/>
      <c r="I1" s="11"/>
      <c r="J1" s="11"/>
      <c r="K1" s="11"/>
      <c r="L1" s="11"/>
      <c r="M1" s="11"/>
      <c r="N1" s="11"/>
      <c r="O1" s="11"/>
      <c r="P1" s="11"/>
      <c r="Q1" s="11"/>
      <c r="R1" s="11"/>
      <c r="S1" s="11"/>
      <c r="T1" s="11"/>
      <c r="U1" s="11"/>
      <c r="V1" s="11"/>
      <c r="W1" s="11"/>
      <c r="X1" s="11"/>
      <c r="Y1" s="11"/>
      <c r="Z1" s="11"/>
    </row>
    <row r="2" spans="1:26" s="65" customFormat="1" ht="13.5" customHeight="1" x14ac:dyDescent="0.25">
      <c r="A2" s="112" t="s">
        <v>2</v>
      </c>
      <c r="B2" s="112"/>
      <c r="C2" s="112"/>
      <c r="D2" s="11"/>
      <c r="E2" s="11"/>
      <c r="F2" s="11"/>
      <c r="G2" s="11"/>
      <c r="H2" s="11"/>
      <c r="I2" s="11"/>
      <c r="J2" s="11"/>
      <c r="K2" s="11"/>
      <c r="L2" s="11"/>
      <c r="M2" s="11"/>
      <c r="N2" s="11"/>
      <c r="O2" s="11"/>
      <c r="P2" s="11"/>
      <c r="Q2" s="11"/>
      <c r="R2" s="11"/>
      <c r="S2" s="11"/>
      <c r="T2" s="11"/>
      <c r="U2" s="11"/>
      <c r="V2" s="11"/>
      <c r="W2" s="11"/>
      <c r="X2" s="11"/>
      <c r="Y2" s="11"/>
      <c r="Z2" s="11"/>
    </row>
    <row r="3" spans="1:26" ht="15.75" customHeight="1" x14ac:dyDescent="0.25">
      <c r="A3" s="113" t="s">
        <v>40</v>
      </c>
      <c r="B3" s="113"/>
      <c r="C3" s="113"/>
      <c r="D3" s="11"/>
      <c r="E3" s="11"/>
      <c r="F3" s="11"/>
      <c r="G3" s="11"/>
      <c r="H3" s="11"/>
      <c r="I3" s="11"/>
      <c r="J3" s="11"/>
      <c r="K3" s="11"/>
      <c r="L3" s="11"/>
      <c r="M3" s="11"/>
      <c r="N3" s="11"/>
      <c r="O3" s="11"/>
      <c r="P3" s="11"/>
      <c r="Q3" s="11"/>
      <c r="R3" s="11"/>
      <c r="S3" s="11"/>
      <c r="T3" s="11"/>
      <c r="U3" s="11"/>
      <c r="V3" s="11"/>
      <c r="W3" s="11"/>
      <c r="X3" s="11"/>
      <c r="Y3" s="11"/>
      <c r="Z3" s="11"/>
    </row>
    <row r="4" spans="1:26" ht="15.75" x14ac:dyDescent="0.25">
      <c r="A4" s="120" t="s">
        <v>41</v>
      </c>
      <c r="B4" s="120"/>
      <c r="C4" s="120"/>
      <c r="D4" s="46"/>
    </row>
    <row r="5" spans="1:26" ht="18.75" x14ac:dyDescent="0.25">
      <c r="A5" s="34"/>
      <c r="B5" s="34"/>
      <c r="C5" s="21"/>
    </row>
    <row r="6" spans="1:26" x14ac:dyDescent="0.25">
      <c r="A6" s="17">
        <v>1.1000000000000001</v>
      </c>
      <c r="B6" s="18" t="s">
        <v>42</v>
      </c>
      <c r="C6" s="26"/>
      <c r="D6" s="44" t="s">
        <v>43</v>
      </c>
    </row>
    <row r="7" spans="1:26" x14ac:dyDescent="0.25">
      <c r="A7" s="19"/>
      <c r="B7" s="19"/>
      <c r="C7" s="20"/>
    </row>
    <row r="8" spans="1:26" x14ac:dyDescent="0.25">
      <c r="A8" s="17">
        <f>MAX($A$2:A7)+0.1</f>
        <v>1.2000000000000002</v>
      </c>
      <c r="B8" s="18" t="s">
        <v>44</v>
      </c>
      <c r="C8" s="57"/>
    </row>
    <row r="9" spans="1:26" x14ac:dyDescent="0.25">
      <c r="A9" s="17"/>
      <c r="B9" s="18"/>
      <c r="C9" s="52"/>
    </row>
    <row r="10" spans="1:26" ht="38.25" x14ac:dyDescent="0.25">
      <c r="A10" s="19">
        <v>1.3</v>
      </c>
      <c r="B10" s="71" t="s">
        <v>45</v>
      </c>
      <c r="C10" s="53"/>
      <c r="D10" s="72" t="s">
        <v>46</v>
      </c>
    </row>
    <row r="11" spans="1:26" x14ac:dyDescent="0.25">
      <c r="A11" s="19"/>
      <c r="B11" s="11"/>
      <c r="C11" s="20"/>
    </row>
    <row r="12" spans="1:26" ht="18" customHeight="1" x14ac:dyDescent="0.25">
      <c r="A12" s="17">
        <v>1.4</v>
      </c>
      <c r="B12" s="10" t="s">
        <v>47</v>
      </c>
      <c r="C12" s="57"/>
      <c r="E12" s="55"/>
    </row>
    <row r="13" spans="1:26" x14ac:dyDescent="0.25">
      <c r="A13" s="19"/>
      <c r="B13" s="19"/>
      <c r="C13" s="20"/>
    </row>
    <row r="14" spans="1:26" x14ac:dyDescent="0.25">
      <c r="A14" s="22">
        <v>1.5</v>
      </c>
      <c r="B14" s="49" t="s">
        <v>48</v>
      </c>
      <c r="C14" s="23"/>
    </row>
    <row r="15" spans="1:26" x14ac:dyDescent="0.25">
      <c r="A15" s="19"/>
      <c r="B15" s="19"/>
      <c r="C15" s="20"/>
    </row>
    <row r="16" spans="1:26" ht="38.25" x14ac:dyDescent="0.25">
      <c r="A16" s="17">
        <v>1.6</v>
      </c>
      <c r="B16" s="54" t="s">
        <v>49</v>
      </c>
      <c r="C16" s="98"/>
      <c r="D16" s="92"/>
    </row>
    <row r="17" spans="1:11" x14ac:dyDescent="0.25">
      <c r="A17" s="19"/>
      <c r="B17" s="19"/>
      <c r="C17" s="20"/>
    </row>
    <row r="18" spans="1:11" ht="27" customHeight="1" x14ac:dyDescent="0.25">
      <c r="A18" s="17">
        <v>1.7</v>
      </c>
      <c r="B18" s="105" t="s">
        <v>50</v>
      </c>
      <c r="C18" s="106"/>
    </row>
    <row r="19" spans="1:11" x14ac:dyDescent="0.25">
      <c r="A19" s="17"/>
      <c r="B19" s="103"/>
      <c r="C19" s="103"/>
    </row>
    <row r="20" spans="1:11" ht="15.75" thickBot="1" x14ac:dyDescent="0.3">
      <c r="A20" s="19"/>
      <c r="B20" s="19"/>
      <c r="C20" s="20"/>
    </row>
    <row r="21" spans="1:11" ht="27.75" customHeight="1" thickTop="1" thickBot="1" x14ac:dyDescent="0.3">
      <c r="A21" s="121" t="s">
        <v>51</v>
      </c>
      <c r="B21" s="122"/>
      <c r="C21" s="123"/>
      <c r="D21" s="46"/>
    </row>
    <row r="22" spans="1:11" ht="4.5" customHeight="1" thickTop="1" x14ac:dyDescent="0.25">
      <c r="A22" s="25"/>
      <c r="B22" s="31"/>
      <c r="C22" s="31"/>
    </row>
    <row r="23" spans="1:11" x14ac:dyDescent="0.25">
      <c r="A23" s="25">
        <v>2.1</v>
      </c>
      <c r="B23" s="56" t="s">
        <v>52</v>
      </c>
      <c r="C23" s="23"/>
      <c r="D23" s="92"/>
    </row>
    <row r="24" spans="1:11" ht="25.5" x14ac:dyDescent="0.25">
      <c r="A24" s="25">
        <v>2.2000000000000002</v>
      </c>
      <c r="B24" s="26" t="s">
        <v>53</v>
      </c>
      <c r="C24" s="23"/>
      <c r="D24" s="96"/>
      <c r="E24" s="97"/>
      <c r="F24" s="97"/>
      <c r="G24" s="97"/>
      <c r="H24" s="97"/>
      <c r="I24" s="97"/>
      <c r="J24" s="97"/>
      <c r="K24" s="97"/>
    </row>
    <row r="25" spans="1:11" x14ac:dyDescent="0.25">
      <c r="A25" s="25"/>
      <c r="B25" s="27"/>
      <c r="C25" s="28"/>
    </row>
    <row r="26" spans="1:11" ht="16.149999999999999" customHeight="1" x14ac:dyDescent="0.25">
      <c r="A26" s="25"/>
      <c r="B26" s="29" t="s">
        <v>54</v>
      </c>
      <c r="C26" s="28"/>
    </row>
    <row r="27" spans="1:11" ht="29.25" customHeight="1" x14ac:dyDescent="0.25">
      <c r="A27" s="25">
        <v>2.2999999999999998</v>
      </c>
      <c r="B27" s="26" t="s">
        <v>55</v>
      </c>
      <c r="C27" s="23"/>
    </row>
    <row r="28" spans="1:11" ht="15" customHeight="1" x14ac:dyDescent="0.25">
      <c r="A28" s="25">
        <v>2.4</v>
      </c>
      <c r="B28" s="26" t="s">
        <v>56</v>
      </c>
      <c r="C28" s="23"/>
    </row>
    <row r="29" spans="1:11" ht="13.5" customHeight="1" x14ac:dyDescent="0.25">
      <c r="A29" s="25">
        <v>2.5</v>
      </c>
      <c r="B29" s="26" t="s">
        <v>57</v>
      </c>
      <c r="C29" s="23"/>
    </row>
    <row r="30" spans="1:11" ht="25.5" x14ac:dyDescent="0.25">
      <c r="A30" s="25">
        <v>2.6</v>
      </c>
      <c r="B30" s="95" t="s">
        <v>58</v>
      </c>
      <c r="C30" s="23"/>
    </row>
    <row r="31" spans="1:11" ht="14.25" customHeight="1" x14ac:dyDescent="0.25">
      <c r="A31" s="25">
        <v>2.7</v>
      </c>
      <c r="B31" s="30" t="s">
        <v>59</v>
      </c>
      <c r="C31" s="23"/>
    </row>
    <row r="32" spans="1:11" ht="12" customHeight="1" x14ac:dyDescent="0.25">
      <c r="A32" s="25">
        <v>2.8</v>
      </c>
      <c r="B32" s="30" t="s">
        <v>60</v>
      </c>
      <c r="C32" s="23"/>
    </row>
    <row r="33" spans="1:3" ht="13.5" customHeight="1" x14ac:dyDescent="0.25">
      <c r="A33" s="25"/>
      <c r="B33" s="27"/>
      <c r="C33" s="28"/>
    </row>
    <row r="34" spans="1:3" ht="15" customHeight="1" x14ac:dyDescent="0.25">
      <c r="A34" s="25"/>
      <c r="B34" s="29" t="s">
        <v>61</v>
      </c>
      <c r="C34" s="28"/>
    </row>
    <row r="35" spans="1:3" ht="27.75" customHeight="1" x14ac:dyDescent="0.25">
      <c r="A35" s="25">
        <v>2.9</v>
      </c>
      <c r="B35" s="26" t="s">
        <v>55</v>
      </c>
      <c r="C35" s="23"/>
    </row>
    <row r="36" spans="1:3" ht="15.95" customHeight="1" x14ac:dyDescent="0.25">
      <c r="A36" s="35">
        <v>2.1</v>
      </c>
      <c r="B36" s="26" t="s">
        <v>56</v>
      </c>
      <c r="C36" s="23"/>
    </row>
    <row r="37" spans="1:3" ht="15.95" customHeight="1" x14ac:dyDescent="0.25">
      <c r="A37" s="35">
        <v>2.11</v>
      </c>
      <c r="B37" s="26" t="s">
        <v>57</v>
      </c>
      <c r="C37" s="23"/>
    </row>
    <row r="38" spans="1:3" ht="25.5" x14ac:dyDescent="0.25">
      <c r="A38" s="35">
        <v>2.12</v>
      </c>
      <c r="B38" s="95" t="s">
        <v>58</v>
      </c>
      <c r="C38" s="23"/>
    </row>
    <row r="39" spans="1:3" ht="15.95" customHeight="1" x14ac:dyDescent="0.25">
      <c r="A39" s="35">
        <v>2.13</v>
      </c>
      <c r="B39" s="30" t="s">
        <v>59</v>
      </c>
      <c r="C39" s="23"/>
    </row>
    <row r="40" spans="1:3" ht="15.95" customHeight="1" x14ac:dyDescent="0.25">
      <c r="A40" s="35">
        <v>2.14</v>
      </c>
      <c r="B40" s="30" t="s">
        <v>60</v>
      </c>
      <c r="C40" s="23"/>
    </row>
    <row r="41" spans="1:3" ht="15.95" customHeight="1" x14ac:dyDescent="0.25">
      <c r="A41" s="35">
        <v>2.15</v>
      </c>
      <c r="B41" s="30" t="s">
        <v>62</v>
      </c>
      <c r="C41" s="23"/>
    </row>
    <row r="42" spans="1:3" x14ac:dyDescent="0.25">
      <c r="A42" s="25"/>
      <c r="B42" s="27"/>
      <c r="C42" s="28"/>
    </row>
    <row r="43" spans="1:3" x14ac:dyDescent="0.25">
      <c r="A43" s="25"/>
      <c r="B43" s="107" t="s">
        <v>63</v>
      </c>
      <c r="C43" s="108"/>
    </row>
    <row r="44" spans="1:3" x14ac:dyDescent="0.25">
      <c r="A44" s="35">
        <v>2.16</v>
      </c>
      <c r="B44" s="26" t="s">
        <v>64</v>
      </c>
      <c r="C44" s="23"/>
    </row>
    <row r="45" spans="1:3" x14ac:dyDescent="0.25">
      <c r="A45" s="35">
        <v>2.17</v>
      </c>
      <c r="B45" s="56" t="s">
        <v>65</v>
      </c>
      <c r="C45" s="23"/>
    </row>
    <row r="46" spans="1:3" ht="29.25" customHeight="1" x14ac:dyDescent="0.25">
      <c r="A46" s="35">
        <v>2.1800000000000002</v>
      </c>
      <c r="B46" s="26" t="s">
        <v>66</v>
      </c>
      <c r="C46" s="23"/>
    </row>
    <row r="47" spans="1:3" ht="25.5" x14ac:dyDescent="0.25">
      <c r="A47" s="35">
        <v>2.19</v>
      </c>
      <c r="B47" s="56" t="s">
        <v>67</v>
      </c>
      <c r="C47" s="33"/>
    </row>
    <row r="48" spans="1:3" ht="15.75" thickBot="1" x14ac:dyDescent="0.3"/>
    <row r="49" spans="1:4" ht="17.25" thickTop="1" thickBot="1" x14ac:dyDescent="0.3">
      <c r="A49" s="121" t="s">
        <v>68</v>
      </c>
      <c r="B49" s="122"/>
      <c r="C49" s="123"/>
      <c r="D49" s="46"/>
    </row>
    <row r="50" spans="1:4" ht="12.75" customHeight="1" thickTop="1" x14ac:dyDescent="0.25">
      <c r="A50" s="11"/>
      <c r="B50" s="31"/>
      <c r="C50" s="31"/>
    </row>
    <row r="51" spans="1:4" ht="38.25" customHeight="1" x14ac:dyDescent="0.25">
      <c r="A51" s="109" t="s">
        <v>69</v>
      </c>
      <c r="B51" s="110"/>
      <c r="C51" s="110"/>
    </row>
    <row r="52" spans="1:4" ht="14.25" customHeight="1" x14ac:dyDescent="0.25">
      <c r="A52" s="17"/>
      <c r="B52" s="17"/>
      <c r="C52" s="21"/>
    </row>
    <row r="53" spans="1:4" ht="40.5" customHeight="1" x14ac:dyDescent="0.25">
      <c r="A53" s="18">
        <v>3.1</v>
      </c>
      <c r="B53" s="103" t="s">
        <v>70</v>
      </c>
      <c r="C53" s="104"/>
    </row>
    <row r="54" spans="1:4" s="36" customFormat="1" ht="39.75" customHeight="1" x14ac:dyDescent="0.25">
      <c r="A54" s="25">
        <v>3.2</v>
      </c>
      <c r="B54" s="103" t="s">
        <v>71</v>
      </c>
      <c r="C54" s="104"/>
    </row>
    <row r="55" spans="1:4" s="36" customFormat="1" ht="26.25" customHeight="1" x14ac:dyDescent="0.25">
      <c r="A55" s="25">
        <v>3.3</v>
      </c>
      <c r="B55" s="103" t="s">
        <v>72</v>
      </c>
      <c r="C55" s="104"/>
    </row>
    <row r="56" spans="1:4" ht="14.25" customHeight="1" x14ac:dyDescent="0.25">
      <c r="A56" s="18">
        <v>3.4</v>
      </c>
      <c r="B56" s="103" t="s">
        <v>73</v>
      </c>
      <c r="C56" s="104"/>
    </row>
    <row r="57" spans="1:4" ht="15.75" thickBot="1" x14ac:dyDescent="0.3">
      <c r="A57" s="18"/>
      <c r="B57" s="18"/>
      <c r="C57" s="21"/>
    </row>
    <row r="58" spans="1:4" ht="17.25" thickTop="1" thickBot="1" x14ac:dyDescent="0.3">
      <c r="A58" s="121" t="s">
        <v>74</v>
      </c>
      <c r="B58" s="122"/>
      <c r="C58" s="123"/>
      <c r="D58" s="46"/>
    </row>
    <row r="59" spans="1:4" ht="16.5" thickTop="1" x14ac:dyDescent="0.25">
      <c r="A59" s="58"/>
      <c r="B59" s="11"/>
      <c r="C59" s="11"/>
      <c r="D59" s="46"/>
    </row>
    <row r="60" spans="1:4" ht="27.75" customHeight="1" x14ac:dyDescent="0.25">
      <c r="A60" s="18">
        <v>4.0999999999999996</v>
      </c>
      <c r="B60" s="116" t="s">
        <v>75</v>
      </c>
      <c r="C60" s="117"/>
    </row>
    <row r="61" spans="1:4" ht="48" customHeight="1" x14ac:dyDescent="0.25">
      <c r="A61" s="18">
        <v>4.2</v>
      </c>
      <c r="B61" s="116" t="s">
        <v>76</v>
      </c>
      <c r="C61" s="117"/>
    </row>
    <row r="62" spans="1:4" ht="76.5" customHeight="1" x14ac:dyDescent="0.25">
      <c r="A62" s="18">
        <v>4.3</v>
      </c>
      <c r="B62" s="118" t="s">
        <v>77</v>
      </c>
      <c r="C62" s="119"/>
    </row>
    <row r="63" spans="1:4" ht="63.75" customHeight="1" x14ac:dyDescent="0.25">
      <c r="A63" s="18">
        <v>4.5</v>
      </c>
      <c r="B63" s="116" t="s">
        <v>78</v>
      </c>
      <c r="C63" s="117"/>
    </row>
    <row r="64" spans="1:4" ht="15.75" customHeight="1" x14ac:dyDescent="0.25">
      <c r="A64" s="18">
        <v>4.5999999999999996</v>
      </c>
      <c r="B64" s="116" t="s">
        <v>79</v>
      </c>
      <c r="C64" s="117"/>
    </row>
    <row r="65" spans="1:4" ht="15.75" thickBot="1" x14ac:dyDescent="0.3">
      <c r="A65" s="18"/>
      <c r="B65" s="37"/>
      <c r="C65" s="24"/>
    </row>
    <row r="66" spans="1:4" ht="17.25" thickTop="1" thickBot="1" x14ac:dyDescent="0.3">
      <c r="A66" s="121" t="s">
        <v>80</v>
      </c>
      <c r="B66" s="122"/>
      <c r="C66" s="123"/>
      <c r="D66" s="46"/>
    </row>
    <row r="67" spans="1:4" ht="16.5" thickTop="1" thickBot="1" x14ac:dyDescent="0.3">
      <c r="A67" s="18"/>
      <c r="B67" s="37"/>
      <c r="C67" s="21"/>
    </row>
    <row r="68" spans="1:4" ht="15.75" thickBot="1" x14ac:dyDescent="0.3">
      <c r="A68" s="18">
        <v>5.0999999999999996</v>
      </c>
      <c r="B68" s="114" t="s">
        <v>81</v>
      </c>
      <c r="C68" s="115"/>
    </row>
    <row r="69" spans="1:4" ht="32.25" customHeight="1" x14ac:dyDescent="0.25">
      <c r="A69" s="18"/>
      <c r="B69" s="99" t="s">
        <v>82</v>
      </c>
      <c r="C69" s="100"/>
    </row>
    <row r="70" spans="1:4" x14ac:dyDescent="0.25">
      <c r="A70" s="18"/>
      <c r="B70" s="99" t="s">
        <v>83</v>
      </c>
      <c r="C70" s="100"/>
    </row>
    <row r="71" spans="1:4" x14ac:dyDescent="0.25">
      <c r="B71" s="99"/>
      <c r="C71" s="100"/>
    </row>
    <row r="72" spans="1:4" s="39" customFormat="1" ht="12.75" x14ac:dyDescent="0.2">
      <c r="A72" s="38"/>
      <c r="B72" s="99" t="s">
        <v>82</v>
      </c>
      <c r="C72" s="100"/>
    </row>
    <row r="73" spans="1:4" ht="11.25" customHeight="1" x14ac:dyDescent="0.25">
      <c r="A73" s="40"/>
      <c r="B73" s="99" t="s">
        <v>84</v>
      </c>
      <c r="C73" s="100"/>
    </row>
    <row r="74" spans="1:4" x14ac:dyDescent="0.25">
      <c r="A74" s="40"/>
      <c r="B74" s="99"/>
      <c r="C74" s="100"/>
    </row>
    <row r="75" spans="1:4" x14ac:dyDescent="0.25">
      <c r="B75" s="101"/>
      <c r="C75" s="102"/>
    </row>
    <row r="76" spans="1:4" x14ac:dyDescent="0.25">
      <c r="B76" s="99" t="s">
        <v>85</v>
      </c>
      <c r="C76" s="100"/>
    </row>
    <row r="77" spans="1:4" ht="15.75" thickBot="1" x14ac:dyDescent="0.3">
      <c r="B77" s="73"/>
      <c r="C77" s="74"/>
    </row>
  </sheetData>
  <mergeCells count="30">
    <mergeCell ref="A1:C1"/>
    <mergeCell ref="A2:C2"/>
    <mergeCell ref="A3:C3"/>
    <mergeCell ref="B68:C68"/>
    <mergeCell ref="B60:C60"/>
    <mergeCell ref="B61:C61"/>
    <mergeCell ref="B62:C62"/>
    <mergeCell ref="B63:C63"/>
    <mergeCell ref="B64:C64"/>
    <mergeCell ref="A4:C4"/>
    <mergeCell ref="A21:C21"/>
    <mergeCell ref="A49:C49"/>
    <mergeCell ref="A58:C58"/>
    <mergeCell ref="A66:C66"/>
    <mergeCell ref="B56:C56"/>
    <mergeCell ref="B54:C54"/>
    <mergeCell ref="B55:C55"/>
    <mergeCell ref="B18:C18"/>
    <mergeCell ref="B43:C43"/>
    <mergeCell ref="A51:C51"/>
    <mergeCell ref="B53:C53"/>
    <mergeCell ref="B19:C19"/>
    <mergeCell ref="B74:C74"/>
    <mergeCell ref="B75:C75"/>
    <mergeCell ref="B76:C76"/>
    <mergeCell ref="B69:C69"/>
    <mergeCell ref="B70:C70"/>
    <mergeCell ref="B71:C71"/>
    <mergeCell ref="B72:C72"/>
    <mergeCell ref="B73:C73"/>
  </mergeCells>
  <dataValidations count="3">
    <dataValidation type="list" allowBlank="1" showInputMessage="1" showErrorMessage="1" sqref="C6" xr:uid="{00000000-0002-0000-0100-000000000000}">
      <formula1>"Preapproval,Request for Funding,Change in Request"</formula1>
    </dataValidation>
    <dataValidation type="list" allowBlank="1" showInputMessage="1" showErrorMessage="1" sqref="C16" xr:uid="{00000000-0002-0000-0100-000001000000}">
      <formula1>"Yes,No"</formula1>
    </dataValidation>
    <dataValidation type="list" allowBlank="1" showInputMessage="1" showErrorMessage="1" sqref="C24" xr:uid="{37E10603-2058-4A0C-8E32-025F8C9AABF0}">
      <formula1>"Less than 50000,Greater than or equal to 50000"</formula1>
    </dataValidation>
  </dataValidations>
  <pageMargins left="0.25" right="0.25" top="0.61875000000000002" bottom="0.69299999999999995" header="0.3" footer="0.3"/>
  <pageSetup scale="99" fitToHeight="0" orientation="portrait" r:id="rId1"/>
  <headerFooter differentFirst="1">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299"/>
  <sheetViews>
    <sheetView topLeftCell="A40" zoomScale="150" zoomScaleNormal="150" workbookViewId="0">
      <selection activeCell="B53" sqref="B53"/>
    </sheetView>
  </sheetViews>
  <sheetFormatPr defaultRowHeight="15" x14ac:dyDescent="0.25"/>
  <cols>
    <col min="1" max="1" width="39.140625" customWidth="1"/>
    <col min="2" max="2" width="33.7109375" customWidth="1"/>
    <col min="3" max="3" width="15" customWidth="1"/>
  </cols>
  <sheetData>
    <row r="1" spans="1:6" x14ac:dyDescent="0.25">
      <c r="A1" s="11"/>
      <c r="B1" s="9" t="s">
        <v>86</v>
      </c>
      <c r="C1" s="11"/>
      <c r="D1" s="11" t="s">
        <v>87</v>
      </c>
      <c r="E1" s="11"/>
      <c r="F1" s="11"/>
    </row>
    <row r="2" spans="1:6" x14ac:dyDescent="0.25">
      <c r="A2" s="11"/>
      <c r="B2" s="5" t="str">
        <f>dfltPurpose</f>
        <v>Choose the purpose of the Affidavit =======&gt; (use down-pointing arrow to the right to choose)</v>
      </c>
      <c r="C2" s="11"/>
      <c r="D2" s="11">
        <v>1</v>
      </c>
      <c r="E2" s="11"/>
      <c r="F2" s="11" t="s">
        <v>88</v>
      </c>
    </row>
    <row r="3" spans="1:6" x14ac:dyDescent="0.25">
      <c r="A3" s="9" t="s">
        <v>89</v>
      </c>
      <c r="B3" s="3" t="s">
        <v>90</v>
      </c>
      <c r="C3" s="11"/>
      <c r="D3" s="11">
        <v>2</v>
      </c>
      <c r="E3" s="11"/>
      <c r="F3" s="11" t="s">
        <v>91</v>
      </c>
    </row>
    <row r="4" spans="1:6" x14ac:dyDescent="0.25">
      <c r="A4" s="9" t="s">
        <v>92</v>
      </c>
      <c r="B4" s="3" t="s">
        <v>93</v>
      </c>
      <c r="C4" s="11"/>
      <c r="D4" s="11">
        <v>3</v>
      </c>
      <c r="E4" s="11"/>
      <c r="F4" s="11" t="s">
        <v>94</v>
      </c>
    </row>
    <row r="5" spans="1:6" x14ac:dyDescent="0.25">
      <c r="A5" s="9" t="s">
        <v>95</v>
      </c>
      <c r="B5" s="3" t="s">
        <v>96</v>
      </c>
      <c r="C5" s="11"/>
      <c r="D5" s="11">
        <v>4</v>
      </c>
      <c r="E5" s="11"/>
      <c r="F5" s="11" t="s">
        <v>97</v>
      </c>
    </row>
    <row r="6" spans="1:6" x14ac:dyDescent="0.25">
      <c r="A6" s="11"/>
      <c r="B6" s="11"/>
      <c r="C6" s="11"/>
      <c r="D6" s="11">
        <v>5</v>
      </c>
      <c r="E6" s="11"/>
      <c r="F6" s="11" t="s">
        <v>98</v>
      </c>
    </row>
    <row r="7" spans="1:6" x14ac:dyDescent="0.25">
      <c r="A7" s="11"/>
      <c r="B7" s="9" t="s">
        <v>99</v>
      </c>
      <c r="C7" s="11"/>
      <c r="D7" s="11">
        <v>6</v>
      </c>
      <c r="E7" s="11"/>
      <c r="F7" s="11" t="s">
        <v>100</v>
      </c>
    </row>
    <row r="8" spans="1:6" x14ac:dyDescent="0.25">
      <c r="A8" s="11"/>
      <c r="B8" s="5" t="str">
        <f>dfltYesNo</f>
        <v>Choose Yes or No  =======&gt;</v>
      </c>
      <c r="C8" s="11"/>
      <c r="D8" s="11">
        <v>7</v>
      </c>
      <c r="E8" s="11"/>
      <c r="F8" s="11" t="s">
        <v>101</v>
      </c>
    </row>
    <row r="9" spans="1:6" x14ac:dyDescent="0.25">
      <c r="A9" s="9" t="s">
        <v>102</v>
      </c>
      <c r="B9" s="3" t="s">
        <v>103</v>
      </c>
      <c r="C9" s="11"/>
      <c r="D9" s="11"/>
      <c r="E9" s="11"/>
      <c r="F9" s="11"/>
    </row>
    <row r="10" spans="1:6" x14ac:dyDescent="0.25">
      <c r="A10" s="9" t="s">
        <v>104</v>
      </c>
      <c r="B10" s="3" t="s">
        <v>105</v>
      </c>
      <c r="C10" s="11"/>
      <c r="D10" s="11"/>
      <c r="E10" s="11"/>
      <c r="F10" s="11"/>
    </row>
    <row r="12" spans="1:6" x14ac:dyDescent="0.25">
      <c r="A12" s="11"/>
      <c r="B12" s="9" t="s">
        <v>106</v>
      </c>
      <c r="C12" s="11"/>
      <c r="D12" s="11"/>
      <c r="E12" s="11"/>
      <c r="F12" s="11"/>
    </row>
    <row r="13" spans="1:6" x14ac:dyDescent="0.25">
      <c r="A13" s="11"/>
      <c r="B13" s="5" t="str">
        <f>dfltYesNoNA</f>
        <v>Choose Yes, No, or Not Applicable  =======&gt;</v>
      </c>
      <c r="C13" s="11"/>
      <c r="D13" s="11"/>
      <c r="E13" s="11"/>
      <c r="F13" s="11"/>
    </row>
    <row r="14" spans="1:6" x14ac:dyDescent="0.25">
      <c r="A14" s="11"/>
      <c r="B14" s="5" t="str">
        <f>xYes</f>
        <v>Yes</v>
      </c>
      <c r="C14" s="11"/>
      <c r="D14" s="11"/>
      <c r="E14" s="11"/>
      <c r="F14" s="11"/>
    </row>
    <row r="15" spans="1:6" x14ac:dyDescent="0.25">
      <c r="A15" s="11"/>
      <c r="B15" s="5" t="str">
        <f>xNo</f>
        <v>No</v>
      </c>
      <c r="C15" s="11"/>
      <c r="D15" s="11"/>
      <c r="E15" s="11"/>
      <c r="F15" s="11"/>
    </row>
    <row r="16" spans="1:6" x14ac:dyDescent="0.25">
      <c r="A16" s="11"/>
      <c r="B16" s="5" t="str">
        <f>xNApp</f>
        <v>Not Applicable</v>
      </c>
      <c r="C16" s="11"/>
      <c r="D16" s="11"/>
      <c r="E16" s="11"/>
      <c r="F16" s="11"/>
    </row>
    <row r="18" spans="1:2" x14ac:dyDescent="0.25">
      <c r="A18" s="11"/>
      <c r="B18" s="9" t="s">
        <v>107</v>
      </c>
    </row>
    <row r="19" spans="1:2" x14ac:dyDescent="0.25">
      <c r="A19" s="11"/>
      <c r="B19" s="5" t="str">
        <f>dfltBWUnits</f>
        <v>Choose Mbps or Gbps for bandwidth unit    =======&gt;</v>
      </c>
    </row>
    <row r="20" spans="1:2" x14ac:dyDescent="0.25">
      <c r="A20" s="11"/>
      <c r="B20" s="3" t="s">
        <v>108</v>
      </c>
    </row>
    <row r="21" spans="1:2" x14ac:dyDescent="0.25">
      <c r="A21" s="11"/>
      <c r="B21" s="3" t="s">
        <v>109</v>
      </c>
    </row>
    <row r="23" spans="1:2" x14ac:dyDescent="0.25">
      <c r="A23" s="11"/>
      <c r="B23" s="9" t="s">
        <v>110</v>
      </c>
    </row>
    <row r="24" spans="1:2" x14ac:dyDescent="0.25">
      <c r="A24" s="11"/>
      <c r="B24" s="5" t="str">
        <f>dfltAttach</f>
        <v>Choose Included, Not Applicable, or Not Submitted    =======&gt;</v>
      </c>
    </row>
    <row r="25" spans="1:2" x14ac:dyDescent="0.25">
      <c r="A25" s="9" t="s">
        <v>111</v>
      </c>
      <c r="B25" s="3" t="s">
        <v>112</v>
      </c>
    </row>
    <row r="26" spans="1:2" x14ac:dyDescent="0.25">
      <c r="A26" s="9" t="s">
        <v>113</v>
      </c>
      <c r="B26" s="3" t="s">
        <v>114</v>
      </c>
    </row>
    <row r="27" spans="1:2" x14ac:dyDescent="0.25">
      <c r="A27" s="9" t="s">
        <v>115</v>
      </c>
      <c r="B27" s="3" t="s">
        <v>116</v>
      </c>
    </row>
    <row r="29" spans="1:2" x14ac:dyDescent="0.25">
      <c r="A29" s="11"/>
      <c r="B29" s="9" t="s">
        <v>117</v>
      </c>
    </row>
    <row r="30" spans="1:2" x14ac:dyDescent="0.25">
      <c r="A30" s="11"/>
      <c r="B30" s="5" t="str">
        <f>dfltLibPop</f>
        <v>Choose the value from the list or enter the population =======&gt;</v>
      </c>
    </row>
    <row r="31" spans="1:2" x14ac:dyDescent="0.25">
      <c r="A31" s="11" t="s">
        <v>118</v>
      </c>
      <c r="B31" s="3" t="s">
        <v>119</v>
      </c>
    </row>
    <row r="32" spans="1:2" x14ac:dyDescent="0.25">
      <c r="A32" s="11" t="s">
        <v>120</v>
      </c>
      <c r="B32" s="3" t="s">
        <v>121</v>
      </c>
    </row>
    <row r="34" spans="1:2" x14ac:dyDescent="0.25">
      <c r="A34" s="9" t="s">
        <v>122</v>
      </c>
      <c r="B34" s="3" t="s">
        <v>123</v>
      </c>
    </row>
    <row r="35" spans="1:2" x14ac:dyDescent="0.25">
      <c r="A35" s="9" t="s">
        <v>124</v>
      </c>
      <c r="B35" s="3" t="s">
        <v>125</v>
      </c>
    </row>
    <row r="36" spans="1:2" x14ac:dyDescent="0.25">
      <c r="A36" s="9" t="s">
        <v>126</v>
      </c>
      <c r="B36" s="3" t="s">
        <v>127</v>
      </c>
    </row>
    <row r="37" spans="1:2" x14ac:dyDescent="0.25">
      <c r="A37" s="9" t="s">
        <v>128</v>
      </c>
      <c r="B37" s="3" t="s">
        <v>129</v>
      </c>
    </row>
    <row r="38" spans="1:2" x14ac:dyDescent="0.25">
      <c r="A38" s="9" t="s">
        <v>130</v>
      </c>
      <c r="B38" s="3" t="s">
        <v>131</v>
      </c>
    </row>
    <row r="39" spans="1:2" x14ac:dyDescent="0.25">
      <c r="A39" s="9" t="s">
        <v>132</v>
      </c>
      <c r="B39" s="3" t="s">
        <v>133</v>
      </c>
    </row>
    <row r="40" spans="1:2" x14ac:dyDescent="0.25">
      <c r="A40" s="9" t="s">
        <v>134</v>
      </c>
      <c r="B40" s="3" t="s">
        <v>135</v>
      </c>
    </row>
    <row r="41" spans="1:2" x14ac:dyDescent="0.25">
      <c r="A41" s="9" t="s">
        <v>136</v>
      </c>
      <c r="B41" s="3" t="s">
        <v>137</v>
      </c>
    </row>
    <row r="42" spans="1:2" x14ac:dyDescent="0.25">
      <c r="A42" s="9" t="s">
        <v>138</v>
      </c>
      <c r="B42" s="3" t="s">
        <v>139</v>
      </c>
    </row>
    <row r="43" spans="1:2" x14ac:dyDescent="0.25">
      <c r="A43" s="9" t="s">
        <v>140</v>
      </c>
      <c r="B43" s="3" t="s">
        <v>141</v>
      </c>
    </row>
    <row r="44" spans="1:2" s="8" customFormat="1" x14ac:dyDescent="0.25">
      <c r="A44" s="9" t="s">
        <v>142</v>
      </c>
      <c r="B44" s="3" t="s">
        <v>143</v>
      </c>
    </row>
    <row r="46" spans="1:2" x14ac:dyDescent="0.25">
      <c r="A46" s="11"/>
      <c r="B46" s="9" t="s">
        <v>144</v>
      </c>
    </row>
    <row r="47" spans="1:2" x14ac:dyDescent="0.25">
      <c r="A47" s="11"/>
      <c r="B47" s="5" t="str">
        <f>dfltFundingYear</f>
        <v>Choose the Funding Year  =======&gt;</v>
      </c>
    </row>
    <row r="48" spans="1:2" x14ac:dyDescent="0.25">
      <c r="A48" s="9" t="s">
        <v>145</v>
      </c>
      <c r="B48" s="3" t="s">
        <v>146</v>
      </c>
    </row>
    <row r="49" spans="1:3" x14ac:dyDescent="0.25">
      <c r="A49" s="9" t="s">
        <v>147</v>
      </c>
      <c r="B49" s="3" t="s">
        <v>148</v>
      </c>
      <c r="C49" s="11"/>
    </row>
    <row r="50" spans="1:3" x14ac:dyDescent="0.25">
      <c r="A50" s="9" t="s">
        <v>149</v>
      </c>
      <c r="B50" s="3" t="s">
        <v>150</v>
      </c>
      <c r="C50" s="11"/>
    </row>
    <row r="51" spans="1:3" x14ac:dyDescent="0.25">
      <c r="A51" s="9"/>
      <c r="B51" s="3" t="s">
        <v>151</v>
      </c>
      <c r="C51" s="11"/>
    </row>
    <row r="52" spans="1:3" x14ac:dyDescent="0.25">
      <c r="A52" s="9" t="s">
        <v>152</v>
      </c>
      <c r="B52" s="3" t="s">
        <v>153</v>
      </c>
      <c r="C52" s="11"/>
    </row>
    <row r="53" spans="1:3" x14ac:dyDescent="0.25">
      <c r="A53" s="9" t="s">
        <v>154</v>
      </c>
      <c r="B53" s="3" t="s">
        <v>155</v>
      </c>
      <c r="C53" s="11"/>
    </row>
    <row r="54" spans="1:3" s="8" customFormat="1" x14ac:dyDescent="0.25">
      <c r="A54" s="11"/>
      <c r="B54" s="11"/>
      <c r="C54" s="11"/>
    </row>
    <row r="55" spans="1:3" s="8" customFormat="1" x14ac:dyDescent="0.25">
      <c r="A55" s="11"/>
      <c r="B55" s="9" t="s">
        <v>156</v>
      </c>
      <c r="C55" s="11"/>
    </row>
    <row r="56" spans="1:3" s="8" customFormat="1" x14ac:dyDescent="0.25">
      <c r="A56" s="11"/>
      <c r="B56" s="5" t="str">
        <f>dfltRFP</f>
        <v>Choose No RFP, Internet access only RFP, WAN only RFP, Internet Access and WAN RFP =======&gt;</v>
      </c>
      <c r="C56" s="11"/>
    </row>
    <row r="57" spans="1:3" s="8" customFormat="1" x14ac:dyDescent="0.25">
      <c r="A57" s="9" t="s">
        <v>157</v>
      </c>
      <c r="B57" s="3" t="s">
        <v>158</v>
      </c>
      <c r="C57" s="11"/>
    </row>
    <row r="58" spans="1:3" s="8" customFormat="1" x14ac:dyDescent="0.25">
      <c r="A58" s="9" t="s">
        <v>159</v>
      </c>
      <c r="B58" s="3" t="s">
        <v>160</v>
      </c>
      <c r="C58" s="11"/>
    </row>
    <row r="59" spans="1:3" s="8" customFormat="1" x14ac:dyDescent="0.25">
      <c r="A59" s="9" t="s">
        <v>161</v>
      </c>
      <c r="B59" s="3" t="s">
        <v>162</v>
      </c>
      <c r="C59" s="11"/>
    </row>
    <row r="60" spans="1:3" s="8" customFormat="1" x14ac:dyDescent="0.25">
      <c r="A60" s="9" t="s">
        <v>163</v>
      </c>
      <c r="B60" s="3" t="s">
        <v>164</v>
      </c>
      <c r="C60" s="11"/>
    </row>
    <row r="61" spans="1:3" s="8" customFormat="1" x14ac:dyDescent="0.25">
      <c r="A61" s="11"/>
      <c r="B61" s="11"/>
      <c r="C61" s="11"/>
    </row>
    <row r="62" spans="1:3" s="8" customFormat="1" x14ac:dyDescent="0.25">
      <c r="A62" s="11"/>
      <c r="B62" s="11"/>
      <c r="C62" s="11"/>
    </row>
    <row r="64" spans="1:3" x14ac:dyDescent="0.25">
      <c r="A64" s="7" t="s">
        <v>165</v>
      </c>
      <c r="B64" s="11" t="s">
        <v>166</v>
      </c>
      <c r="C64" s="11" t="s">
        <v>167</v>
      </c>
    </row>
    <row r="65" spans="1:2" x14ac:dyDescent="0.25">
      <c r="A65" s="5" t="str">
        <f>dfltLibrary</f>
        <v>Choose the system or library name from the list (system names are at end of list) =======&gt;</v>
      </c>
      <c r="B65" s="11" t="s">
        <v>168</v>
      </c>
    </row>
    <row r="66" spans="1:2" x14ac:dyDescent="0.25">
      <c r="A66" s="11" t="s">
        <v>169</v>
      </c>
      <c r="B66" s="11" t="s">
        <v>170</v>
      </c>
    </row>
    <row r="67" spans="1:2" x14ac:dyDescent="0.25">
      <c r="A67" s="11" t="s">
        <v>171</v>
      </c>
      <c r="B67" s="11" t="s">
        <v>172</v>
      </c>
    </row>
    <row r="68" spans="1:2" x14ac:dyDescent="0.25">
      <c r="A68" s="11" t="s">
        <v>173</v>
      </c>
      <c r="B68" s="11" t="s">
        <v>174</v>
      </c>
    </row>
    <row r="69" spans="1:2" x14ac:dyDescent="0.25">
      <c r="A69" s="11" t="s">
        <v>175</v>
      </c>
      <c r="B69" s="11" t="s">
        <v>176</v>
      </c>
    </row>
    <row r="70" spans="1:2" x14ac:dyDescent="0.25">
      <c r="A70" s="11" t="s">
        <v>177</v>
      </c>
      <c r="B70" s="11" t="s">
        <v>178</v>
      </c>
    </row>
    <row r="71" spans="1:2" x14ac:dyDescent="0.25">
      <c r="A71" s="11" t="s">
        <v>179</v>
      </c>
      <c r="B71" s="11" t="s">
        <v>180</v>
      </c>
    </row>
    <row r="72" spans="1:2" x14ac:dyDescent="0.25">
      <c r="A72" s="11" t="s">
        <v>181</v>
      </c>
      <c r="B72" s="11" t="s">
        <v>182</v>
      </c>
    </row>
    <row r="73" spans="1:2" x14ac:dyDescent="0.25">
      <c r="A73" s="11" t="s">
        <v>183</v>
      </c>
      <c r="B73" s="11" t="s">
        <v>184</v>
      </c>
    </row>
    <row r="74" spans="1:2" x14ac:dyDescent="0.25">
      <c r="A74" s="11" t="s">
        <v>185</v>
      </c>
      <c r="B74" s="11" t="s">
        <v>186</v>
      </c>
    </row>
    <row r="75" spans="1:2" x14ac:dyDescent="0.25">
      <c r="A75" s="11" t="s">
        <v>187</v>
      </c>
      <c r="B75" s="11" t="s">
        <v>188</v>
      </c>
    </row>
    <row r="76" spans="1:2" x14ac:dyDescent="0.25">
      <c r="A76" s="11" t="s">
        <v>189</v>
      </c>
      <c r="B76" s="11" t="s">
        <v>190</v>
      </c>
    </row>
    <row r="77" spans="1:2" x14ac:dyDescent="0.25">
      <c r="A77" s="11" t="s">
        <v>191</v>
      </c>
      <c r="B77" s="11" t="s">
        <v>192</v>
      </c>
    </row>
    <row r="78" spans="1:2" x14ac:dyDescent="0.25">
      <c r="A78" s="11" t="s">
        <v>193</v>
      </c>
      <c r="B78" s="11" t="s">
        <v>194</v>
      </c>
    </row>
    <row r="79" spans="1:2" x14ac:dyDescent="0.25">
      <c r="A79" s="11" t="s">
        <v>195</v>
      </c>
      <c r="B79" s="11" t="s">
        <v>196</v>
      </c>
    </row>
    <row r="80" spans="1:2" x14ac:dyDescent="0.25">
      <c r="A80" s="11" t="s">
        <v>197</v>
      </c>
      <c r="B80" s="11" t="s">
        <v>198</v>
      </c>
    </row>
    <row r="81" spans="1:2" x14ac:dyDescent="0.25">
      <c r="A81" s="11" t="s">
        <v>199</v>
      </c>
      <c r="B81" s="11" t="s">
        <v>200</v>
      </c>
    </row>
    <row r="82" spans="1:2" x14ac:dyDescent="0.25">
      <c r="A82" s="11" t="s">
        <v>201</v>
      </c>
      <c r="B82" s="11" t="s">
        <v>202</v>
      </c>
    </row>
    <row r="83" spans="1:2" x14ac:dyDescent="0.25">
      <c r="A83" s="11" t="s">
        <v>203</v>
      </c>
      <c r="B83" s="11" t="s">
        <v>204</v>
      </c>
    </row>
    <row r="84" spans="1:2" x14ac:dyDescent="0.25">
      <c r="A84" s="11" t="s">
        <v>205</v>
      </c>
      <c r="B84" s="11" t="s">
        <v>206</v>
      </c>
    </row>
    <row r="85" spans="1:2" x14ac:dyDescent="0.25">
      <c r="A85" s="11" t="s">
        <v>207</v>
      </c>
      <c r="B85" s="11" t="s">
        <v>208</v>
      </c>
    </row>
    <row r="86" spans="1:2" x14ac:dyDescent="0.25">
      <c r="A86" s="11" t="s">
        <v>209</v>
      </c>
      <c r="B86" s="11" t="s">
        <v>210</v>
      </c>
    </row>
    <row r="87" spans="1:2" x14ac:dyDescent="0.25">
      <c r="A87" s="11" t="s">
        <v>211</v>
      </c>
      <c r="B87" s="11" t="s">
        <v>212</v>
      </c>
    </row>
    <row r="88" spans="1:2" x14ac:dyDescent="0.25">
      <c r="A88" s="11" t="s">
        <v>213</v>
      </c>
      <c r="B88" s="11" t="s">
        <v>214</v>
      </c>
    </row>
    <row r="89" spans="1:2" x14ac:dyDescent="0.25">
      <c r="A89" s="11" t="s">
        <v>215</v>
      </c>
      <c r="B89" s="11" t="s">
        <v>216</v>
      </c>
    </row>
    <row r="90" spans="1:2" x14ac:dyDescent="0.25">
      <c r="A90" s="11" t="s">
        <v>217</v>
      </c>
      <c r="B90" s="11" t="s">
        <v>218</v>
      </c>
    </row>
    <row r="91" spans="1:2" x14ac:dyDescent="0.25">
      <c r="A91" s="11" t="s">
        <v>219</v>
      </c>
      <c r="B91" s="11" t="s">
        <v>220</v>
      </c>
    </row>
    <row r="92" spans="1:2" x14ac:dyDescent="0.25">
      <c r="A92" s="11" t="s">
        <v>221</v>
      </c>
      <c r="B92" s="11" t="s">
        <v>222</v>
      </c>
    </row>
    <row r="93" spans="1:2" x14ac:dyDescent="0.25">
      <c r="A93" s="11" t="s">
        <v>223</v>
      </c>
      <c r="B93" s="11" t="s">
        <v>224</v>
      </c>
    </row>
    <row r="94" spans="1:2" x14ac:dyDescent="0.25">
      <c r="A94" s="11" t="s">
        <v>225</v>
      </c>
      <c r="B94" s="11" t="s">
        <v>226</v>
      </c>
    </row>
    <row r="95" spans="1:2" x14ac:dyDescent="0.25">
      <c r="A95" s="11" t="s">
        <v>227</v>
      </c>
      <c r="B95" s="11" t="s">
        <v>228</v>
      </c>
    </row>
    <row r="96" spans="1:2" x14ac:dyDescent="0.25">
      <c r="A96" s="11" t="s">
        <v>229</v>
      </c>
      <c r="B96" s="11" t="s">
        <v>230</v>
      </c>
    </row>
    <row r="97" spans="1:2" x14ac:dyDescent="0.25">
      <c r="A97" s="11" t="s">
        <v>231</v>
      </c>
      <c r="B97" s="11" t="s">
        <v>232</v>
      </c>
    </row>
    <row r="98" spans="1:2" x14ac:dyDescent="0.25">
      <c r="A98" s="11" t="s">
        <v>233</v>
      </c>
      <c r="B98" s="11" t="s">
        <v>234</v>
      </c>
    </row>
    <row r="99" spans="1:2" x14ac:dyDescent="0.25">
      <c r="A99" s="11" t="s">
        <v>235</v>
      </c>
      <c r="B99" s="11" t="s">
        <v>236</v>
      </c>
    </row>
    <row r="100" spans="1:2" x14ac:dyDescent="0.25">
      <c r="A100" s="11" t="s">
        <v>237</v>
      </c>
      <c r="B100" s="11" t="s">
        <v>238</v>
      </c>
    </row>
    <row r="101" spans="1:2" x14ac:dyDescent="0.25">
      <c r="A101" s="11" t="s">
        <v>239</v>
      </c>
      <c r="B101" s="11" t="s">
        <v>240</v>
      </c>
    </row>
    <row r="102" spans="1:2" x14ac:dyDescent="0.25">
      <c r="A102" s="11" t="s">
        <v>241</v>
      </c>
      <c r="B102" s="11" t="s">
        <v>242</v>
      </c>
    </row>
    <row r="103" spans="1:2" x14ac:dyDescent="0.25">
      <c r="A103" s="11" t="s">
        <v>243</v>
      </c>
      <c r="B103" s="11" t="s">
        <v>244</v>
      </c>
    </row>
    <row r="104" spans="1:2" x14ac:dyDescent="0.25">
      <c r="A104" s="11" t="s">
        <v>245</v>
      </c>
      <c r="B104" s="11" t="s">
        <v>246</v>
      </c>
    </row>
    <row r="105" spans="1:2" x14ac:dyDescent="0.25">
      <c r="A105" s="11" t="s">
        <v>247</v>
      </c>
      <c r="B105" s="11" t="s">
        <v>248</v>
      </c>
    </row>
    <row r="106" spans="1:2" x14ac:dyDescent="0.25">
      <c r="A106" s="11" t="s">
        <v>249</v>
      </c>
      <c r="B106" s="11" t="s">
        <v>250</v>
      </c>
    </row>
    <row r="107" spans="1:2" x14ac:dyDescent="0.25">
      <c r="A107" s="11" t="s">
        <v>251</v>
      </c>
      <c r="B107" s="11" t="s">
        <v>252</v>
      </c>
    </row>
    <row r="108" spans="1:2" x14ac:dyDescent="0.25">
      <c r="A108" s="11" t="s">
        <v>253</v>
      </c>
      <c r="B108" s="11" t="s">
        <v>254</v>
      </c>
    </row>
    <row r="109" spans="1:2" x14ac:dyDescent="0.25">
      <c r="A109" s="11" t="s">
        <v>255</v>
      </c>
      <c r="B109" s="11" t="s">
        <v>256</v>
      </c>
    </row>
    <row r="110" spans="1:2" x14ac:dyDescent="0.25">
      <c r="A110" s="11" t="s">
        <v>257</v>
      </c>
      <c r="B110" s="11" t="s">
        <v>258</v>
      </c>
    </row>
    <row r="111" spans="1:2" x14ac:dyDescent="0.25">
      <c r="A111" s="11" t="s">
        <v>259</v>
      </c>
      <c r="B111" s="11" t="s">
        <v>260</v>
      </c>
    </row>
    <row r="112" spans="1:2" x14ac:dyDescent="0.25">
      <c r="A112" s="11" t="s">
        <v>261</v>
      </c>
      <c r="B112" s="11" t="s">
        <v>262</v>
      </c>
    </row>
    <row r="113" spans="1:2" x14ac:dyDescent="0.25">
      <c r="A113" s="11" t="s">
        <v>263</v>
      </c>
      <c r="B113" s="11" t="s">
        <v>264</v>
      </c>
    </row>
    <row r="114" spans="1:2" x14ac:dyDescent="0.25">
      <c r="A114" s="11" t="s">
        <v>265</v>
      </c>
      <c r="B114" s="11" t="s">
        <v>266</v>
      </c>
    </row>
    <row r="115" spans="1:2" x14ac:dyDescent="0.25">
      <c r="A115" s="11" t="s">
        <v>267</v>
      </c>
      <c r="B115" s="11" t="s">
        <v>268</v>
      </c>
    </row>
    <row r="116" spans="1:2" x14ac:dyDescent="0.25">
      <c r="A116" s="11" t="s">
        <v>269</v>
      </c>
      <c r="B116" s="11" t="s">
        <v>270</v>
      </c>
    </row>
    <row r="117" spans="1:2" x14ac:dyDescent="0.25">
      <c r="A117" s="11" t="s">
        <v>271</v>
      </c>
      <c r="B117" s="11" t="s">
        <v>272</v>
      </c>
    </row>
    <row r="118" spans="1:2" x14ac:dyDescent="0.25">
      <c r="A118" s="11" t="s">
        <v>273</v>
      </c>
      <c r="B118" s="11" t="s">
        <v>274</v>
      </c>
    </row>
    <row r="119" spans="1:2" x14ac:dyDescent="0.25">
      <c r="A119" s="11" t="s">
        <v>275</v>
      </c>
      <c r="B119" s="11" t="s">
        <v>276</v>
      </c>
    </row>
    <row r="120" spans="1:2" x14ac:dyDescent="0.25">
      <c r="A120" s="11" t="s">
        <v>277</v>
      </c>
      <c r="B120" s="11" t="s">
        <v>278</v>
      </c>
    </row>
    <row r="121" spans="1:2" x14ac:dyDescent="0.25">
      <c r="A121" s="11" t="s">
        <v>279</v>
      </c>
      <c r="B121" s="11" t="s">
        <v>280</v>
      </c>
    </row>
    <row r="122" spans="1:2" x14ac:dyDescent="0.25">
      <c r="A122" s="11" t="s">
        <v>281</v>
      </c>
      <c r="B122" s="11" t="s">
        <v>282</v>
      </c>
    </row>
    <row r="123" spans="1:2" x14ac:dyDescent="0.25">
      <c r="A123" s="11" t="s">
        <v>283</v>
      </c>
      <c r="B123" s="11" t="s">
        <v>284</v>
      </c>
    </row>
    <row r="124" spans="1:2" x14ac:dyDescent="0.25">
      <c r="A124" s="11" t="s">
        <v>285</v>
      </c>
      <c r="B124" s="11" t="s">
        <v>286</v>
      </c>
    </row>
    <row r="125" spans="1:2" x14ac:dyDescent="0.25">
      <c r="A125" s="11" t="s">
        <v>287</v>
      </c>
      <c r="B125" s="11" t="s">
        <v>288</v>
      </c>
    </row>
    <row r="126" spans="1:2" x14ac:dyDescent="0.25">
      <c r="A126" s="11" t="s">
        <v>289</v>
      </c>
      <c r="B126" s="11" t="s">
        <v>290</v>
      </c>
    </row>
    <row r="127" spans="1:2" x14ac:dyDescent="0.25">
      <c r="A127" s="11" t="s">
        <v>291</v>
      </c>
      <c r="B127" s="11" t="s">
        <v>292</v>
      </c>
    </row>
    <row r="128" spans="1:2" x14ac:dyDescent="0.25">
      <c r="A128" s="11" t="s">
        <v>293</v>
      </c>
      <c r="B128" s="11" t="s">
        <v>294</v>
      </c>
    </row>
    <row r="129" spans="1:2" x14ac:dyDescent="0.25">
      <c r="A129" s="11" t="s">
        <v>295</v>
      </c>
      <c r="B129" s="11" t="s">
        <v>296</v>
      </c>
    </row>
    <row r="130" spans="1:2" x14ac:dyDescent="0.25">
      <c r="A130" s="11" t="s">
        <v>297</v>
      </c>
      <c r="B130" s="11" t="s">
        <v>298</v>
      </c>
    </row>
    <row r="131" spans="1:2" x14ac:dyDescent="0.25">
      <c r="A131" s="11" t="s">
        <v>299</v>
      </c>
      <c r="B131" s="11" t="s">
        <v>300</v>
      </c>
    </row>
    <row r="132" spans="1:2" x14ac:dyDescent="0.25">
      <c r="A132" s="11" t="s">
        <v>301</v>
      </c>
      <c r="B132" s="11" t="s">
        <v>302</v>
      </c>
    </row>
    <row r="133" spans="1:2" x14ac:dyDescent="0.25">
      <c r="A133" s="11" t="s">
        <v>303</v>
      </c>
      <c r="B133" s="11" t="s">
        <v>304</v>
      </c>
    </row>
    <row r="134" spans="1:2" x14ac:dyDescent="0.25">
      <c r="A134" s="11" t="s">
        <v>305</v>
      </c>
      <c r="B134" s="11" t="s">
        <v>306</v>
      </c>
    </row>
    <row r="135" spans="1:2" x14ac:dyDescent="0.25">
      <c r="A135" s="11" t="s">
        <v>307</v>
      </c>
      <c r="B135" s="11" t="s">
        <v>308</v>
      </c>
    </row>
    <row r="136" spans="1:2" x14ac:dyDescent="0.25">
      <c r="A136" s="11" t="s">
        <v>309</v>
      </c>
      <c r="B136" s="11" t="s">
        <v>310</v>
      </c>
    </row>
    <row r="137" spans="1:2" x14ac:dyDescent="0.25">
      <c r="A137" s="11" t="s">
        <v>311</v>
      </c>
      <c r="B137" s="11" t="s">
        <v>312</v>
      </c>
    </row>
    <row r="138" spans="1:2" x14ac:dyDescent="0.25">
      <c r="A138" s="11" t="s">
        <v>313</v>
      </c>
      <c r="B138" s="11" t="s">
        <v>314</v>
      </c>
    </row>
    <row r="139" spans="1:2" x14ac:dyDescent="0.25">
      <c r="A139" s="11" t="s">
        <v>315</v>
      </c>
      <c r="B139" s="11" t="s">
        <v>316</v>
      </c>
    </row>
    <row r="140" spans="1:2" x14ac:dyDescent="0.25">
      <c r="A140" s="11" t="s">
        <v>317</v>
      </c>
      <c r="B140" s="11" t="s">
        <v>318</v>
      </c>
    </row>
    <row r="141" spans="1:2" x14ac:dyDescent="0.25">
      <c r="A141" s="11" t="s">
        <v>319</v>
      </c>
      <c r="B141" s="11" t="s">
        <v>320</v>
      </c>
    </row>
    <row r="142" spans="1:2" x14ac:dyDescent="0.25">
      <c r="A142" s="11" t="s">
        <v>321</v>
      </c>
      <c r="B142" s="11" t="s">
        <v>322</v>
      </c>
    </row>
    <row r="143" spans="1:2" x14ac:dyDescent="0.25">
      <c r="A143" s="11" t="s">
        <v>323</v>
      </c>
      <c r="B143" s="11" t="s">
        <v>324</v>
      </c>
    </row>
    <row r="144" spans="1:2" x14ac:dyDescent="0.25">
      <c r="A144" s="11" t="s">
        <v>325</v>
      </c>
      <c r="B144" s="11" t="s">
        <v>326</v>
      </c>
    </row>
    <row r="145" spans="1:2" x14ac:dyDescent="0.25">
      <c r="A145" s="11" t="s">
        <v>327</v>
      </c>
      <c r="B145" s="11" t="s">
        <v>328</v>
      </c>
    </row>
    <row r="146" spans="1:2" x14ac:dyDescent="0.25">
      <c r="A146" s="11" t="s">
        <v>329</v>
      </c>
      <c r="B146" s="11" t="s">
        <v>330</v>
      </c>
    </row>
    <row r="147" spans="1:2" x14ac:dyDescent="0.25">
      <c r="A147" s="11" t="s">
        <v>331</v>
      </c>
      <c r="B147" s="11" t="s">
        <v>332</v>
      </c>
    </row>
    <row r="148" spans="1:2" x14ac:dyDescent="0.25">
      <c r="A148" s="11" t="s">
        <v>333</v>
      </c>
      <c r="B148" s="11" t="s">
        <v>334</v>
      </c>
    </row>
    <row r="149" spans="1:2" x14ac:dyDescent="0.25">
      <c r="A149" s="11" t="s">
        <v>335</v>
      </c>
      <c r="B149" s="11" t="s">
        <v>336</v>
      </c>
    </row>
    <row r="150" spans="1:2" x14ac:dyDescent="0.25">
      <c r="A150" s="11" t="s">
        <v>337</v>
      </c>
      <c r="B150" s="11" t="s">
        <v>338</v>
      </c>
    </row>
    <row r="151" spans="1:2" x14ac:dyDescent="0.25">
      <c r="A151" s="11" t="s">
        <v>339</v>
      </c>
      <c r="B151" s="11" t="s">
        <v>340</v>
      </c>
    </row>
    <row r="152" spans="1:2" x14ac:dyDescent="0.25">
      <c r="A152" s="11" t="s">
        <v>341</v>
      </c>
      <c r="B152" s="11" t="s">
        <v>342</v>
      </c>
    </row>
    <row r="153" spans="1:2" x14ac:dyDescent="0.25">
      <c r="A153" s="11" t="s">
        <v>343</v>
      </c>
      <c r="B153" s="11" t="s">
        <v>344</v>
      </c>
    </row>
    <row r="154" spans="1:2" x14ac:dyDescent="0.25">
      <c r="A154" s="11" t="s">
        <v>345</v>
      </c>
      <c r="B154" s="11" t="s">
        <v>346</v>
      </c>
    </row>
    <row r="155" spans="1:2" x14ac:dyDescent="0.25">
      <c r="A155" s="11" t="s">
        <v>347</v>
      </c>
      <c r="B155" s="11" t="s">
        <v>348</v>
      </c>
    </row>
    <row r="156" spans="1:2" x14ac:dyDescent="0.25">
      <c r="A156" s="11" t="s">
        <v>349</v>
      </c>
      <c r="B156" s="11" t="s">
        <v>350</v>
      </c>
    </row>
    <row r="157" spans="1:2" x14ac:dyDescent="0.25">
      <c r="A157" s="11" t="s">
        <v>351</v>
      </c>
      <c r="B157" s="11" t="s">
        <v>352</v>
      </c>
    </row>
    <row r="158" spans="1:2" x14ac:dyDescent="0.25">
      <c r="A158" s="11" t="s">
        <v>353</v>
      </c>
      <c r="B158" s="11" t="s">
        <v>354</v>
      </c>
    </row>
    <row r="159" spans="1:2" x14ac:dyDescent="0.25">
      <c r="A159" s="11" t="s">
        <v>355</v>
      </c>
      <c r="B159" s="11" t="s">
        <v>356</v>
      </c>
    </row>
    <row r="160" spans="1:2" x14ac:dyDescent="0.25">
      <c r="A160" s="11" t="s">
        <v>357</v>
      </c>
      <c r="B160" s="11" t="s">
        <v>358</v>
      </c>
    </row>
    <row r="161" spans="1:2" x14ac:dyDescent="0.25">
      <c r="A161" s="11" t="s">
        <v>359</v>
      </c>
      <c r="B161" s="11" t="s">
        <v>360</v>
      </c>
    </row>
    <row r="162" spans="1:2" x14ac:dyDescent="0.25">
      <c r="A162" s="11" t="s">
        <v>361</v>
      </c>
      <c r="B162" s="11" t="s">
        <v>362</v>
      </c>
    </row>
    <row r="163" spans="1:2" x14ac:dyDescent="0.25">
      <c r="A163" s="11" t="s">
        <v>363</v>
      </c>
      <c r="B163" s="11" t="s">
        <v>364</v>
      </c>
    </row>
    <row r="164" spans="1:2" x14ac:dyDescent="0.25">
      <c r="A164" s="11" t="s">
        <v>365</v>
      </c>
      <c r="B164" s="11" t="s">
        <v>366</v>
      </c>
    </row>
    <row r="165" spans="1:2" x14ac:dyDescent="0.25">
      <c r="A165" s="11" t="s">
        <v>367</v>
      </c>
      <c r="B165" s="11" t="s">
        <v>368</v>
      </c>
    </row>
    <row r="166" spans="1:2" x14ac:dyDescent="0.25">
      <c r="A166" s="11" t="s">
        <v>369</v>
      </c>
      <c r="B166" s="11" t="s">
        <v>370</v>
      </c>
    </row>
    <row r="167" spans="1:2" x14ac:dyDescent="0.25">
      <c r="A167" s="11" t="s">
        <v>371</v>
      </c>
      <c r="B167" s="11" t="s">
        <v>372</v>
      </c>
    </row>
    <row r="168" spans="1:2" x14ac:dyDescent="0.25">
      <c r="A168" s="11" t="s">
        <v>373</v>
      </c>
      <c r="B168" s="11" t="s">
        <v>374</v>
      </c>
    </row>
    <row r="169" spans="1:2" x14ac:dyDescent="0.25">
      <c r="A169" s="11" t="s">
        <v>375</v>
      </c>
      <c r="B169" s="11" t="s">
        <v>376</v>
      </c>
    </row>
    <row r="170" spans="1:2" x14ac:dyDescent="0.25">
      <c r="A170" s="11" t="s">
        <v>377</v>
      </c>
      <c r="B170" s="11" t="s">
        <v>378</v>
      </c>
    </row>
    <row r="171" spans="1:2" x14ac:dyDescent="0.25">
      <c r="A171" s="11" t="s">
        <v>379</v>
      </c>
      <c r="B171" s="11" t="s">
        <v>380</v>
      </c>
    </row>
    <row r="172" spans="1:2" x14ac:dyDescent="0.25">
      <c r="A172" s="11" t="s">
        <v>381</v>
      </c>
      <c r="B172" s="11" t="s">
        <v>382</v>
      </c>
    </row>
    <row r="173" spans="1:2" x14ac:dyDescent="0.25">
      <c r="A173" s="11" t="s">
        <v>383</v>
      </c>
      <c r="B173" s="11" t="s">
        <v>384</v>
      </c>
    </row>
    <row r="174" spans="1:2" x14ac:dyDescent="0.25">
      <c r="A174" s="11" t="s">
        <v>385</v>
      </c>
      <c r="B174" s="11" t="s">
        <v>386</v>
      </c>
    </row>
    <row r="175" spans="1:2" x14ac:dyDescent="0.25">
      <c r="A175" s="6" t="s">
        <v>387</v>
      </c>
      <c r="B175" s="11" t="s">
        <v>388</v>
      </c>
    </row>
    <row r="176" spans="1:2" x14ac:dyDescent="0.25">
      <c r="A176" s="11" t="s">
        <v>389</v>
      </c>
      <c r="B176" s="11" t="s">
        <v>390</v>
      </c>
    </row>
    <row r="177" spans="1:2" x14ac:dyDescent="0.25">
      <c r="A177" s="11" t="s">
        <v>391</v>
      </c>
      <c r="B177" s="11" t="s">
        <v>392</v>
      </c>
    </row>
    <row r="178" spans="1:2" x14ac:dyDescent="0.25">
      <c r="A178" s="11" t="s">
        <v>393</v>
      </c>
      <c r="B178" s="11" t="s">
        <v>394</v>
      </c>
    </row>
    <row r="179" spans="1:2" x14ac:dyDescent="0.25">
      <c r="A179" s="11" t="s">
        <v>395</v>
      </c>
      <c r="B179" s="11" t="s">
        <v>396</v>
      </c>
    </row>
    <row r="180" spans="1:2" x14ac:dyDescent="0.25">
      <c r="A180" s="11" t="s">
        <v>397</v>
      </c>
      <c r="B180" s="11" t="s">
        <v>398</v>
      </c>
    </row>
    <row r="181" spans="1:2" x14ac:dyDescent="0.25">
      <c r="A181" s="11" t="s">
        <v>399</v>
      </c>
      <c r="B181" s="11" t="s">
        <v>400</v>
      </c>
    </row>
    <row r="182" spans="1:2" x14ac:dyDescent="0.25">
      <c r="A182" s="11" t="s">
        <v>401</v>
      </c>
      <c r="B182" s="11" t="s">
        <v>402</v>
      </c>
    </row>
    <row r="183" spans="1:2" x14ac:dyDescent="0.25">
      <c r="A183" s="6" t="s">
        <v>403</v>
      </c>
      <c r="B183" s="11"/>
    </row>
    <row r="184" spans="1:2" x14ac:dyDescent="0.25">
      <c r="A184" s="6" t="s">
        <v>404</v>
      </c>
      <c r="B184" s="11"/>
    </row>
    <row r="185" spans="1:2" x14ac:dyDescent="0.25">
      <c r="A185" s="6" t="s">
        <v>403</v>
      </c>
      <c r="B185" s="11"/>
    </row>
    <row r="186" spans="1:2" x14ac:dyDescent="0.25">
      <c r="A186" s="11" t="s">
        <v>405</v>
      </c>
      <c r="B186" s="11" t="s">
        <v>406</v>
      </c>
    </row>
    <row r="187" spans="1:2" x14ac:dyDescent="0.25">
      <c r="A187" s="11" t="s">
        <v>407</v>
      </c>
      <c r="B187" s="11" t="s">
        <v>408</v>
      </c>
    </row>
    <row r="188" spans="1:2" x14ac:dyDescent="0.25">
      <c r="A188" s="11" t="s">
        <v>409</v>
      </c>
      <c r="B188" s="11" t="s">
        <v>410</v>
      </c>
    </row>
    <row r="189" spans="1:2" x14ac:dyDescent="0.25">
      <c r="A189" s="11" t="s">
        <v>411</v>
      </c>
      <c r="B189" s="11" t="s">
        <v>412</v>
      </c>
    </row>
    <row r="190" spans="1:2" x14ac:dyDescent="0.25">
      <c r="A190" s="11" t="s">
        <v>413</v>
      </c>
      <c r="B190" s="11" t="s">
        <v>414</v>
      </c>
    </row>
    <row r="191" spans="1:2" x14ac:dyDescent="0.25">
      <c r="A191" s="11" t="s">
        <v>415</v>
      </c>
      <c r="B191" s="11" t="s">
        <v>416</v>
      </c>
    </row>
    <row r="192" spans="1:2" x14ac:dyDescent="0.25">
      <c r="A192" s="11" t="s">
        <v>417</v>
      </c>
      <c r="B192" s="11" t="s">
        <v>418</v>
      </c>
    </row>
    <row r="193" spans="1:2" x14ac:dyDescent="0.25">
      <c r="A193" s="11" t="s">
        <v>419</v>
      </c>
      <c r="B193" s="11" t="s">
        <v>420</v>
      </c>
    </row>
    <row r="195" spans="1:2" x14ac:dyDescent="0.25">
      <c r="A195" s="7" t="s">
        <v>421</v>
      </c>
      <c r="B195" s="11"/>
    </row>
    <row r="196" spans="1:2" x14ac:dyDescent="0.25">
      <c r="A196" s="5" t="str">
        <f>dfltLibSystem</f>
        <v>For systems only - choose the library name from this list =======&gt;</v>
      </c>
      <c r="B196" s="11"/>
    </row>
    <row r="197" spans="1:2" x14ac:dyDescent="0.25">
      <c r="A197" s="11" t="s">
        <v>422</v>
      </c>
      <c r="B197" s="11" t="s">
        <v>423</v>
      </c>
    </row>
    <row r="198" spans="1:2" x14ac:dyDescent="0.25">
      <c r="A198" s="11" t="s">
        <v>424</v>
      </c>
      <c r="B198" s="11" t="s">
        <v>425</v>
      </c>
    </row>
    <row r="199" spans="1:2" x14ac:dyDescent="0.25">
      <c r="A199" s="11" t="s">
        <v>426</v>
      </c>
      <c r="B199" s="11" t="s">
        <v>427</v>
      </c>
    </row>
    <row r="200" spans="1:2" x14ac:dyDescent="0.25">
      <c r="A200" s="11" t="s">
        <v>428</v>
      </c>
      <c r="B200" s="11" t="s">
        <v>429</v>
      </c>
    </row>
    <row r="201" spans="1:2" x14ac:dyDescent="0.25">
      <c r="A201" s="11" t="s">
        <v>430</v>
      </c>
      <c r="B201" s="11" t="s">
        <v>431</v>
      </c>
    </row>
    <row r="202" spans="1:2" x14ac:dyDescent="0.25">
      <c r="A202" s="11" t="s">
        <v>432</v>
      </c>
      <c r="B202" s="11" t="s">
        <v>433</v>
      </c>
    </row>
    <row r="203" spans="1:2" x14ac:dyDescent="0.25">
      <c r="A203" s="11" t="s">
        <v>434</v>
      </c>
      <c r="B203" s="11" t="s">
        <v>435</v>
      </c>
    </row>
    <row r="204" spans="1:2" x14ac:dyDescent="0.25">
      <c r="A204" s="11" t="s">
        <v>436</v>
      </c>
      <c r="B204" s="11" t="s">
        <v>437</v>
      </c>
    </row>
    <row r="205" spans="1:2" x14ac:dyDescent="0.25">
      <c r="A205" s="11" t="s">
        <v>438</v>
      </c>
      <c r="B205" s="11" t="s">
        <v>439</v>
      </c>
    </row>
    <row r="206" spans="1:2" x14ac:dyDescent="0.25">
      <c r="A206" s="11" t="s">
        <v>440</v>
      </c>
      <c r="B206" s="11" t="s">
        <v>441</v>
      </c>
    </row>
    <row r="207" spans="1:2" x14ac:dyDescent="0.25">
      <c r="A207" s="11" t="s">
        <v>442</v>
      </c>
      <c r="B207" s="11" t="s">
        <v>443</v>
      </c>
    </row>
    <row r="208" spans="1:2" x14ac:dyDescent="0.25">
      <c r="A208" s="11" t="s">
        <v>444</v>
      </c>
      <c r="B208" s="11" t="s">
        <v>437</v>
      </c>
    </row>
    <row r="209" spans="1:2" x14ac:dyDescent="0.25">
      <c r="A209" s="11" t="s">
        <v>445</v>
      </c>
      <c r="B209" s="11" t="s">
        <v>446</v>
      </c>
    </row>
    <row r="210" spans="1:2" x14ac:dyDescent="0.25">
      <c r="A210" s="11" t="s">
        <v>447</v>
      </c>
      <c r="B210" s="11" t="s">
        <v>448</v>
      </c>
    </row>
    <row r="211" spans="1:2" x14ac:dyDescent="0.25">
      <c r="A211" s="11" t="s">
        <v>449</v>
      </c>
      <c r="B211" s="11" t="s">
        <v>450</v>
      </c>
    </row>
    <row r="212" spans="1:2" x14ac:dyDescent="0.25">
      <c r="A212" s="11" t="s">
        <v>451</v>
      </c>
      <c r="B212" s="11" t="s">
        <v>452</v>
      </c>
    </row>
    <row r="213" spans="1:2" x14ac:dyDescent="0.25">
      <c r="A213" s="11" t="s">
        <v>453</v>
      </c>
      <c r="B213" s="11" t="s">
        <v>454</v>
      </c>
    </row>
    <row r="214" spans="1:2" x14ac:dyDescent="0.25">
      <c r="A214" s="11" t="s">
        <v>455</v>
      </c>
      <c r="B214" s="11" t="s">
        <v>456</v>
      </c>
    </row>
    <row r="215" spans="1:2" x14ac:dyDescent="0.25">
      <c r="A215" s="11" t="s">
        <v>457</v>
      </c>
      <c r="B215" s="11" t="s">
        <v>458</v>
      </c>
    </row>
    <row r="216" spans="1:2" x14ac:dyDescent="0.25">
      <c r="A216" s="11" t="s">
        <v>459</v>
      </c>
      <c r="B216" s="11" t="s">
        <v>460</v>
      </c>
    </row>
    <row r="217" spans="1:2" x14ac:dyDescent="0.25">
      <c r="A217" s="11" t="s">
        <v>461</v>
      </c>
      <c r="B217" s="11" t="s">
        <v>462</v>
      </c>
    </row>
    <row r="218" spans="1:2" x14ac:dyDescent="0.25">
      <c r="A218" s="11" t="s">
        <v>463</v>
      </c>
      <c r="B218" s="11" t="s">
        <v>464</v>
      </c>
    </row>
    <row r="219" spans="1:2" x14ac:dyDescent="0.25">
      <c r="A219" s="11" t="s">
        <v>465</v>
      </c>
      <c r="B219" s="11" t="s">
        <v>466</v>
      </c>
    </row>
    <row r="220" spans="1:2" x14ac:dyDescent="0.25">
      <c r="A220" s="11" t="s">
        <v>467</v>
      </c>
      <c r="B220" s="11" t="s">
        <v>468</v>
      </c>
    </row>
    <row r="221" spans="1:2" x14ac:dyDescent="0.25">
      <c r="A221" s="11" t="s">
        <v>469</v>
      </c>
      <c r="B221" s="11" t="s">
        <v>470</v>
      </c>
    </row>
    <row r="222" spans="1:2" x14ac:dyDescent="0.25">
      <c r="A222" s="11" t="s">
        <v>471</v>
      </c>
      <c r="B222" s="11" t="s">
        <v>472</v>
      </c>
    </row>
    <row r="223" spans="1:2" x14ac:dyDescent="0.25">
      <c r="A223" s="11" t="s">
        <v>473</v>
      </c>
      <c r="B223" s="11" t="s">
        <v>474</v>
      </c>
    </row>
    <row r="224" spans="1:2" x14ac:dyDescent="0.25">
      <c r="A224" s="11" t="s">
        <v>475</v>
      </c>
      <c r="B224" s="11" t="s">
        <v>476</v>
      </c>
    </row>
    <row r="225" spans="1:2" x14ac:dyDescent="0.25">
      <c r="A225" s="11" t="s">
        <v>477</v>
      </c>
      <c r="B225" s="11" t="s">
        <v>478</v>
      </c>
    </row>
    <row r="226" spans="1:2" x14ac:dyDescent="0.25">
      <c r="A226" s="11" t="s">
        <v>479</v>
      </c>
      <c r="B226" s="11" t="s">
        <v>480</v>
      </c>
    </row>
    <row r="227" spans="1:2" x14ac:dyDescent="0.25">
      <c r="A227" s="11" t="s">
        <v>481</v>
      </c>
      <c r="B227" s="11" t="s">
        <v>482</v>
      </c>
    </row>
    <row r="228" spans="1:2" x14ac:dyDescent="0.25">
      <c r="A228" s="11" t="s">
        <v>483</v>
      </c>
      <c r="B228" s="11" t="s">
        <v>484</v>
      </c>
    </row>
    <row r="229" spans="1:2" x14ac:dyDescent="0.25">
      <c r="A229" s="11" t="s">
        <v>485</v>
      </c>
      <c r="B229" s="11" t="s">
        <v>486</v>
      </c>
    </row>
    <row r="230" spans="1:2" x14ac:dyDescent="0.25">
      <c r="A230" s="11" t="s">
        <v>487</v>
      </c>
      <c r="B230" s="11" t="s">
        <v>488</v>
      </c>
    </row>
    <row r="231" spans="1:2" x14ac:dyDescent="0.25">
      <c r="A231" s="11" t="s">
        <v>489</v>
      </c>
      <c r="B231" s="11" t="s">
        <v>490</v>
      </c>
    </row>
    <row r="232" spans="1:2" x14ac:dyDescent="0.25">
      <c r="A232" s="11" t="s">
        <v>491</v>
      </c>
      <c r="B232" s="11" t="s">
        <v>492</v>
      </c>
    </row>
    <row r="233" spans="1:2" x14ac:dyDescent="0.25">
      <c r="A233" s="11" t="s">
        <v>493</v>
      </c>
      <c r="B233" s="11" t="s">
        <v>494</v>
      </c>
    </row>
    <row r="234" spans="1:2" x14ac:dyDescent="0.25">
      <c r="A234" s="11" t="s">
        <v>495</v>
      </c>
      <c r="B234" s="11" t="s">
        <v>496</v>
      </c>
    </row>
    <row r="235" spans="1:2" x14ac:dyDescent="0.25">
      <c r="A235" s="11" t="s">
        <v>497</v>
      </c>
      <c r="B235" s="11" t="s">
        <v>498</v>
      </c>
    </row>
    <row r="236" spans="1:2" x14ac:dyDescent="0.25">
      <c r="A236" s="11" t="s">
        <v>499</v>
      </c>
      <c r="B236" s="11" t="s">
        <v>500</v>
      </c>
    </row>
    <row r="237" spans="1:2" x14ac:dyDescent="0.25">
      <c r="A237" s="11" t="s">
        <v>501</v>
      </c>
      <c r="B237" s="11" t="s">
        <v>502</v>
      </c>
    </row>
    <row r="238" spans="1:2" x14ac:dyDescent="0.25">
      <c r="A238" s="11" t="s">
        <v>503</v>
      </c>
      <c r="B238" s="11" t="s">
        <v>504</v>
      </c>
    </row>
    <row r="239" spans="1:2" x14ac:dyDescent="0.25">
      <c r="A239" s="11" t="s">
        <v>505</v>
      </c>
      <c r="B239" s="11" t="s">
        <v>506</v>
      </c>
    </row>
    <row r="240" spans="1:2" x14ac:dyDescent="0.25">
      <c r="A240" s="11" t="s">
        <v>507</v>
      </c>
      <c r="B240" s="11" t="s">
        <v>508</v>
      </c>
    </row>
    <row r="241" spans="1:2" x14ac:dyDescent="0.25">
      <c r="A241" s="11" t="s">
        <v>509</v>
      </c>
      <c r="B241" s="11" t="s">
        <v>510</v>
      </c>
    </row>
    <row r="242" spans="1:2" x14ac:dyDescent="0.25">
      <c r="A242" s="11" t="s">
        <v>511</v>
      </c>
      <c r="B242" s="11" t="s">
        <v>512</v>
      </c>
    </row>
    <row r="243" spans="1:2" x14ac:dyDescent="0.25">
      <c r="A243" s="11" t="s">
        <v>513</v>
      </c>
      <c r="B243" s="11" t="s">
        <v>514</v>
      </c>
    </row>
    <row r="244" spans="1:2" x14ac:dyDescent="0.25">
      <c r="A244" s="11" t="s">
        <v>515</v>
      </c>
      <c r="B244" s="11" t="s">
        <v>516</v>
      </c>
    </row>
    <row r="245" spans="1:2" x14ac:dyDescent="0.25">
      <c r="A245" s="11" t="s">
        <v>517</v>
      </c>
      <c r="B245" s="11" t="s">
        <v>518</v>
      </c>
    </row>
    <row r="246" spans="1:2" x14ac:dyDescent="0.25">
      <c r="A246" s="11" t="s">
        <v>519</v>
      </c>
      <c r="B246" s="11" t="s">
        <v>520</v>
      </c>
    </row>
    <row r="247" spans="1:2" x14ac:dyDescent="0.25">
      <c r="A247" s="11" t="s">
        <v>521</v>
      </c>
      <c r="B247" s="11" t="s">
        <v>522</v>
      </c>
    </row>
    <row r="248" spans="1:2" x14ac:dyDescent="0.25">
      <c r="A248" s="11" t="s">
        <v>523</v>
      </c>
      <c r="B248" s="11" t="s">
        <v>524</v>
      </c>
    </row>
    <row r="249" spans="1:2" x14ac:dyDescent="0.25">
      <c r="A249" s="11" t="s">
        <v>525</v>
      </c>
      <c r="B249" s="11" t="s">
        <v>526</v>
      </c>
    </row>
    <row r="250" spans="1:2" x14ac:dyDescent="0.25">
      <c r="A250" s="11" t="s">
        <v>527</v>
      </c>
      <c r="B250" s="11" t="s">
        <v>528</v>
      </c>
    </row>
    <row r="251" spans="1:2" x14ac:dyDescent="0.25">
      <c r="A251" s="11" t="s">
        <v>529</v>
      </c>
      <c r="B251" s="11" t="s">
        <v>530</v>
      </c>
    </row>
    <row r="252" spans="1:2" x14ac:dyDescent="0.25">
      <c r="A252" s="11" t="s">
        <v>531</v>
      </c>
      <c r="B252" s="11" t="s">
        <v>532</v>
      </c>
    </row>
    <row r="253" spans="1:2" x14ac:dyDescent="0.25">
      <c r="A253" s="11" t="s">
        <v>533</v>
      </c>
      <c r="B253" s="11" t="s">
        <v>534</v>
      </c>
    </row>
    <row r="254" spans="1:2" x14ac:dyDescent="0.25">
      <c r="A254" s="11" t="s">
        <v>535</v>
      </c>
      <c r="B254" s="11" t="s">
        <v>536</v>
      </c>
    </row>
    <row r="255" spans="1:2" x14ac:dyDescent="0.25">
      <c r="A255" s="11" t="s">
        <v>537</v>
      </c>
      <c r="B255" s="11" t="s">
        <v>538</v>
      </c>
    </row>
    <row r="256" spans="1:2" x14ac:dyDescent="0.25">
      <c r="A256" s="11" t="s">
        <v>539</v>
      </c>
      <c r="B256" s="11" t="s">
        <v>540</v>
      </c>
    </row>
    <row r="257" spans="1:2" x14ac:dyDescent="0.25">
      <c r="A257" s="11" t="s">
        <v>541</v>
      </c>
      <c r="B257" s="11" t="s">
        <v>542</v>
      </c>
    </row>
    <row r="258" spans="1:2" x14ac:dyDescent="0.25">
      <c r="A258" s="11" t="s">
        <v>543</v>
      </c>
      <c r="B258" s="11" t="s">
        <v>544</v>
      </c>
    </row>
    <row r="259" spans="1:2" x14ac:dyDescent="0.25">
      <c r="A259" s="11" t="s">
        <v>545</v>
      </c>
      <c r="B259" s="11" t="s">
        <v>546</v>
      </c>
    </row>
    <row r="260" spans="1:2" x14ac:dyDescent="0.25">
      <c r="A260" s="11" t="s">
        <v>547</v>
      </c>
      <c r="B260" s="11" t="s">
        <v>548</v>
      </c>
    </row>
    <row r="261" spans="1:2" x14ac:dyDescent="0.25">
      <c r="A261" s="11" t="s">
        <v>549</v>
      </c>
      <c r="B261" s="11" t="s">
        <v>550</v>
      </c>
    </row>
    <row r="262" spans="1:2" x14ac:dyDescent="0.25">
      <c r="A262" s="11" t="s">
        <v>551</v>
      </c>
      <c r="B262" s="11" t="s">
        <v>552</v>
      </c>
    </row>
    <row r="263" spans="1:2" x14ac:dyDescent="0.25">
      <c r="A263" s="11" t="s">
        <v>553</v>
      </c>
      <c r="B263" s="11" t="s">
        <v>554</v>
      </c>
    </row>
    <row r="264" spans="1:2" x14ac:dyDescent="0.25">
      <c r="A264" s="11" t="s">
        <v>555</v>
      </c>
      <c r="B264" s="11" t="s">
        <v>556</v>
      </c>
    </row>
    <row r="265" spans="1:2" x14ac:dyDescent="0.25">
      <c r="A265" s="11" t="s">
        <v>557</v>
      </c>
      <c r="B265" s="11" t="s">
        <v>558</v>
      </c>
    </row>
    <row r="266" spans="1:2" x14ac:dyDescent="0.25">
      <c r="A266" s="11" t="s">
        <v>559</v>
      </c>
      <c r="B266" s="11" t="s">
        <v>560</v>
      </c>
    </row>
    <row r="267" spans="1:2" x14ac:dyDescent="0.25">
      <c r="A267" s="11" t="s">
        <v>561</v>
      </c>
      <c r="B267" s="11" t="s">
        <v>562</v>
      </c>
    </row>
    <row r="268" spans="1:2" x14ac:dyDescent="0.25">
      <c r="A268" s="11" t="s">
        <v>563</v>
      </c>
      <c r="B268" s="11" t="s">
        <v>564</v>
      </c>
    </row>
    <row r="269" spans="1:2" x14ac:dyDescent="0.25">
      <c r="A269" s="11" t="s">
        <v>565</v>
      </c>
      <c r="B269" s="11" t="s">
        <v>566</v>
      </c>
    </row>
    <row r="270" spans="1:2" x14ac:dyDescent="0.25">
      <c r="A270" s="11" t="s">
        <v>567</v>
      </c>
      <c r="B270" s="11" t="s">
        <v>568</v>
      </c>
    </row>
    <row r="271" spans="1:2" x14ac:dyDescent="0.25">
      <c r="A271" s="11" t="s">
        <v>569</v>
      </c>
      <c r="B271" s="11" t="s">
        <v>570</v>
      </c>
    </row>
    <row r="272" spans="1:2" x14ac:dyDescent="0.25">
      <c r="A272" s="11" t="s">
        <v>571</v>
      </c>
      <c r="B272" s="11" t="s">
        <v>572</v>
      </c>
    </row>
    <row r="273" spans="1:2" x14ac:dyDescent="0.25">
      <c r="A273" s="11" t="s">
        <v>573</v>
      </c>
      <c r="B273" s="11" t="s">
        <v>574</v>
      </c>
    </row>
    <row r="274" spans="1:2" x14ac:dyDescent="0.25">
      <c r="A274" s="11" t="s">
        <v>575</v>
      </c>
      <c r="B274" s="11" t="s">
        <v>576</v>
      </c>
    </row>
    <row r="275" spans="1:2" x14ac:dyDescent="0.25">
      <c r="A275" s="11" t="s">
        <v>577</v>
      </c>
      <c r="B275" s="11" t="s">
        <v>578</v>
      </c>
    </row>
    <row r="276" spans="1:2" x14ac:dyDescent="0.25">
      <c r="A276" s="11" t="s">
        <v>579</v>
      </c>
      <c r="B276" s="11" t="s">
        <v>580</v>
      </c>
    </row>
    <row r="277" spans="1:2" x14ac:dyDescent="0.25">
      <c r="A277" s="11" t="s">
        <v>581</v>
      </c>
      <c r="B277" s="11" t="s">
        <v>582</v>
      </c>
    </row>
    <row r="278" spans="1:2" x14ac:dyDescent="0.25">
      <c r="A278" s="11" t="s">
        <v>583</v>
      </c>
      <c r="B278" s="11" t="s">
        <v>584</v>
      </c>
    </row>
    <row r="279" spans="1:2" x14ac:dyDescent="0.25">
      <c r="A279" s="11" t="s">
        <v>585</v>
      </c>
      <c r="B279" s="11" t="s">
        <v>586</v>
      </c>
    </row>
    <row r="280" spans="1:2" x14ac:dyDescent="0.25">
      <c r="A280" s="11" t="s">
        <v>587</v>
      </c>
      <c r="B280" s="11" t="s">
        <v>588</v>
      </c>
    </row>
    <row r="281" spans="1:2" x14ac:dyDescent="0.25">
      <c r="A281" s="11" t="s">
        <v>589</v>
      </c>
      <c r="B281" s="11" t="s">
        <v>590</v>
      </c>
    </row>
    <row r="282" spans="1:2" x14ac:dyDescent="0.25">
      <c r="A282" s="11" t="s">
        <v>591</v>
      </c>
      <c r="B282" s="11" t="s">
        <v>592</v>
      </c>
    </row>
    <row r="283" spans="1:2" x14ac:dyDescent="0.25">
      <c r="A283" s="11" t="s">
        <v>593</v>
      </c>
      <c r="B283" s="11" t="s">
        <v>594</v>
      </c>
    </row>
    <row r="284" spans="1:2" x14ac:dyDescent="0.25">
      <c r="A284" s="11" t="s">
        <v>595</v>
      </c>
      <c r="B284" s="11" t="s">
        <v>596</v>
      </c>
    </row>
    <row r="285" spans="1:2" x14ac:dyDescent="0.25">
      <c r="A285" s="11" t="s">
        <v>597</v>
      </c>
      <c r="B285" s="11" t="s">
        <v>598</v>
      </c>
    </row>
    <row r="286" spans="1:2" x14ac:dyDescent="0.25">
      <c r="A286" s="11" t="s">
        <v>599</v>
      </c>
      <c r="B286" s="11" t="s">
        <v>600</v>
      </c>
    </row>
    <row r="287" spans="1:2" x14ac:dyDescent="0.25">
      <c r="A287" s="11" t="s">
        <v>601</v>
      </c>
      <c r="B287" s="11" t="s">
        <v>602</v>
      </c>
    </row>
    <row r="288" spans="1:2" x14ac:dyDescent="0.25">
      <c r="A288" s="11" t="s">
        <v>603</v>
      </c>
      <c r="B288" s="11" t="s">
        <v>604</v>
      </c>
    </row>
    <row r="289" spans="1:2" x14ac:dyDescent="0.25">
      <c r="A289" s="11" t="s">
        <v>605</v>
      </c>
      <c r="B289" s="11" t="s">
        <v>606</v>
      </c>
    </row>
    <row r="290" spans="1:2" x14ac:dyDescent="0.25">
      <c r="A290" s="11" t="s">
        <v>607</v>
      </c>
      <c r="B290" s="11" t="s">
        <v>608</v>
      </c>
    </row>
    <row r="291" spans="1:2" x14ac:dyDescent="0.25">
      <c r="A291" s="11" t="s">
        <v>609</v>
      </c>
      <c r="B291" s="11" t="s">
        <v>610</v>
      </c>
    </row>
    <row r="292" spans="1:2" x14ac:dyDescent="0.25">
      <c r="A292" s="11" t="s">
        <v>611</v>
      </c>
      <c r="B292" s="11" t="s">
        <v>612</v>
      </c>
    </row>
    <row r="293" spans="1:2" x14ac:dyDescent="0.25">
      <c r="A293" s="11" t="s">
        <v>613</v>
      </c>
      <c r="B293" s="11" t="s">
        <v>614</v>
      </c>
    </row>
    <row r="294" spans="1:2" x14ac:dyDescent="0.25">
      <c r="A294" s="11" t="s">
        <v>615</v>
      </c>
      <c r="B294" s="11" t="s">
        <v>616</v>
      </c>
    </row>
    <row r="295" spans="1:2" x14ac:dyDescent="0.25">
      <c r="A295" s="11" t="s">
        <v>617</v>
      </c>
      <c r="B295" s="11" t="s">
        <v>618</v>
      </c>
    </row>
    <row r="296" spans="1:2" x14ac:dyDescent="0.25">
      <c r="A296" s="11" t="s">
        <v>619</v>
      </c>
      <c r="B296" s="11" t="s">
        <v>620</v>
      </c>
    </row>
    <row r="297" spans="1:2" x14ac:dyDescent="0.25">
      <c r="A297" s="11" t="s">
        <v>621</v>
      </c>
      <c r="B297" s="11" t="s">
        <v>622</v>
      </c>
    </row>
    <row r="298" spans="1:2" x14ac:dyDescent="0.25">
      <c r="A298" s="11" t="s">
        <v>623</v>
      </c>
      <c r="B298" s="11" t="s">
        <v>624</v>
      </c>
    </row>
    <row r="299" spans="1:2" x14ac:dyDescent="0.25">
      <c r="A299" s="11"/>
      <c r="B299" s="11" t="s">
        <v>625</v>
      </c>
    </row>
  </sheetData>
  <sortState xmlns:xlrd2="http://schemas.microsoft.com/office/spreadsheetml/2017/richdata2" ref="A57:B172">
    <sortCondition ref="A5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58"/>
  <sheetViews>
    <sheetView workbookViewId="0">
      <pane ySplit="1" topLeftCell="A14" activePane="bottomLeft" state="frozen"/>
      <selection activeCell="A56" sqref="A56"/>
      <selection pane="bottomLeft" activeCell="B56" sqref="B56"/>
    </sheetView>
  </sheetViews>
  <sheetFormatPr defaultRowHeight="15" x14ac:dyDescent="0.25"/>
  <cols>
    <col min="1" max="1" width="30" style="12" customWidth="1"/>
    <col min="2" max="2" width="42.140625" style="12" bestFit="1" customWidth="1"/>
    <col min="3" max="3" width="21.5703125" style="12" bestFit="1" customWidth="1"/>
    <col min="4" max="4" width="9.140625" style="16" customWidth="1"/>
    <col min="5" max="5" width="9.140625" style="12" customWidth="1"/>
    <col min="6" max="6" width="80.85546875" style="12" customWidth="1"/>
    <col min="7" max="7" width="23.28515625" style="12" customWidth="1"/>
    <col min="8" max="8" width="9.140625" style="12" customWidth="1"/>
    <col min="9" max="9" width="7" style="12" customWidth="1"/>
  </cols>
  <sheetData>
    <row r="1" spans="1:9" x14ac:dyDescent="0.25">
      <c r="B1" s="13" t="s">
        <v>626</v>
      </c>
      <c r="C1" s="13" t="s">
        <v>627</v>
      </c>
      <c r="D1" s="15" t="s">
        <v>628</v>
      </c>
      <c r="E1" s="13" t="s">
        <v>629</v>
      </c>
      <c r="F1" s="4" t="s">
        <v>630</v>
      </c>
      <c r="G1" s="14" t="s">
        <v>631</v>
      </c>
    </row>
    <row r="2" spans="1:9" x14ac:dyDescent="0.25">
      <c r="A2" s="13" t="str">
        <f ca="1">IF(B2="",H4, IF(LEN(I2)&gt;6,"Att "&amp;MID(I2,12,2),I2))</f>
        <v/>
      </c>
      <c r="B2" s="13"/>
      <c r="C2" s="13"/>
      <c r="D2" s="15"/>
      <c r="E2" s="13"/>
      <c r="F2" s="13"/>
      <c r="G2" s="13"/>
    </row>
    <row r="3" spans="1:9" s="11" customFormat="1" x14ac:dyDescent="0.25">
      <c r="A3" s="13"/>
      <c r="B3" s="13" t="s">
        <v>632</v>
      </c>
      <c r="C3" s="13" t="str">
        <f>AffidavitType</f>
        <v>Library</v>
      </c>
      <c r="D3" s="15"/>
      <c r="E3" s="13"/>
      <c r="F3" s="13"/>
      <c r="G3" s="13"/>
      <c r="H3" s="12"/>
      <c r="I3" s="12"/>
    </row>
    <row r="4" spans="1:9" x14ac:dyDescent="0.25">
      <c r="A4" s="13" t="str">
        <f ca="1">H4</f>
        <v/>
      </c>
      <c r="B4" s="12" t="s">
        <v>633</v>
      </c>
      <c r="C4" s="12" t="s">
        <v>634</v>
      </c>
      <c r="D4" s="16">
        <v>1</v>
      </c>
      <c r="E4" s="12">
        <v>83</v>
      </c>
      <c r="F4" s="2" t="e">
        <f t="shared" ref="F4:F57" ca="1" si="0">IF(INDIRECT(C4)="","",INDIRECT(C4))</f>
        <v>#REF!</v>
      </c>
      <c r="H4" s="12" t="str">
        <f ca="1">IFERROR(OFFSET(INDIRECT(C4),0,3),"")</f>
        <v/>
      </c>
      <c r="I4" s="12" t="str">
        <f ca="1">IFERROR(OFFSET(INDIRECT(C4),0,4),"")</f>
        <v/>
      </c>
    </row>
    <row r="5" spans="1:9" x14ac:dyDescent="0.25">
      <c r="A5" s="13" t="str">
        <f t="shared" ref="A5:A52" ca="1" si="1">H5</f>
        <v/>
      </c>
      <c r="B5" s="12" t="s">
        <v>635</v>
      </c>
      <c r="C5" s="12" t="s">
        <v>636</v>
      </c>
      <c r="D5" s="16">
        <v>2</v>
      </c>
      <c r="E5" s="12">
        <v>70</v>
      </c>
      <c r="F5" s="2" t="e">
        <f t="shared" ca="1" si="0"/>
        <v>#REF!</v>
      </c>
      <c r="H5" s="12" t="str">
        <f t="shared" ref="H5:H55" ca="1" si="2">IFERROR(OFFSET(INDIRECT(C5),0,3),"")</f>
        <v/>
      </c>
      <c r="I5" s="12" t="str">
        <f t="shared" ref="I5:I55" ca="1" si="3">IFERROR(OFFSET(INDIRECT(C5),0,4),"")</f>
        <v/>
      </c>
    </row>
    <row r="6" spans="1:9" x14ac:dyDescent="0.25">
      <c r="A6" s="13" t="str">
        <f t="shared" ca="1" si="1"/>
        <v/>
      </c>
      <c r="B6" s="12" t="s">
        <v>637</v>
      </c>
      <c r="C6" s="12" t="s">
        <v>638</v>
      </c>
      <c r="D6" s="16">
        <v>3</v>
      </c>
      <c r="E6" s="12">
        <v>70</v>
      </c>
      <c r="F6" s="2" t="e">
        <f t="shared" ca="1" si="0"/>
        <v>#REF!</v>
      </c>
      <c r="H6" s="12" t="str">
        <f t="shared" ca="1" si="2"/>
        <v/>
      </c>
      <c r="I6" s="12" t="str">
        <f t="shared" ca="1" si="3"/>
        <v/>
      </c>
    </row>
    <row r="7" spans="1:9" x14ac:dyDescent="0.25">
      <c r="A7" s="13" t="str">
        <f t="shared" ca="1" si="1"/>
        <v/>
      </c>
      <c r="B7" s="12" t="s">
        <v>639</v>
      </c>
      <c r="C7" s="12" t="s">
        <v>640</v>
      </c>
      <c r="D7" s="16">
        <v>4</v>
      </c>
      <c r="E7" s="12">
        <v>70</v>
      </c>
      <c r="F7" s="2" t="e">
        <f t="shared" ca="1" si="0"/>
        <v>#REF!</v>
      </c>
      <c r="H7" s="12" t="str">
        <f t="shared" ca="1" si="2"/>
        <v/>
      </c>
      <c r="I7" s="12" t="str">
        <f t="shared" ca="1" si="3"/>
        <v/>
      </c>
    </row>
    <row r="8" spans="1:9" x14ac:dyDescent="0.25">
      <c r="A8" s="13" t="str">
        <f t="shared" ca="1" si="1"/>
        <v/>
      </c>
      <c r="B8" s="12" t="s">
        <v>641</v>
      </c>
      <c r="C8" s="12" t="s">
        <v>642</v>
      </c>
      <c r="D8" s="16">
        <v>5</v>
      </c>
      <c r="E8" s="12">
        <v>70</v>
      </c>
      <c r="F8" s="2" t="e">
        <f t="shared" ca="1" si="0"/>
        <v>#REF!</v>
      </c>
      <c r="H8" s="12" t="str">
        <f t="shared" ca="1" si="2"/>
        <v/>
      </c>
      <c r="I8" s="12" t="str">
        <f t="shared" ca="1" si="3"/>
        <v/>
      </c>
    </row>
    <row r="9" spans="1:9" x14ac:dyDescent="0.25">
      <c r="A9" s="13" t="str">
        <f t="shared" ca="1" si="1"/>
        <v/>
      </c>
      <c r="B9" s="12" t="s">
        <v>643</v>
      </c>
      <c r="C9" s="12" t="s">
        <v>644</v>
      </c>
      <c r="D9" s="16">
        <v>6</v>
      </c>
      <c r="E9" s="12">
        <v>70</v>
      </c>
      <c r="F9" s="2" t="e">
        <f t="shared" ca="1" si="0"/>
        <v>#REF!</v>
      </c>
      <c r="H9" s="12" t="str">
        <f t="shared" ca="1" si="2"/>
        <v/>
      </c>
      <c r="I9" s="12" t="str">
        <f t="shared" ca="1" si="3"/>
        <v/>
      </c>
    </row>
    <row r="10" spans="1:9" x14ac:dyDescent="0.25">
      <c r="A10" s="13" t="str">
        <f t="shared" ca="1" si="1"/>
        <v/>
      </c>
      <c r="B10" s="12" t="s">
        <v>645</v>
      </c>
      <c r="C10" s="12" t="s">
        <v>646</v>
      </c>
      <c r="D10" s="16">
        <v>7</v>
      </c>
      <c r="E10" s="12">
        <v>70</v>
      </c>
      <c r="F10" s="2" t="e">
        <f t="shared" ca="1" si="0"/>
        <v>#REF!</v>
      </c>
      <c r="H10" s="12" t="str">
        <f t="shared" ca="1" si="2"/>
        <v/>
      </c>
      <c r="I10" s="12" t="str">
        <f t="shared" ca="1" si="3"/>
        <v/>
      </c>
    </row>
    <row r="11" spans="1:9" x14ac:dyDescent="0.25">
      <c r="A11" s="13" t="str">
        <f t="shared" ca="1" si="1"/>
        <v/>
      </c>
      <c r="B11" s="12" t="s">
        <v>647</v>
      </c>
      <c r="C11" s="12" t="s">
        <v>648</v>
      </c>
      <c r="D11" s="16">
        <v>8</v>
      </c>
      <c r="E11" s="12">
        <v>70</v>
      </c>
      <c r="F11" s="2" t="e">
        <f t="shared" ca="1" si="0"/>
        <v>#REF!</v>
      </c>
      <c r="H11" s="12" t="str">
        <f t="shared" ca="1" si="2"/>
        <v/>
      </c>
      <c r="I11" s="12" t="str">
        <f t="shared" ca="1" si="3"/>
        <v/>
      </c>
    </row>
    <row r="12" spans="1:9" x14ac:dyDescent="0.25">
      <c r="A12" s="13" t="str">
        <f t="shared" ca="1" si="1"/>
        <v/>
      </c>
      <c r="B12" s="12" t="s">
        <v>649</v>
      </c>
      <c r="C12" s="12" t="s">
        <v>650</v>
      </c>
      <c r="D12" s="16">
        <v>9</v>
      </c>
      <c r="E12" s="12">
        <v>70</v>
      </c>
      <c r="F12" s="2" t="e">
        <f t="shared" ca="1" si="0"/>
        <v>#REF!</v>
      </c>
      <c r="H12" s="12" t="str">
        <f t="shared" ca="1" si="2"/>
        <v/>
      </c>
      <c r="I12" s="12" t="str">
        <f t="shared" ca="1" si="3"/>
        <v/>
      </c>
    </row>
    <row r="13" spans="1:9" x14ac:dyDescent="0.25">
      <c r="A13" s="13" t="str">
        <f t="shared" ca="1" si="1"/>
        <v/>
      </c>
      <c r="B13" s="12" t="s">
        <v>651</v>
      </c>
      <c r="C13" s="12" t="s">
        <v>652</v>
      </c>
      <c r="D13" s="16">
        <v>10</v>
      </c>
      <c r="E13" s="12">
        <v>70</v>
      </c>
      <c r="F13" s="2" t="e">
        <f t="shared" ca="1" si="0"/>
        <v>#REF!</v>
      </c>
      <c r="H13" s="12" t="str">
        <f t="shared" ca="1" si="2"/>
        <v/>
      </c>
      <c r="I13" s="12" t="str">
        <f t="shared" ca="1" si="3"/>
        <v/>
      </c>
    </row>
    <row r="14" spans="1:9" s="11" customFormat="1" x14ac:dyDescent="0.25">
      <c r="A14" s="13" t="str">
        <f t="shared" ca="1" si="1"/>
        <v/>
      </c>
      <c r="B14" s="11" t="s">
        <v>653</v>
      </c>
      <c r="C14" s="11" t="s">
        <v>654</v>
      </c>
      <c r="D14" s="16">
        <v>9</v>
      </c>
      <c r="E14" s="12">
        <v>70</v>
      </c>
      <c r="F14" s="2" t="e">
        <f t="shared" ca="1" si="0"/>
        <v>#REF!</v>
      </c>
      <c r="G14" s="12"/>
      <c r="H14" s="12" t="str">
        <f ca="1">IFERROR(OFFSET(INDIRECT(C14),0,3),"")</f>
        <v/>
      </c>
      <c r="I14" s="12" t="str">
        <f ca="1">IFERROR(OFFSET(INDIRECT(C14),0,4),"")</f>
        <v/>
      </c>
    </row>
    <row r="15" spans="1:9" s="11" customFormat="1" x14ac:dyDescent="0.25">
      <c r="A15" s="13" t="str">
        <f t="shared" ca="1" si="1"/>
        <v/>
      </c>
      <c r="B15" s="11" t="s">
        <v>655</v>
      </c>
      <c r="C15" s="11" t="s">
        <v>656</v>
      </c>
      <c r="D15" s="16">
        <v>11</v>
      </c>
      <c r="E15" s="12">
        <v>70</v>
      </c>
      <c r="F15" s="2" t="e">
        <f t="shared" ca="1" si="0"/>
        <v>#REF!</v>
      </c>
      <c r="G15" s="12"/>
      <c r="H15" s="12" t="str">
        <f ca="1">IFERROR(OFFSET(INDIRECT(C15),0,3),"")</f>
        <v/>
      </c>
      <c r="I15" s="12" t="str">
        <f ca="1">IFERROR(OFFSET(INDIRECT(C15),0,4),"")</f>
        <v/>
      </c>
    </row>
    <row r="16" spans="1:9" s="11" customFormat="1" x14ac:dyDescent="0.25">
      <c r="A16" s="13" t="str">
        <f t="shared" ca="1" si="1"/>
        <v/>
      </c>
      <c r="B16" s="11" t="s">
        <v>657</v>
      </c>
      <c r="C16" s="11" t="s">
        <v>658</v>
      </c>
      <c r="D16" s="16">
        <v>12</v>
      </c>
      <c r="E16" s="12">
        <v>70</v>
      </c>
      <c r="F16" s="2" t="e">
        <f t="shared" ca="1" si="0"/>
        <v>#REF!</v>
      </c>
      <c r="G16" s="12"/>
      <c r="H16" s="12" t="str">
        <f ca="1">IFERROR(OFFSET(INDIRECT(C16),0,3),"")</f>
        <v/>
      </c>
      <c r="I16" s="12" t="str">
        <f ca="1">IFERROR(OFFSET(INDIRECT(C16),0,4),"")</f>
        <v/>
      </c>
    </row>
    <row r="17" spans="1:9" s="11" customFormat="1" x14ac:dyDescent="0.25">
      <c r="A17" s="13" t="str">
        <f t="shared" ca="1" si="1"/>
        <v/>
      </c>
      <c r="B17" s="11" t="s">
        <v>659</v>
      </c>
      <c r="C17" s="11" t="s">
        <v>660</v>
      </c>
      <c r="D17" s="16">
        <v>13</v>
      </c>
      <c r="E17" s="12">
        <v>70</v>
      </c>
      <c r="F17" s="2" t="e">
        <f t="shared" ca="1" si="0"/>
        <v>#REF!</v>
      </c>
      <c r="G17" s="12"/>
      <c r="H17" s="12" t="str">
        <f ca="1">IFERROR(OFFSET(INDIRECT(C17),0,3),"")</f>
        <v/>
      </c>
      <c r="I17" s="12" t="str">
        <f ca="1">IFERROR(OFFSET(INDIRECT(C17),0,4),"")</f>
        <v/>
      </c>
    </row>
    <row r="18" spans="1:9" x14ac:dyDescent="0.25">
      <c r="A18" s="13" t="str">
        <f t="shared" ca="1" si="1"/>
        <v/>
      </c>
      <c r="F18" s="2"/>
      <c r="H18" s="12" t="str">
        <f ca="1">IFERROR(OFFSET(INDIRECT(C18),0,3),"")</f>
        <v/>
      </c>
      <c r="I18" s="12" t="str">
        <f ca="1">IFERROR(OFFSET(INDIRECT(C18),0,4),"")</f>
        <v/>
      </c>
    </row>
    <row r="19" spans="1:9" x14ac:dyDescent="0.25">
      <c r="A19" s="13" t="str">
        <f t="shared" ca="1" si="1"/>
        <v/>
      </c>
      <c r="B19" s="12" t="s">
        <v>661</v>
      </c>
      <c r="C19" s="12" t="s">
        <v>662</v>
      </c>
      <c r="D19" s="16">
        <v>11</v>
      </c>
      <c r="E19" s="12">
        <v>83</v>
      </c>
      <c r="F19" s="2" t="e">
        <f t="shared" ca="1" si="0"/>
        <v>#REF!</v>
      </c>
      <c r="H19" s="12" t="str">
        <f t="shared" ca="1" si="2"/>
        <v/>
      </c>
      <c r="I19" s="12" t="str">
        <f t="shared" ca="1" si="3"/>
        <v/>
      </c>
    </row>
    <row r="20" spans="1:9" x14ac:dyDescent="0.25">
      <c r="A20" s="13" t="str">
        <f t="shared" ca="1" si="1"/>
        <v/>
      </c>
      <c r="F20" s="2"/>
      <c r="H20" s="12" t="str">
        <f t="shared" ca="1" si="2"/>
        <v/>
      </c>
      <c r="I20" s="12" t="str">
        <f t="shared" ca="1" si="3"/>
        <v/>
      </c>
    </row>
    <row r="21" spans="1:9" x14ac:dyDescent="0.25">
      <c r="A21" s="13" t="str">
        <f t="shared" ca="1" si="1"/>
        <v/>
      </c>
      <c r="B21" s="12" t="s">
        <v>663</v>
      </c>
      <c r="C21" s="12" t="s">
        <v>664</v>
      </c>
      <c r="D21" s="16">
        <v>12</v>
      </c>
      <c r="E21" s="12">
        <v>83</v>
      </c>
      <c r="F21" s="2" t="e">
        <f t="shared" ca="1" si="0"/>
        <v>#REF!</v>
      </c>
      <c r="H21" s="12" t="str">
        <f t="shared" ca="1" si="2"/>
        <v/>
      </c>
      <c r="I21" s="12" t="str">
        <f t="shared" ca="1" si="3"/>
        <v/>
      </c>
    </row>
    <row r="22" spans="1:9" x14ac:dyDescent="0.25">
      <c r="A22" s="13" t="str">
        <f t="shared" ca="1" si="1"/>
        <v/>
      </c>
      <c r="F22" s="2"/>
      <c r="H22" s="12" t="str">
        <f t="shared" ca="1" si="2"/>
        <v/>
      </c>
      <c r="I22" s="12" t="str">
        <f t="shared" ca="1" si="3"/>
        <v/>
      </c>
    </row>
    <row r="23" spans="1:9" x14ac:dyDescent="0.25">
      <c r="A23" s="13" t="str">
        <f t="shared" ca="1" si="1"/>
        <v/>
      </c>
      <c r="B23" s="12" t="s">
        <v>665</v>
      </c>
      <c r="C23" s="12" t="s">
        <v>666</v>
      </c>
      <c r="D23" s="16">
        <v>13</v>
      </c>
      <c r="E23" s="12">
        <v>70</v>
      </c>
      <c r="F23" s="2" t="e">
        <f t="shared" ca="1" si="0"/>
        <v>#REF!</v>
      </c>
      <c r="H23" s="12" t="str">
        <f t="shared" ca="1" si="2"/>
        <v/>
      </c>
      <c r="I23" s="12" t="str">
        <f t="shared" ca="1" si="3"/>
        <v/>
      </c>
    </row>
    <row r="24" spans="1:9" x14ac:dyDescent="0.25">
      <c r="A24" s="13" t="str">
        <f t="shared" ca="1" si="1"/>
        <v/>
      </c>
      <c r="B24" s="12" t="s">
        <v>667</v>
      </c>
      <c r="C24" s="12" t="s">
        <v>668</v>
      </c>
      <c r="D24" s="16">
        <v>15</v>
      </c>
      <c r="E24" s="12">
        <v>70</v>
      </c>
      <c r="F24" s="2" t="e">
        <f t="shared" ca="1" si="0"/>
        <v>#REF!</v>
      </c>
      <c r="H24" s="12" t="str">
        <f t="shared" ca="1" si="2"/>
        <v/>
      </c>
      <c r="I24" s="12" t="str">
        <f t="shared" ca="1" si="3"/>
        <v/>
      </c>
    </row>
    <row r="25" spans="1:9" x14ac:dyDescent="0.25">
      <c r="A25" s="13" t="str">
        <f t="shared" ca="1" si="1"/>
        <v/>
      </c>
      <c r="B25" s="12" t="s">
        <v>669</v>
      </c>
      <c r="C25" s="12" t="s">
        <v>670</v>
      </c>
      <c r="D25" s="16">
        <v>16</v>
      </c>
      <c r="E25" s="12">
        <v>70</v>
      </c>
      <c r="F25" s="2" t="e">
        <f t="shared" ca="1" si="0"/>
        <v>#REF!</v>
      </c>
      <c r="H25" s="12" t="str">
        <f t="shared" ca="1" si="2"/>
        <v/>
      </c>
      <c r="I25" s="12" t="str">
        <f t="shared" ca="1" si="3"/>
        <v/>
      </c>
    </row>
    <row r="26" spans="1:9" x14ac:dyDescent="0.25">
      <c r="A26" s="13" t="str">
        <f t="shared" ca="1" si="1"/>
        <v/>
      </c>
      <c r="B26" s="12" t="s">
        <v>671</v>
      </c>
      <c r="C26" s="12" t="s">
        <v>672</v>
      </c>
      <c r="D26" s="16">
        <v>17</v>
      </c>
      <c r="E26" s="12">
        <v>70</v>
      </c>
      <c r="F26" s="2" t="e">
        <f t="shared" ca="1" si="0"/>
        <v>#REF!</v>
      </c>
      <c r="H26" s="12" t="str">
        <f t="shared" ca="1" si="2"/>
        <v/>
      </c>
      <c r="I26" s="12" t="str">
        <f t="shared" ca="1" si="3"/>
        <v/>
      </c>
    </row>
    <row r="27" spans="1:9" x14ac:dyDescent="0.25">
      <c r="A27" s="13" t="str">
        <f t="shared" ca="1" si="1"/>
        <v/>
      </c>
      <c r="B27" s="12" t="s">
        <v>673</v>
      </c>
      <c r="C27" s="12" t="s">
        <v>674</v>
      </c>
      <c r="D27" s="16">
        <v>20</v>
      </c>
      <c r="E27" s="12">
        <v>70</v>
      </c>
      <c r="F27" s="2" t="e">
        <f t="shared" ca="1" si="0"/>
        <v>#REF!</v>
      </c>
      <c r="H27" s="12" t="str">
        <f t="shared" ca="1" si="2"/>
        <v/>
      </c>
      <c r="I27" s="12" t="str">
        <f t="shared" ca="1" si="3"/>
        <v/>
      </c>
    </row>
    <row r="28" spans="1:9" x14ac:dyDescent="0.25">
      <c r="A28" s="13" t="str">
        <f t="shared" ca="1" si="1"/>
        <v/>
      </c>
      <c r="B28" s="12" t="s">
        <v>675</v>
      </c>
      <c r="C28" s="12" t="s">
        <v>676</v>
      </c>
      <c r="D28" s="16">
        <v>21</v>
      </c>
      <c r="E28" s="12">
        <v>70</v>
      </c>
      <c r="F28" s="2" t="e">
        <f t="shared" ca="1" si="0"/>
        <v>#REF!</v>
      </c>
      <c r="H28" s="12" t="str">
        <f t="shared" ca="1" si="2"/>
        <v/>
      </c>
      <c r="I28" s="12" t="str">
        <f t="shared" ca="1" si="3"/>
        <v/>
      </c>
    </row>
    <row r="29" spans="1:9" x14ac:dyDescent="0.25">
      <c r="A29" s="13" t="str">
        <f t="shared" ca="1" si="1"/>
        <v/>
      </c>
      <c r="B29" s="12" t="s">
        <v>677</v>
      </c>
      <c r="C29" s="12" t="s">
        <v>678</v>
      </c>
      <c r="D29" s="16">
        <v>22</v>
      </c>
      <c r="E29" s="12">
        <v>83</v>
      </c>
      <c r="F29" s="2" t="e">
        <f t="shared" ca="1" si="0"/>
        <v>#REF!</v>
      </c>
      <c r="H29" s="12" t="str">
        <f t="shared" ca="1" si="2"/>
        <v/>
      </c>
      <c r="I29" s="12" t="str">
        <f t="shared" ca="1" si="3"/>
        <v/>
      </c>
    </row>
    <row r="30" spans="1:9" x14ac:dyDescent="0.25">
      <c r="A30" s="13" t="str">
        <f t="shared" ca="1" si="1"/>
        <v/>
      </c>
      <c r="B30" s="12" t="s">
        <v>679</v>
      </c>
      <c r="C30" s="12" t="s">
        <v>680</v>
      </c>
      <c r="D30" s="16">
        <v>23</v>
      </c>
      <c r="E30" s="12">
        <v>70</v>
      </c>
      <c r="F30" s="2" t="e">
        <f t="shared" ca="1" si="0"/>
        <v>#REF!</v>
      </c>
      <c r="H30" s="12" t="str">
        <f t="shared" ca="1" si="2"/>
        <v/>
      </c>
      <c r="I30" s="12" t="str">
        <f t="shared" ca="1" si="3"/>
        <v/>
      </c>
    </row>
    <row r="31" spans="1:9" x14ac:dyDescent="0.25">
      <c r="A31" s="13" t="str">
        <f t="shared" ca="1" si="1"/>
        <v/>
      </c>
      <c r="B31" s="12" t="s">
        <v>681</v>
      </c>
      <c r="C31" s="12" t="s">
        <v>682</v>
      </c>
      <c r="D31" s="16">
        <v>24</v>
      </c>
      <c r="E31" s="12">
        <v>70</v>
      </c>
      <c r="F31" s="2" t="e">
        <f t="shared" ca="1" si="0"/>
        <v>#REF!</v>
      </c>
      <c r="H31" s="12" t="str">
        <f t="shared" ca="1" si="2"/>
        <v/>
      </c>
      <c r="I31" s="12" t="str">
        <f t="shared" ca="1" si="3"/>
        <v/>
      </c>
    </row>
    <row r="32" spans="1:9" x14ac:dyDescent="0.25">
      <c r="A32" s="13" t="str">
        <f t="shared" ca="1" si="1"/>
        <v/>
      </c>
      <c r="B32" s="12" t="s">
        <v>683</v>
      </c>
      <c r="C32" s="12" t="s">
        <v>684</v>
      </c>
      <c r="D32" s="16">
        <v>25</v>
      </c>
      <c r="E32" s="12">
        <v>70</v>
      </c>
      <c r="F32" s="2" t="e">
        <f t="shared" ca="1" si="0"/>
        <v>#REF!</v>
      </c>
      <c r="H32" s="12" t="str">
        <f t="shared" ca="1" si="2"/>
        <v/>
      </c>
      <c r="I32" s="12" t="str">
        <f t="shared" ca="1" si="3"/>
        <v/>
      </c>
    </row>
    <row r="33" spans="1:9" x14ac:dyDescent="0.25">
      <c r="A33" s="13" t="str">
        <f t="shared" ca="1" si="1"/>
        <v/>
      </c>
      <c r="B33" s="12" t="s">
        <v>685</v>
      </c>
      <c r="C33" s="12" t="s">
        <v>686</v>
      </c>
      <c r="D33" s="16">
        <v>33</v>
      </c>
      <c r="E33" s="12">
        <v>70</v>
      </c>
      <c r="F33" s="2" t="e">
        <f t="shared" ca="1" si="0"/>
        <v>#REF!</v>
      </c>
      <c r="H33" s="12" t="str">
        <f t="shared" ca="1" si="2"/>
        <v/>
      </c>
      <c r="I33" s="12" t="str">
        <f t="shared" ca="1" si="3"/>
        <v/>
      </c>
    </row>
    <row r="34" spans="1:9" x14ac:dyDescent="0.25">
      <c r="A34" s="13" t="str">
        <f t="shared" ca="1" si="1"/>
        <v/>
      </c>
      <c r="F34" s="2"/>
      <c r="H34" s="12" t="str">
        <f t="shared" ca="1" si="2"/>
        <v/>
      </c>
      <c r="I34" s="12" t="str">
        <f t="shared" ca="1" si="3"/>
        <v/>
      </c>
    </row>
    <row r="35" spans="1:9" x14ac:dyDescent="0.25">
      <c r="A35" s="13" t="str">
        <f t="shared" ca="1" si="1"/>
        <v/>
      </c>
      <c r="B35" s="12" t="s">
        <v>687</v>
      </c>
      <c r="C35" s="12" t="s">
        <v>688</v>
      </c>
      <c r="D35" s="16">
        <v>34</v>
      </c>
      <c r="E35" s="12">
        <v>70</v>
      </c>
      <c r="F35" s="2" t="e">
        <f t="shared" ca="1" si="0"/>
        <v>#REF!</v>
      </c>
      <c r="H35" s="12" t="str">
        <f t="shared" ca="1" si="2"/>
        <v/>
      </c>
      <c r="I35" s="12" t="str">
        <f t="shared" ca="1" si="3"/>
        <v/>
      </c>
    </row>
    <row r="36" spans="1:9" x14ac:dyDescent="0.25">
      <c r="A36" s="13" t="str">
        <f t="shared" ca="1" si="1"/>
        <v/>
      </c>
      <c r="B36" s="12" t="s">
        <v>689</v>
      </c>
      <c r="C36" s="12" t="s">
        <v>690</v>
      </c>
      <c r="D36" s="16">
        <v>35</v>
      </c>
      <c r="E36" s="12">
        <v>70</v>
      </c>
      <c r="F36" s="2" t="e">
        <f t="shared" ca="1" si="0"/>
        <v>#REF!</v>
      </c>
      <c r="H36" s="12" t="str">
        <f t="shared" ca="1" si="2"/>
        <v/>
      </c>
      <c r="I36" s="12" t="str">
        <f t="shared" ca="1" si="3"/>
        <v/>
      </c>
    </row>
    <row r="37" spans="1:9" x14ac:dyDescent="0.25">
      <c r="A37" s="13" t="str">
        <f t="shared" ca="1" si="1"/>
        <v/>
      </c>
      <c r="B37" s="12" t="s">
        <v>691</v>
      </c>
      <c r="C37" s="12" t="s">
        <v>692</v>
      </c>
      <c r="D37" s="16">
        <v>36</v>
      </c>
      <c r="E37" s="12">
        <v>70</v>
      </c>
      <c r="F37" s="2" t="e">
        <f t="shared" ca="1" si="0"/>
        <v>#REF!</v>
      </c>
      <c r="H37" s="12" t="str">
        <f t="shared" ca="1" si="2"/>
        <v/>
      </c>
      <c r="I37" s="12" t="str">
        <f t="shared" ca="1" si="3"/>
        <v/>
      </c>
    </row>
    <row r="38" spans="1:9" x14ac:dyDescent="0.25">
      <c r="A38" s="13" t="str">
        <f t="shared" ca="1" si="1"/>
        <v/>
      </c>
      <c r="B38" s="12" t="s">
        <v>693</v>
      </c>
      <c r="C38" s="12" t="s">
        <v>694</v>
      </c>
      <c r="D38" s="16">
        <v>41</v>
      </c>
      <c r="E38" s="12">
        <v>70</v>
      </c>
      <c r="F38" s="2" t="e">
        <f t="shared" ca="1" si="0"/>
        <v>#REF!</v>
      </c>
      <c r="H38" s="12" t="str">
        <f t="shared" ca="1" si="2"/>
        <v/>
      </c>
      <c r="I38" s="12" t="str">
        <f t="shared" ca="1" si="3"/>
        <v/>
      </c>
    </row>
    <row r="39" spans="1:9" x14ac:dyDescent="0.25">
      <c r="A39" s="13" t="str">
        <f t="shared" ca="1" si="1"/>
        <v/>
      </c>
      <c r="B39" s="12" t="s">
        <v>695</v>
      </c>
      <c r="C39" s="12" t="s">
        <v>696</v>
      </c>
      <c r="D39" s="16">
        <v>42</v>
      </c>
      <c r="E39" s="12">
        <v>70</v>
      </c>
      <c r="F39" s="2" t="e">
        <f t="shared" ca="1" si="0"/>
        <v>#REF!</v>
      </c>
      <c r="H39" s="12" t="str">
        <f t="shared" ca="1" si="2"/>
        <v/>
      </c>
      <c r="I39" s="12" t="str">
        <f t="shared" ca="1" si="3"/>
        <v/>
      </c>
    </row>
    <row r="40" spans="1:9" x14ac:dyDescent="0.25">
      <c r="A40" s="13" t="str">
        <f t="shared" ca="1" si="1"/>
        <v/>
      </c>
      <c r="B40" s="12" t="s">
        <v>697</v>
      </c>
      <c r="C40" s="12" t="s">
        <v>698</v>
      </c>
      <c r="D40" s="16">
        <v>43</v>
      </c>
      <c r="E40" s="12">
        <v>70</v>
      </c>
      <c r="F40" s="2" t="e">
        <f t="shared" ca="1" si="0"/>
        <v>#REF!</v>
      </c>
      <c r="H40" s="12" t="str">
        <f t="shared" ca="1" si="2"/>
        <v/>
      </c>
      <c r="I40" s="12" t="str">
        <f t="shared" ca="1" si="3"/>
        <v/>
      </c>
    </row>
    <row r="41" spans="1:9" x14ac:dyDescent="0.25">
      <c r="A41" s="13" t="str">
        <f t="shared" ca="1" si="1"/>
        <v/>
      </c>
      <c r="B41" s="12" t="s">
        <v>699</v>
      </c>
      <c r="C41" s="12" t="s">
        <v>700</v>
      </c>
      <c r="D41" s="16">
        <v>44</v>
      </c>
      <c r="E41" s="12">
        <v>70</v>
      </c>
      <c r="F41" s="2" t="e">
        <f t="shared" ca="1" si="0"/>
        <v>#REF!</v>
      </c>
      <c r="H41" s="12" t="str">
        <f t="shared" ca="1" si="2"/>
        <v/>
      </c>
      <c r="I41" s="12" t="str">
        <f t="shared" ca="1" si="3"/>
        <v/>
      </c>
    </row>
    <row r="42" spans="1:9" x14ac:dyDescent="0.25">
      <c r="A42" s="13" t="str">
        <f t="shared" ca="1" si="1"/>
        <v/>
      </c>
      <c r="B42" s="12" t="s">
        <v>701</v>
      </c>
      <c r="C42" s="12" t="s">
        <v>702</v>
      </c>
      <c r="D42" s="16">
        <v>49</v>
      </c>
      <c r="E42" s="12">
        <v>70</v>
      </c>
      <c r="F42" s="2" t="e">
        <f t="shared" ca="1" si="0"/>
        <v>#REF!</v>
      </c>
      <c r="H42" s="12" t="str">
        <f t="shared" ca="1" si="2"/>
        <v/>
      </c>
      <c r="I42" s="12" t="str">
        <f t="shared" ca="1" si="3"/>
        <v/>
      </c>
    </row>
    <row r="43" spans="1:9" x14ac:dyDescent="0.25">
      <c r="A43" s="13" t="str">
        <f t="shared" ca="1" si="1"/>
        <v/>
      </c>
      <c r="F43" s="2"/>
      <c r="H43" s="12" t="str">
        <f t="shared" ca="1" si="2"/>
        <v/>
      </c>
      <c r="I43" s="12" t="str">
        <f t="shared" ca="1" si="3"/>
        <v/>
      </c>
    </row>
    <row r="44" spans="1:9" x14ac:dyDescent="0.25">
      <c r="A44" s="13" t="str">
        <f t="shared" ca="1" si="1"/>
        <v/>
      </c>
      <c r="B44" s="12" t="s">
        <v>703</v>
      </c>
      <c r="C44" s="12" t="s">
        <v>704</v>
      </c>
      <c r="D44" s="16">
        <v>50</v>
      </c>
      <c r="E44" s="12">
        <v>70</v>
      </c>
      <c r="F44" s="2" t="e">
        <f t="shared" ca="1" si="0"/>
        <v>#REF!</v>
      </c>
      <c r="H44" s="12" t="str">
        <f t="shared" ca="1" si="2"/>
        <v/>
      </c>
      <c r="I44" s="12" t="str">
        <f t="shared" ca="1" si="3"/>
        <v/>
      </c>
    </row>
    <row r="45" spans="1:9" x14ac:dyDescent="0.25">
      <c r="A45" s="13" t="str">
        <f t="shared" ca="1" si="1"/>
        <v/>
      </c>
      <c r="B45" s="12" t="s">
        <v>705</v>
      </c>
      <c r="C45" s="12" t="s">
        <v>706</v>
      </c>
      <c r="D45" s="16">
        <v>51</v>
      </c>
      <c r="E45" s="12">
        <v>70</v>
      </c>
      <c r="F45" s="2" t="e">
        <f t="shared" ca="1" si="0"/>
        <v>#REF!</v>
      </c>
      <c r="H45" s="12" t="str">
        <f t="shared" ca="1" si="2"/>
        <v/>
      </c>
      <c r="I45" s="12" t="str">
        <f t="shared" ca="1" si="3"/>
        <v/>
      </c>
    </row>
    <row r="46" spans="1:9" x14ac:dyDescent="0.25">
      <c r="A46" s="13" t="str">
        <f t="shared" ca="1" si="1"/>
        <v/>
      </c>
      <c r="B46" s="12" t="s">
        <v>707</v>
      </c>
      <c r="C46" s="12" t="s">
        <v>708</v>
      </c>
      <c r="D46" s="16">
        <v>52</v>
      </c>
      <c r="E46" s="12">
        <v>70</v>
      </c>
      <c r="F46" s="2" t="e">
        <f t="shared" ca="1" si="0"/>
        <v>#REF!</v>
      </c>
      <c r="H46" s="12" t="str">
        <f t="shared" ca="1" si="2"/>
        <v/>
      </c>
      <c r="I46" s="12" t="str">
        <f t="shared" ca="1" si="3"/>
        <v/>
      </c>
    </row>
    <row r="47" spans="1:9" x14ac:dyDescent="0.25">
      <c r="A47" s="13" t="str">
        <f t="shared" ca="1" si="1"/>
        <v/>
      </c>
      <c r="B47" s="12" t="s">
        <v>709</v>
      </c>
      <c r="C47" s="12" t="s">
        <v>710</v>
      </c>
      <c r="D47" s="16">
        <v>53</v>
      </c>
      <c r="E47" s="12">
        <v>70</v>
      </c>
      <c r="F47" s="2" t="e">
        <f t="shared" ca="1" si="0"/>
        <v>#REF!</v>
      </c>
      <c r="H47" s="12" t="str">
        <f t="shared" ca="1" si="2"/>
        <v/>
      </c>
      <c r="I47" s="12" t="str">
        <f t="shared" ca="1" si="3"/>
        <v/>
      </c>
    </row>
    <row r="48" spans="1:9" x14ac:dyDescent="0.25">
      <c r="A48" s="13" t="str">
        <f t="shared" ca="1" si="1"/>
        <v/>
      </c>
      <c r="B48" s="12" t="s">
        <v>711</v>
      </c>
      <c r="C48" s="12" t="s">
        <v>712</v>
      </c>
      <c r="D48" s="16">
        <v>54</v>
      </c>
      <c r="E48" s="12">
        <v>70</v>
      </c>
      <c r="F48" s="2" t="e">
        <f t="shared" ca="1" si="0"/>
        <v>#REF!</v>
      </c>
      <c r="H48" s="12" t="str">
        <f t="shared" ca="1" si="2"/>
        <v/>
      </c>
      <c r="I48" s="12" t="str">
        <f t="shared" ca="1" si="3"/>
        <v/>
      </c>
    </row>
    <row r="49" spans="1:9" x14ac:dyDescent="0.25">
      <c r="A49" s="13" t="str">
        <f t="shared" ca="1" si="1"/>
        <v/>
      </c>
      <c r="F49" s="2"/>
      <c r="H49" s="12" t="str">
        <f t="shared" ca="1" si="2"/>
        <v/>
      </c>
      <c r="I49" s="12" t="str">
        <f t="shared" ca="1" si="3"/>
        <v/>
      </c>
    </row>
    <row r="50" spans="1:9" x14ac:dyDescent="0.25">
      <c r="A50" s="13" t="str">
        <f t="shared" ca="1" si="1"/>
        <v/>
      </c>
      <c r="B50" s="12" t="s">
        <v>713</v>
      </c>
      <c r="C50" s="12" t="s">
        <v>714</v>
      </c>
      <c r="D50" s="16">
        <v>55</v>
      </c>
      <c r="E50" s="12">
        <v>83</v>
      </c>
      <c r="F50" s="2" t="e">
        <f t="shared" ca="1" si="0"/>
        <v>#REF!</v>
      </c>
      <c r="H50" s="12" t="str">
        <f t="shared" ca="1" si="2"/>
        <v/>
      </c>
      <c r="I50" s="12" t="str">
        <f t="shared" ca="1" si="3"/>
        <v/>
      </c>
    </row>
    <row r="51" spans="1:9" x14ac:dyDescent="0.25">
      <c r="A51" s="13" t="str">
        <f t="shared" ca="1" si="1"/>
        <v/>
      </c>
      <c r="B51" s="12" t="s">
        <v>715</v>
      </c>
      <c r="C51" s="12" t="s">
        <v>716</v>
      </c>
      <c r="D51" s="16">
        <v>56</v>
      </c>
      <c r="E51" s="12">
        <v>70</v>
      </c>
      <c r="F51" s="2" t="e">
        <f t="shared" ca="1" si="0"/>
        <v>#REF!</v>
      </c>
      <c r="H51" s="12" t="str">
        <f t="shared" ca="1" si="2"/>
        <v/>
      </c>
      <c r="I51" s="12" t="str">
        <f t="shared" ca="1" si="3"/>
        <v/>
      </c>
    </row>
    <row r="52" spans="1:9" x14ac:dyDescent="0.25">
      <c r="A52" s="13" t="str">
        <f t="shared" ca="1" si="1"/>
        <v/>
      </c>
      <c r="B52" s="12" t="s">
        <v>717</v>
      </c>
      <c r="C52" s="12" t="s">
        <v>718</v>
      </c>
      <c r="D52" s="16">
        <v>57</v>
      </c>
      <c r="E52" s="12">
        <v>83</v>
      </c>
      <c r="F52" s="2" t="e">
        <f t="shared" ca="1" si="0"/>
        <v>#REF!</v>
      </c>
      <c r="H52" s="12" t="str">
        <f t="shared" ca="1" si="2"/>
        <v/>
      </c>
      <c r="I52" s="12" t="str">
        <f t="shared" ca="1" si="3"/>
        <v/>
      </c>
    </row>
    <row r="53" spans="1:9" x14ac:dyDescent="0.25">
      <c r="A53" s="13" t="str">
        <f t="shared" ref="A53:A58" ca="1" si="4">H53</f>
        <v/>
      </c>
      <c r="B53" s="12" t="s">
        <v>719</v>
      </c>
      <c r="C53" s="12" t="s">
        <v>720</v>
      </c>
      <c r="D53" s="16">
        <v>58</v>
      </c>
      <c r="E53" s="12">
        <v>70</v>
      </c>
      <c r="F53" s="2" t="e">
        <f t="shared" ca="1" si="0"/>
        <v>#REF!</v>
      </c>
      <c r="H53" s="12" t="str">
        <f t="shared" ca="1" si="2"/>
        <v/>
      </c>
      <c r="I53" s="12" t="str">
        <f t="shared" ca="1" si="3"/>
        <v/>
      </c>
    </row>
    <row r="54" spans="1:9" x14ac:dyDescent="0.25">
      <c r="A54" s="13" t="str">
        <f t="shared" ca="1" si="4"/>
        <v/>
      </c>
      <c r="B54" s="12" t="s">
        <v>721</v>
      </c>
      <c r="C54" s="12" t="s">
        <v>722</v>
      </c>
      <c r="D54" s="16">
        <v>59</v>
      </c>
      <c r="E54" s="12">
        <v>83</v>
      </c>
      <c r="F54" s="2" t="e">
        <f t="shared" ca="1" si="0"/>
        <v>#REF!</v>
      </c>
      <c r="H54" s="12" t="str">
        <f t="shared" ca="1" si="2"/>
        <v/>
      </c>
      <c r="I54" s="12" t="str">
        <f t="shared" ca="1" si="3"/>
        <v/>
      </c>
    </row>
    <row r="55" spans="1:9" x14ac:dyDescent="0.25">
      <c r="A55" s="13" t="str">
        <f t="shared" ca="1" si="4"/>
        <v/>
      </c>
      <c r="B55" s="12" t="s">
        <v>723</v>
      </c>
      <c r="C55" s="12" t="s">
        <v>724</v>
      </c>
      <c r="D55" s="16">
        <v>60</v>
      </c>
      <c r="E55" s="12">
        <v>70</v>
      </c>
      <c r="F55" s="2" t="e">
        <f t="shared" ca="1" si="0"/>
        <v>#REF!</v>
      </c>
      <c r="H55" s="12" t="str">
        <f t="shared" ca="1" si="2"/>
        <v/>
      </c>
      <c r="I55" s="12" t="str">
        <f t="shared" ca="1" si="3"/>
        <v/>
      </c>
    </row>
    <row r="56" spans="1:9" s="11" customFormat="1" x14ac:dyDescent="0.25">
      <c r="A56" s="13" t="str">
        <f ca="1">H56</f>
        <v/>
      </c>
      <c r="B56" s="12" t="s">
        <v>725</v>
      </c>
      <c r="C56" s="11" t="s">
        <v>726</v>
      </c>
      <c r="D56" s="16"/>
      <c r="E56" s="12"/>
      <c r="F56" s="2" t="e">
        <f t="shared" ca="1" si="0"/>
        <v>#REF!</v>
      </c>
      <c r="G56" s="12"/>
      <c r="H56" s="12" t="str">
        <f ca="1">IFERROR(OFFSET(INDIRECT(C56),0,3),"")</f>
        <v/>
      </c>
      <c r="I56" s="12" t="str">
        <f ca="1">IFERROR(OFFSET(INDIRECT(C56),0,4),"")</f>
        <v/>
      </c>
    </row>
    <row r="57" spans="1:9" x14ac:dyDescent="0.25">
      <c r="A57" s="13" t="str">
        <f t="shared" ca="1" si="4"/>
        <v/>
      </c>
      <c r="B57" s="12" t="s">
        <v>727</v>
      </c>
      <c r="C57" s="12" t="s">
        <v>728</v>
      </c>
      <c r="D57" s="16">
        <v>65</v>
      </c>
      <c r="E57" s="12">
        <v>83</v>
      </c>
      <c r="F57" s="2" t="e">
        <f t="shared" ca="1" si="0"/>
        <v>#REF!</v>
      </c>
      <c r="H57" s="12" t="str">
        <f ca="1">IFERROR(OFFSET(INDIRECT(C57),0,3),"")</f>
        <v/>
      </c>
      <c r="I57" s="12" t="str">
        <f ca="1">IFERROR(OFFSET(INDIRECT(C57),0,4),"")</f>
        <v/>
      </c>
    </row>
    <row r="58" spans="1:9" x14ac:dyDescent="0.25">
      <c r="A58" s="13" t="str">
        <f t="shared" ca="1" si="4"/>
        <v/>
      </c>
      <c r="B58" s="12" t="s">
        <v>729</v>
      </c>
      <c r="C58" s="12" t="s">
        <v>730</v>
      </c>
      <c r="D58" s="16">
        <v>67</v>
      </c>
      <c r="E58" s="12">
        <v>70</v>
      </c>
      <c r="F58" s="2" t="e">
        <f ca="1">IF(INDIRECT(C58)="","",INDIRECT(C58))</f>
        <v>#REF!</v>
      </c>
      <c r="H58" s="12" t="str">
        <f ca="1">IFERROR(OFFSET(INDIRECT(C58),0,3),"")</f>
        <v/>
      </c>
      <c r="I58" s="12" t="str">
        <f ca="1">IFERROR(OFFSET(INDIRECT(C58),0,4),"")</f>
        <v/>
      </c>
    </row>
  </sheetData>
  <autoFilter ref="A1:I58"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P2"/>
  <sheetViews>
    <sheetView workbookViewId="0">
      <selection activeCell="A56" sqref="A56"/>
    </sheetView>
  </sheetViews>
  <sheetFormatPr defaultRowHeight="15" x14ac:dyDescent="0.25"/>
  <sheetData>
    <row r="1" spans="1:68" x14ac:dyDescent="0.25">
      <c r="A1" s="1" t="s">
        <v>627</v>
      </c>
      <c r="B1" s="11" t="s">
        <v>634</v>
      </c>
      <c r="C1" s="11" t="s">
        <v>636</v>
      </c>
      <c r="D1" s="11" t="s">
        <v>638</v>
      </c>
      <c r="E1" s="11" t="s">
        <v>640</v>
      </c>
      <c r="F1" s="11" t="s">
        <v>642</v>
      </c>
      <c r="G1" s="11" t="s">
        <v>644</v>
      </c>
      <c r="H1" s="11" t="s">
        <v>646</v>
      </c>
      <c r="I1" s="11" t="s">
        <v>648</v>
      </c>
      <c r="J1" s="11" t="s">
        <v>650</v>
      </c>
      <c r="K1" s="11" t="s">
        <v>652</v>
      </c>
      <c r="L1" s="11" t="s">
        <v>662</v>
      </c>
      <c r="M1" s="11" t="s">
        <v>664</v>
      </c>
      <c r="N1" s="11" t="s">
        <v>666</v>
      </c>
      <c r="O1" s="11" t="s">
        <v>731</v>
      </c>
      <c r="P1" s="11" t="s">
        <v>668</v>
      </c>
      <c r="Q1" s="11" t="s">
        <v>670</v>
      </c>
      <c r="R1" s="11" t="s">
        <v>672</v>
      </c>
      <c r="S1" s="11" t="s">
        <v>732</v>
      </c>
      <c r="T1" s="11" t="s">
        <v>733</v>
      </c>
      <c r="U1" s="11" t="s">
        <v>674</v>
      </c>
      <c r="V1" s="11" t="s">
        <v>676</v>
      </c>
      <c r="W1" s="11" t="s">
        <v>678</v>
      </c>
      <c r="X1" s="11" t="s">
        <v>680</v>
      </c>
      <c r="Y1" s="11" t="s">
        <v>682</v>
      </c>
      <c r="Z1" s="11" t="s">
        <v>684</v>
      </c>
      <c r="AA1" s="11" t="s">
        <v>734</v>
      </c>
      <c r="AB1" s="11" t="s">
        <v>735</v>
      </c>
      <c r="AC1" s="11" t="s">
        <v>736</v>
      </c>
      <c r="AD1" s="11" t="s">
        <v>737</v>
      </c>
      <c r="AE1" s="11" t="s">
        <v>738</v>
      </c>
      <c r="AF1" s="11" t="s">
        <v>739</v>
      </c>
      <c r="AG1" s="11" t="s">
        <v>740</v>
      </c>
      <c r="AH1" s="11" t="s">
        <v>686</v>
      </c>
      <c r="AI1" s="11" t="s">
        <v>688</v>
      </c>
      <c r="AJ1" s="11" t="s">
        <v>690</v>
      </c>
      <c r="AK1" s="11" t="s">
        <v>692</v>
      </c>
      <c r="AL1" s="11" t="s">
        <v>741</v>
      </c>
      <c r="AM1" s="11" t="s">
        <v>742</v>
      </c>
      <c r="AN1" s="11" t="s">
        <v>743</v>
      </c>
      <c r="AO1" s="11" t="s">
        <v>744</v>
      </c>
      <c r="AP1" s="11" t="s">
        <v>694</v>
      </c>
      <c r="AQ1" s="11" t="s">
        <v>696</v>
      </c>
      <c r="AR1" s="11" t="s">
        <v>698</v>
      </c>
      <c r="AS1" s="11" t="s">
        <v>700</v>
      </c>
      <c r="AT1" s="11" t="s">
        <v>745</v>
      </c>
      <c r="AU1" s="11" t="s">
        <v>746</v>
      </c>
      <c r="AV1" s="11" t="s">
        <v>747</v>
      </c>
      <c r="AW1" s="11" t="s">
        <v>748</v>
      </c>
      <c r="AX1" s="11" t="s">
        <v>702</v>
      </c>
      <c r="AY1" s="11" t="s">
        <v>704</v>
      </c>
      <c r="AZ1" s="11" t="s">
        <v>706</v>
      </c>
      <c r="BA1" s="11" t="s">
        <v>708</v>
      </c>
      <c r="BB1" s="11" t="s">
        <v>710</v>
      </c>
      <c r="BC1" s="11" t="s">
        <v>712</v>
      </c>
      <c r="BD1" s="11" t="s">
        <v>714</v>
      </c>
      <c r="BE1" s="11" t="s">
        <v>716</v>
      </c>
      <c r="BF1" s="11" t="s">
        <v>718</v>
      </c>
      <c r="BG1" s="11" t="s">
        <v>720</v>
      </c>
      <c r="BH1" s="11" t="s">
        <v>722</v>
      </c>
      <c r="BI1" s="11" t="s">
        <v>724</v>
      </c>
      <c r="BJ1" s="11" t="s">
        <v>749</v>
      </c>
      <c r="BK1" s="11" t="s">
        <v>750</v>
      </c>
      <c r="BL1" s="11" t="s">
        <v>751</v>
      </c>
      <c r="BM1" s="11" t="s">
        <v>752</v>
      </c>
      <c r="BN1" s="11" t="s">
        <v>728</v>
      </c>
      <c r="BO1" s="11" t="s">
        <v>753</v>
      </c>
      <c r="BP1" s="11" t="s">
        <v>730</v>
      </c>
    </row>
    <row r="2" spans="1:68" x14ac:dyDescent="0.25">
      <c r="A2" s="11"/>
      <c r="B2" s="11" t="e">
        <f ca="1">IF(INDIRECT(B1)="","",INDIRECT(B1))</f>
        <v>#REF!</v>
      </c>
      <c r="C2" s="11" t="e">
        <f t="shared" ref="C2:BN2" ca="1" si="0">IF(INDIRECT(C1)="","",INDIRECT(C1))</f>
        <v>#REF!</v>
      </c>
      <c r="D2" s="11" t="e">
        <f t="shared" ca="1" si="0"/>
        <v>#REF!</v>
      </c>
      <c r="E2" s="11" t="e">
        <f t="shared" ca="1" si="0"/>
        <v>#REF!</v>
      </c>
      <c r="F2" s="11" t="e">
        <f t="shared" ca="1" si="0"/>
        <v>#REF!</v>
      </c>
      <c r="G2" s="11" t="e">
        <f t="shared" ca="1" si="0"/>
        <v>#REF!</v>
      </c>
      <c r="H2" s="11" t="e">
        <f t="shared" ca="1" si="0"/>
        <v>#REF!</v>
      </c>
      <c r="I2" s="11" t="e">
        <f t="shared" ca="1" si="0"/>
        <v>#REF!</v>
      </c>
      <c r="J2" s="11" t="e">
        <f t="shared" ca="1" si="0"/>
        <v>#REF!</v>
      </c>
      <c r="K2" s="11" t="e">
        <f t="shared" ca="1" si="0"/>
        <v>#REF!</v>
      </c>
      <c r="L2" s="11" t="e">
        <f t="shared" ca="1" si="0"/>
        <v>#REF!</v>
      </c>
      <c r="M2" s="11" t="e">
        <f t="shared" ca="1" si="0"/>
        <v>#REF!</v>
      </c>
      <c r="N2" s="11" t="e">
        <f t="shared" ca="1" si="0"/>
        <v>#REF!</v>
      </c>
      <c r="O2" s="11" t="e">
        <f t="shared" ca="1" si="0"/>
        <v>#REF!</v>
      </c>
      <c r="P2" s="11" t="e">
        <f t="shared" ca="1" si="0"/>
        <v>#REF!</v>
      </c>
      <c r="Q2" s="11" t="e">
        <f t="shared" ca="1" si="0"/>
        <v>#REF!</v>
      </c>
      <c r="R2" s="11" t="e">
        <f t="shared" ca="1" si="0"/>
        <v>#REF!</v>
      </c>
      <c r="S2" s="11" t="e">
        <f t="shared" ca="1" si="0"/>
        <v>#REF!</v>
      </c>
      <c r="T2" s="11" t="e">
        <f t="shared" ca="1" si="0"/>
        <v>#REF!</v>
      </c>
      <c r="U2" s="11" t="e">
        <f t="shared" ca="1" si="0"/>
        <v>#REF!</v>
      </c>
      <c r="V2" s="11" t="e">
        <f t="shared" ca="1" si="0"/>
        <v>#REF!</v>
      </c>
      <c r="W2" s="11" t="e">
        <f t="shared" ca="1" si="0"/>
        <v>#REF!</v>
      </c>
      <c r="X2" s="11" t="e">
        <f t="shared" ca="1" si="0"/>
        <v>#REF!</v>
      </c>
      <c r="Y2" s="11" t="e">
        <f t="shared" ca="1" si="0"/>
        <v>#REF!</v>
      </c>
      <c r="Z2" s="11" t="e">
        <f t="shared" ca="1" si="0"/>
        <v>#REF!</v>
      </c>
      <c r="AA2" s="11" t="e">
        <f t="shared" ca="1" si="0"/>
        <v>#REF!</v>
      </c>
      <c r="AB2" s="11" t="e">
        <f t="shared" ca="1" si="0"/>
        <v>#REF!</v>
      </c>
      <c r="AC2" s="11" t="e">
        <f t="shared" ca="1" si="0"/>
        <v>#REF!</v>
      </c>
      <c r="AD2" s="11" t="e">
        <f t="shared" ca="1" si="0"/>
        <v>#REF!</v>
      </c>
      <c r="AE2" s="11" t="e">
        <f t="shared" ca="1" si="0"/>
        <v>#REF!</v>
      </c>
      <c r="AF2" s="11" t="e">
        <f t="shared" ca="1" si="0"/>
        <v>#REF!</v>
      </c>
      <c r="AG2" s="11" t="e">
        <f t="shared" ca="1" si="0"/>
        <v>#REF!</v>
      </c>
      <c r="AH2" s="11" t="e">
        <f t="shared" ca="1" si="0"/>
        <v>#REF!</v>
      </c>
      <c r="AI2" s="11" t="e">
        <f t="shared" ca="1" si="0"/>
        <v>#REF!</v>
      </c>
      <c r="AJ2" s="11" t="e">
        <f t="shared" ca="1" si="0"/>
        <v>#REF!</v>
      </c>
      <c r="AK2" s="11" t="e">
        <f t="shared" ca="1" si="0"/>
        <v>#REF!</v>
      </c>
      <c r="AL2" s="11" t="e">
        <f t="shared" ca="1" si="0"/>
        <v>#REF!</v>
      </c>
      <c r="AM2" s="11" t="e">
        <f t="shared" ca="1" si="0"/>
        <v>#REF!</v>
      </c>
      <c r="AN2" s="11" t="e">
        <f t="shared" ca="1" si="0"/>
        <v>#REF!</v>
      </c>
      <c r="AO2" s="11" t="e">
        <f t="shared" ca="1" si="0"/>
        <v>#REF!</v>
      </c>
      <c r="AP2" s="11" t="e">
        <f t="shared" ca="1" si="0"/>
        <v>#REF!</v>
      </c>
      <c r="AQ2" s="11" t="e">
        <f t="shared" ca="1" si="0"/>
        <v>#REF!</v>
      </c>
      <c r="AR2" s="11" t="e">
        <f t="shared" ca="1" si="0"/>
        <v>#REF!</v>
      </c>
      <c r="AS2" s="11" t="e">
        <f t="shared" ca="1" si="0"/>
        <v>#REF!</v>
      </c>
      <c r="AT2" s="11" t="e">
        <f t="shared" ca="1" si="0"/>
        <v>#REF!</v>
      </c>
      <c r="AU2" s="11" t="e">
        <f t="shared" ca="1" si="0"/>
        <v>#REF!</v>
      </c>
      <c r="AV2" s="11" t="e">
        <f t="shared" ca="1" si="0"/>
        <v>#REF!</v>
      </c>
      <c r="AW2" s="11" t="e">
        <f t="shared" ca="1" si="0"/>
        <v>#REF!</v>
      </c>
      <c r="AX2" s="11" t="e">
        <f t="shared" ca="1" si="0"/>
        <v>#REF!</v>
      </c>
      <c r="AY2" s="11" t="e">
        <f t="shared" ca="1" si="0"/>
        <v>#REF!</v>
      </c>
      <c r="AZ2" s="11" t="e">
        <f t="shared" ca="1" si="0"/>
        <v>#REF!</v>
      </c>
      <c r="BA2" s="11" t="e">
        <f t="shared" ca="1" si="0"/>
        <v>#REF!</v>
      </c>
      <c r="BB2" s="11" t="e">
        <f t="shared" ca="1" si="0"/>
        <v>#REF!</v>
      </c>
      <c r="BC2" s="11" t="e">
        <f t="shared" ca="1" si="0"/>
        <v>#REF!</v>
      </c>
      <c r="BD2" s="11" t="e">
        <f t="shared" ca="1" si="0"/>
        <v>#REF!</v>
      </c>
      <c r="BE2" s="11" t="e">
        <f t="shared" ca="1" si="0"/>
        <v>#REF!</v>
      </c>
      <c r="BF2" s="11" t="e">
        <f t="shared" ca="1" si="0"/>
        <v>#REF!</v>
      </c>
      <c r="BG2" s="11" t="e">
        <f t="shared" ca="1" si="0"/>
        <v>#REF!</v>
      </c>
      <c r="BH2" s="11" t="e">
        <f t="shared" ca="1" si="0"/>
        <v>#REF!</v>
      </c>
      <c r="BI2" s="11" t="e">
        <f t="shared" ca="1" si="0"/>
        <v>#REF!</v>
      </c>
      <c r="BJ2" s="11" t="e">
        <f t="shared" ca="1" si="0"/>
        <v>#REF!</v>
      </c>
      <c r="BK2" s="11" t="e">
        <f t="shared" ca="1" si="0"/>
        <v>#REF!</v>
      </c>
      <c r="BL2" s="11" t="e">
        <f t="shared" ca="1" si="0"/>
        <v>#REF!</v>
      </c>
      <c r="BM2" s="11" t="e">
        <f t="shared" ca="1" si="0"/>
        <v>#REF!</v>
      </c>
      <c r="BN2" s="11" t="e">
        <f t="shared" ca="1" si="0"/>
        <v>#REF!</v>
      </c>
      <c r="BO2" s="11" t="e">
        <f ca="1">IF(INDIRECT(BO1)="","",INDIRECT(BO1))</f>
        <v>#REF!</v>
      </c>
      <c r="BP2" s="11" t="e">
        <f ca="1">IF(INDIRECT(BP1)="","",INDIRECT(BP1))</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2add0a9-924e-4aad-9b26-35149728ff5f">
      <UserInfo>
        <DisplayName/>
        <AccountId xsi:nil="true"/>
        <AccountType/>
      </UserInfo>
    </SharedWithUsers>
    <TaxCatchAll xmlns="32add0a9-924e-4aad-9b26-35149728ff5f" xsi:nil="true"/>
    <lcf76f155ced4ddcb4097134ff3c332f xmlns="717c46e9-74c7-4f20-a9da-ba3e71cf6c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749EA34AE6A548AE2061F482B9346C" ma:contentTypeVersion="16" ma:contentTypeDescription="Create a new document." ma:contentTypeScope="" ma:versionID="89385851f4aec5d0c926e294afb351ad">
  <xsd:schema xmlns:xsd="http://www.w3.org/2001/XMLSchema" xmlns:xs="http://www.w3.org/2001/XMLSchema" xmlns:p="http://schemas.microsoft.com/office/2006/metadata/properties" xmlns:ns1="http://schemas.microsoft.com/sharepoint/v3" xmlns:ns2="717c46e9-74c7-4f20-a9da-ba3e71cf6c75" xmlns:ns3="32add0a9-924e-4aad-9b26-35149728ff5f" targetNamespace="http://schemas.microsoft.com/office/2006/metadata/properties" ma:root="true" ma:fieldsID="511fba42b5b03bf7fcc004837fcf2679" ns1:_="" ns2:_="" ns3:_="">
    <xsd:import namespace="http://schemas.microsoft.com/sharepoint/v3"/>
    <xsd:import namespace="717c46e9-74c7-4f20-a9da-ba3e71cf6c75"/>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c46e9-74c7-4f20-a9da-ba3e71cf6c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C4A3B-0F03-452B-A6B2-D9D5A2906F27}">
  <ds:schemaRefs>
    <ds:schemaRef ds:uri="http://schemas.microsoft.com/sharepoint/v3/contenttype/forms"/>
  </ds:schemaRefs>
</ds:datastoreItem>
</file>

<file path=customXml/itemProps2.xml><?xml version="1.0" encoding="utf-8"?>
<ds:datastoreItem xmlns:ds="http://schemas.openxmlformats.org/officeDocument/2006/customXml" ds:itemID="{5635957D-A5FE-424F-8394-01C7B59A43CD}">
  <ds:schemaRefs>
    <ds:schemaRef ds:uri="http://schemas.microsoft.com/office/infopath/2007/PartnerControls"/>
    <ds:schemaRef ds:uri="http://purl.org/dc/terms/"/>
    <ds:schemaRef ds:uri="http://schemas.microsoft.com/office/2006/documentManagement/types"/>
    <ds:schemaRef ds:uri="http://schemas.microsoft.com/sharepoint/v3"/>
    <ds:schemaRef ds:uri="http://purl.org/dc/elements/1.1/"/>
    <ds:schemaRef ds:uri="http://schemas.openxmlformats.org/package/2006/metadata/core-properties"/>
    <ds:schemaRef ds:uri="32add0a9-924e-4aad-9b26-35149728ff5f"/>
    <ds:schemaRef ds:uri="http://purl.org/dc/dcmitype/"/>
    <ds:schemaRef ds:uri="717c46e9-74c7-4f20-a9da-ba3e71cf6c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840312E-1DCF-40EE-BA5A-134B4825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7c46e9-74c7-4f20-a9da-ba3e71cf6c75"/>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42</vt:i4>
      </vt:variant>
    </vt:vector>
  </HeadingPairs>
  <TitlesOfParts>
    <vt:vector size="47" baseType="lpstr">
      <vt:lpstr>Instructions-Definitions</vt:lpstr>
      <vt:lpstr>Affidavit</vt:lpstr>
      <vt:lpstr>Lookups</vt:lpstr>
      <vt:lpstr>LibraryFields</vt:lpstr>
      <vt:lpstr>Data</vt:lpstr>
      <vt:lpstr>dfltAnswerIndicator</vt:lpstr>
      <vt:lpstr>dfltAttach</vt:lpstr>
      <vt:lpstr>dfltBWUnits</vt:lpstr>
      <vt:lpstr>dfltFundingYear</vt:lpstr>
      <vt:lpstr>dfltLibPop</vt:lpstr>
      <vt:lpstr>dfltLibrary</vt:lpstr>
      <vt:lpstr>dfltLibSystem</vt:lpstr>
      <vt:lpstr>dfltPurpose</vt:lpstr>
      <vt:lpstr>dfltRFP</vt:lpstr>
      <vt:lpstr>dfltYesNo</vt:lpstr>
      <vt:lpstr>dfltYesNoNA</vt:lpstr>
      <vt:lpstr>ListAffidavit_Purpose</vt:lpstr>
      <vt:lpstr>ListAttachment</vt:lpstr>
      <vt:lpstr>ListBWUnit</vt:lpstr>
      <vt:lpstr>ListFundingYear</vt:lpstr>
      <vt:lpstr>ListLibPop</vt:lpstr>
      <vt:lpstr>ListLibraries</vt:lpstr>
      <vt:lpstr>ListLibSystems</vt:lpstr>
      <vt:lpstr>ListRFP</vt:lpstr>
      <vt:lpstr>ListYesNo</vt:lpstr>
      <vt:lpstr>ListYesNoNA</vt:lpstr>
      <vt:lpstr>xAffChange</vt:lpstr>
      <vt:lpstr>xAffFunding</vt:lpstr>
      <vt:lpstr>xAffPre</vt:lpstr>
      <vt:lpstr>xFY14</vt:lpstr>
      <vt:lpstr>xFY15</vt:lpstr>
      <vt:lpstr>xFY16</vt:lpstr>
      <vt:lpstr>xFY17</vt:lpstr>
      <vt:lpstr>xFY18</vt:lpstr>
      <vt:lpstr>xFY19</vt:lpstr>
      <vt:lpstr>xFY20</vt:lpstr>
      <vt:lpstr>xGE50000</vt:lpstr>
      <vt:lpstr>xIncl</vt:lpstr>
      <vt:lpstr>xInternetOnly</vt:lpstr>
      <vt:lpstr>xInternetWAN</vt:lpstr>
      <vt:lpstr>xLT50000</vt:lpstr>
      <vt:lpstr>xNApp</vt:lpstr>
      <vt:lpstr>xNo</vt:lpstr>
      <vt:lpstr>xNoRFP</vt:lpstr>
      <vt:lpstr>xNSub</vt:lpstr>
      <vt:lpstr>xWANOnly</vt:lpstr>
      <vt:lpstr>xYes</vt:lpstr>
    </vt:vector>
  </TitlesOfParts>
  <Manager/>
  <Company>Oklahoma Corporation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Farzad Khalili</cp:lastModifiedBy>
  <cp:revision/>
  <dcterms:created xsi:type="dcterms:W3CDTF">2016-08-04T13:46:02Z</dcterms:created>
  <dcterms:modified xsi:type="dcterms:W3CDTF">2023-03-01T18:27:30Z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0x01010058749EA34AE6A548AE2061F482B9346C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21535600</vt:r8>
  </property>
  <property fmtid="{D5CDD505-2E9C-101B-9397-08002B2CF9AE}" pid="8" name="MediaServiceImageTags">
    <vt:lpwstr/>
  </property>
</Properties>
</file>