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fficeofLibraryDevelopment/Shared Documents/Cathy's Files 2022/1 AR in OneDrive/AR23/"/>
    </mc:Choice>
  </mc:AlternateContent>
  <xr:revisionPtr revIDLastSave="1404" documentId="8_{306C37E9-778E-48A0-99FD-118DBE85AB26}" xr6:coauthVersionLast="47" xr6:coauthVersionMax="47" xr10:uidLastSave="{2DEBDC61-15BB-49B5-B7EB-1F0089406C54}"/>
  <bookViews>
    <workbookView xWindow="-120" yWindow="-120" windowWidth="29040" windowHeight="15840" firstSheet="14" activeTab="12" xr2:uid="{E189813A-08A5-4433-99C4-0BED8D063AB2}"/>
  </bookViews>
  <sheets>
    <sheet name="General Information" sheetId="1" r:id="rId1"/>
    <sheet name="Visits and Reference" sheetId="2" r:id="rId2"/>
    <sheet name="Internet usage" sheetId="4" r:id="rId3"/>
    <sheet name="Programming I" sheetId="5" r:id="rId4"/>
    <sheet name="Programming II" sheetId="6" r:id="rId5"/>
    <sheet name="Programming III" sheetId="7" r:id="rId6"/>
    <sheet name="CirculationILL" sheetId="8" r:id="rId7"/>
    <sheet name="Collection I" sheetId="9" r:id="rId8"/>
    <sheet name="Collection II" sheetId="10" r:id="rId9"/>
    <sheet name="Staff" sheetId="11" r:id="rId10"/>
    <sheet name="Operating Revenue I" sheetId="12" r:id="rId11"/>
    <sheet name="Operating Revenue II" sheetId="13" r:id="rId12"/>
    <sheet name="Operating Expenditures I" sheetId="14" r:id="rId13"/>
    <sheet name="Operating Expenditures II" sheetId="15" r:id="rId14"/>
    <sheet name="Capital Revenue and Expenditure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4" l="1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7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5" i="14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5" i="9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D127" i="13"/>
  <c r="B127" i="14"/>
  <c r="C127" i="14"/>
  <c r="M6" i="9"/>
  <c r="N6" i="9" s="1"/>
  <c r="M7" i="9"/>
  <c r="N7" i="9" s="1"/>
  <c r="M8" i="9"/>
  <c r="N8" i="9" s="1"/>
  <c r="M9" i="9"/>
  <c r="N9" i="9" s="1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M41" i="9"/>
  <c r="N41" i="9" s="1"/>
  <c r="M42" i="9"/>
  <c r="N42" i="9" s="1"/>
  <c r="M43" i="9"/>
  <c r="N43" i="9" s="1"/>
  <c r="M44" i="9"/>
  <c r="N44" i="9" s="1"/>
  <c r="M45" i="9"/>
  <c r="N45" i="9" s="1"/>
  <c r="M46" i="9"/>
  <c r="N46" i="9" s="1"/>
  <c r="M47" i="9"/>
  <c r="N47" i="9" s="1"/>
  <c r="M48" i="9"/>
  <c r="N48" i="9" s="1"/>
  <c r="M49" i="9"/>
  <c r="N49" i="9" s="1"/>
  <c r="M50" i="9"/>
  <c r="N50" i="9" s="1"/>
  <c r="M51" i="9"/>
  <c r="N51" i="9" s="1"/>
  <c r="M52" i="9"/>
  <c r="N52" i="9" s="1"/>
  <c r="M53" i="9"/>
  <c r="N53" i="9" s="1"/>
  <c r="M54" i="9"/>
  <c r="N54" i="9" s="1"/>
  <c r="M55" i="9"/>
  <c r="N55" i="9" s="1"/>
  <c r="M56" i="9"/>
  <c r="N56" i="9" s="1"/>
  <c r="M57" i="9"/>
  <c r="N57" i="9" s="1"/>
  <c r="M58" i="9"/>
  <c r="N58" i="9" s="1"/>
  <c r="M59" i="9"/>
  <c r="N59" i="9" s="1"/>
  <c r="M60" i="9"/>
  <c r="N60" i="9" s="1"/>
  <c r="M61" i="9"/>
  <c r="N61" i="9" s="1"/>
  <c r="M62" i="9"/>
  <c r="N62" i="9" s="1"/>
  <c r="M63" i="9"/>
  <c r="N63" i="9" s="1"/>
  <c r="M64" i="9"/>
  <c r="N64" i="9" s="1"/>
  <c r="M65" i="9"/>
  <c r="N65" i="9" s="1"/>
  <c r="M66" i="9"/>
  <c r="N66" i="9" s="1"/>
  <c r="M67" i="9"/>
  <c r="N67" i="9" s="1"/>
  <c r="M68" i="9"/>
  <c r="N68" i="9" s="1"/>
  <c r="M69" i="9"/>
  <c r="N69" i="9" s="1"/>
  <c r="M70" i="9"/>
  <c r="N70" i="9" s="1"/>
  <c r="M71" i="9"/>
  <c r="N71" i="9" s="1"/>
  <c r="M72" i="9"/>
  <c r="N72" i="9" s="1"/>
  <c r="M73" i="9"/>
  <c r="N73" i="9" s="1"/>
  <c r="M74" i="9"/>
  <c r="N74" i="9" s="1"/>
  <c r="M75" i="9"/>
  <c r="N75" i="9" s="1"/>
  <c r="M76" i="9"/>
  <c r="N76" i="9" s="1"/>
  <c r="M77" i="9"/>
  <c r="N77" i="9" s="1"/>
  <c r="M78" i="9"/>
  <c r="N78" i="9" s="1"/>
  <c r="M79" i="9"/>
  <c r="N79" i="9" s="1"/>
  <c r="M80" i="9"/>
  <c r="N80" i="9" s="1"/>
  <c r="M81" i="9"/>
  <c r="N81" i="9" s="1"/>
  <c r="M82" i="9"/>
  <c r="N82" i="9" s="1"/>
  <c r="M83" i="9"/>
  <c r="N83" i="9" s="1"/>
  <c r="M84" i="9"/>
  <c r="N84" i="9" s="1"/>
  <c r="M85" i="9"/>
  <c r="N85" i="9" s="1"/>
  <c r="M86" i="9"/>
  <c r="N86" i="9" s="1"/>
  <c r="M87" i="9"/>
  <c r="N87" i="9" s="1"/>
  <c r="M88" i="9"/>
  <c r="N88" i="9" s="1"/>
  <c r="M89" i="9"/>
  <c r="N89" i="9" s="1"/>
  <c r="M90" i="9"/>
  <c r="N90" i="9" s="1"/>
  <c r="M91" i="9"/>
  <c r="N91" i="9" s="1"/>
  <c r="M92" i="9"/>
  <c r="N92" i="9" s="1"/>
  <c r="M93" i="9"/>
  <c r="N93" i="9" s="1"/>
  <c r="M94" i="9"/>
  <c r="N94" i="9" s="1"/>
  <c r="M95" i="9"/>
  <c r="N95" i="9" s="1"/>
  <c r="M96" i="9"/>
  <c r="N96" i="9" s="1"/>
  <c r="M97" i="9"/>
  <c r="N97" i="9" s="1"/>
  <c r="M98" i="9"/>
  <c r="N98" i="9" s="1"/>
  <c r="M99" i="9"/>
  <c r="N99" i="9" s="1"/>
  <c r="M100" i="9"/>
  <c r="N100" i="9" s="1"/>
  <c r="M101" i="9"/>
  <c r="N101" i="9" s="1"/>
  <c r="M102" i="9"/>
  <c r="N102" i="9" s="1"/>
  <c r="M103" i="9"/>
  <c r="N103" i="9" s="1"/>
  <c r="M104" i="9"/>
  <c r="N104" i="9" s="1"/>
  <c r="M105" i="9"/>
  <c r="N105" i="9" s="1"/>
  <c r="M106" i="9"/>
  <c r="N106" i="9" s="1"/>
  <c r="M107" i="9"/>
  <c r="N107" i="9" s="1"/>
  <c r="M108" i="9"/>
  <c r="N108" i="9" s="1"/>
  <c r="M109" i="9"/>
  <c r="N109" i="9" s="1"/>
  <c r="M110" i="9"/>
  <c r="N110" i="9" s="1"/>
  <c r="M111" i="9"/>
  <c r="N111" i="9" s="1"/>
  <c r="M112" i="9"/>
  <c r="N112" i="9" s="1"/>
  <c r="M113" i="9"/>
  <c r="N113" i="9" s="1"/>
  <c r="M114" i="9"/>
  <c r="N114" i="9" s="1"/>
  <c r="M115" i="9"/>
  <c r="N115" i="9" s="1"/>
  <c r="M116" i="9"/>
  <c r="N116" i="9" s="1"/>
  <c r="M117" i="9"/>
  <c r="N117" i="9" s="1"/>
  <c r="M118" i="9"/>
  <c r="N118" i="9" s="1"/>
  <c r="M119" i="9"/>
  <c r="N119" i="9" s="1"/>
  <c r="M120" i="9"/>
  <c r="N120" i="9" s="1"/>
  <c r="M121" i="9"/>
  <c r="N121" i="9" s="1"/>
  <c r="M122" i="9"/>
  <c r="N122" i="9" s="1"/>
  <c r="M123" i="9"/>
  <c r="N123" i="9" s="1"/>
  <c r="M124" i="9"/>
  <c r="N124" i="9" s="1"/>
  <c r="M125" i="9"/>
  <c r="N125" i="9" s="1"/>
  <c r="M5" i="9"/>
  <c r="N5" i="9" s="1"/>
  <c r="F127" i="9"/>
  <c r="E127" i="9"/>
  <c r="D127" i="9"/>
  <c r="C127" i="9"/>
  <c r="H127" i="9" s="1"/>
  <c r="L127" i="9"/>
  <c r="K127" i="9"/>
  <c r="J127" i="9"/>
  <c r="M127" i="9" s="1"/>
  <c r="B127" i="9"/>
  <c r="N127" i="9" s="1"/>
  <c r="M127" i="4"/>
  <c r="L127" i="4"/>
  <c r="K127" i="4"/>
  <c r="H127" i="4"/>
  <c r="F127" i="4"/>
  <c r="D127" i="4"/>
  <c r="C127" i="4"/>
  <c r="E127" i="4" s="1"/>
  <c r="B127" i="2"/>
  <c r="G126" i="1"/>
  <c r="H127" i="8"/>
  <c r="L127" i="8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5" i="16"/>
  <c r="F127" i="2"/>
  <c r="D127" i="2"/>
  <c r="C127" i="2"/>
  <c r="I126" i="1"/>
  <c r="J126" i="1" s="1"/>
  <c r="F126" i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5" i="15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5" i="13"/>
  <c r="G6" i="13"/>
  <c r="M6" i="13" s="1"/>
  <c r="G7" i="13"/>
  <c r="M7" i="13" s="1"/>
  <c r="G8" i="13"/>
  <c r="M8" i="13" s="1"/>
  <c r="G9" i="13"/>
  <c r="M9" i="13" s="1"/>
  <c r="G10" i="13"/>
  <c r="M10" i="13" s="1"/>
  <c r="G11" i="13"/>
  <c r="M11" i="13" s="1"/>
  <c r="G12" i="13"/>
  <c r="M12" i="13" s="1"/>
  <c r="G13" i="13"/>
  <c r="M13" i="13" s="1"/>
  <c r="G14" i="13"/>
  <c r="M14" i="13" s="1"/>
  <c r="G15" i="13"/>
  <c r="M15" i="13" s="1"/>
  <c r="G16" i="13"/>
  <c r="M16" i="13" s="1"/>
  <c r="G17" i="13"/>
  <c r="M17" i="13" s="1"/>
  <c r="G18" i="13"/>
  <c r="M18" i="13" s="1"/>
  <c r="G19" i="13"/>
  <c r="M19" i="13" s="1"/>
  <c r="G20" i="13"/>
  <c r="M20" i="13" s="1"/>
  <c r="G21" i="13"/>
  <c r="M21" i="13" s="1"/>
  <c r="G22" i="13"/>
  <c r="M22" i="13" s="1"/>
  <c r="G23" i="13"/>
  <c r="M23" i="13" s="1"/>
  <c r="G24" i="13"/>
  <c r="M24" i="13" s="1"/>
  <c r="G25" i="13"/>
  <c r="M25" i="13" s="1"/>
  <c r="G26" i="13"/>
  <c r="M26" i="13" s="1"/>
  <c r="G27" i="13"/>
  <c r="M27" i="13" s="1"/>
  <c r="G28" i="13"/>
  <c r="M28" i="13" s="1"/>
  <c r="G29" i="13"/>
  <c r="M29" i="13" s="1"/>
  <c r="G30" i="13"/>
  <c r="M30" i="13" s="1"/>
  <c r="G31" i="13"/>
  <c r="M31" i="13" s="1"/>
  <c r="G32" i="13"/>
  <c r="M32" i="13" s="1"/>
  <c r="G33" i="13"/>
  <c r="M33" i="13" s="1"/>
  <c r="G34" i="13"/>
  <c r="M34" i="13" s="1"/>
  <c r="G35" i="13"/>
  <c r="M35" i="13" s="1"/>
  <c r="G36" i="13"/>
  <c r="M36" i="13" s="1"/>
  <c r="G37" i="13"/>
  <c r="M37" i="13" s="1"/>
  <c r="G38" i="13"/>
  <c r="M38" i="13" s="1"/>
  <c r="G39" i="13"/>
  <c r="M39" i="13" s="1"/>
  <c r="G40" i="13"/>
  <c r="M40" i="13" s="1"/>
  <c r="G41" i="13"/>
  <c r="M41" i="13" s="1"/>
  <c r="G42" i="13"/>
  <c r="M42" i="13" s="1"/>
  <c r="G43" i="13"/>
  <c r="M43" i="13" s="1"/>
  <c r="G44" i="13"/>
  <c r="M44" i="13" s="1"/>
  <c r="G45" i="13"/>
  <c r="M45" i="13" s="1"/>
  <c r="G46" i="13"/>
  <c r="M46" i="13" s="1"/>
  <c r="G47" i="13"/>
  <c r="M47" i="13" s="1"/>
  <c r="G48" i="13"/>
  <c r="M48" i="13" s="1"/>
  <c r="G49" i="13"/>
  <c r="M49" i="13" s="1"/>
  <c r="G50" i="13"/>
  <c r="M50" i="13" s="1"/>
  <c r="G51" i="13"/>
  <c r="M51" i="13" s="1"/>
  <c r="G52" i="13"/>
  <c r="M52" i="13" s="1"/>
  <c r="G53" i="13"/>
  <c r="M53" i="13" s="1"/>
  <c r="G54" i="13"/>
  <c r="M54" i="13" s="1"/>
  <c r="G55" i="13"/>
  <c r="M55" i="13" s="1"/>
  <c r="G56" i="13"/>
  <c r="M56" i="13" s="1"/>
  <c r="G57" i="13"/>
  <c r="M57" i="13" s="1"/>
  <c r="G58" i="13"/>
  <c r="M58" i="13" s="1"/>
  <c r="G59" i="13"/>
  <c r="M59" i="13" s="1"/>
  <c r="G60" i="13"/>
  <c r="M60" i="13" s="1"/>
  <c r="G61" i="13"/>
  <c r="M61" i="13" s="1"/>
  <c r="G62" i="13"/>
  <c r="M62" i="13" s="1"/>
  <c r="G63" i="13"/>
  <c r="M63" i="13" s="1"/>
  <c r="G64" i="13"/>
  <c r="M64" i="13" s="1"/>
  <c r="G65" i="13"/>
  <c r="M65" i="13" s="1"/>
  <c r="G66" i="13"/>
  <c r="M66" i="13" s="1"/>
  <c r="G67" i="13"/>
  <c r="M67" i="13" s="1"/>
  <c r="G68" i="13"/>
  <c r="M68" i="13" s="1"/>
  <c r="G69" i="13"/>
  <c r="M69" i="13" s="1"/>
  <c r="G70" i="13"/>
  <c r="M70" i="13" s="1"/>
  <c r="G71" i="13"/>
  <c r="M71" i="13" s="1"/>
  <c r="G72" i="13"/>
  <c r="M72" i="13" s="1"/>
  <c r="G73" i="13"/>
  <c r="M73" i="13" s="1"/>
  <c r="G74" i="13"/>
  <c r="M74" i="13" s="1"/>
  <c r="G75" i="13"/>
  <c r="M75" i="13" s="1"/>
  <c r="G76" i="13"/>
  <c r="M76" i="13" s="1"/>
  <c r="G77" i="13"/>
  <c r="M77" i="13" s="1"/>
  <c r="G78" i="13"/>
  <c r="M78" i="13" s="1"/>
  <c r="G79" i="13"/>
  <c r="M79" i="13" s="1"/>
  <c r="G80" i="13"/>
  <c r="M80" i="13" s="1"/>
  <c r="G81" i="13"/>
  <c r="M81" i="13" s="1"/>
  <c r="G82" i="13"/>
  <c r="M82" i="13" s="1"/>
  <c r="G83" i="13"/>
  <c r="M83" i="13" s="1"/>
  <c r="G84" i="13"/>
  <c r="M84" i="13" s="1"/>
  <c r="G85" i="13"/>
  <c r="M85" i="13" s="1"/>
  <c r="G86" i="13"/>
  <c r="M86" i="13" s="1"/>
  <c r="G87" i="13"/>
  <c r="M87" i="13" s="1"/>
  <c r="G88" i="13"/>
  <c r="M88" i="13" s="1"/>
  <c r="G89" i="13"/>
  <c r="M89" i="13" s="1"/>
  <c r="G90" i="13"/>
  <c r="M90" i="13" s="1"/>
  <c r="G91" i="13"/>
  <c r="M91" i="13" s="1"/>
  <c r="G92" i="13"/>
  <c r="M92" i="13" s="1"/>
  <c r="G93" i="13"/>
  <c r="M93" i="13" s="1"/>
  <c r="G94" i="13"/>
  <c r="M94" i="13" s="1"/>
  <c r="G95" i="13"/>
  <c r="M95" i="13" s="1"/>
  <c r="G96" i="13"/>
  <c r="M96" i="13" s="1"/>
  <c r="G97" i="13"/>
  <c r="M97" i="13" s="1"/>
  <c r="G98" i="13"/>
  <c r="M98" i="13" s="1"/>
  <c r="G99" i="13"/>
  <c r="M99" i="13" s="1"/>
  <c r="G100" i="13"/>
  <c r="M100" i="13" s="1"/>
  <c r="G101" i="13"/>
  <c r="M101" i="13" s="1"/>
  <c r="G102" i="13"/>
  <c r="M102" i="13" s="1"/>
  <c r="G103" i="13"/>
  <c r="M103" i="13" s="1"/>
  <c r="G104" i="13"/>
  <c r="M104" i="13" s="1"/>
  <c r="G105" i="13"/>
  <c r="M105" i="13" s="1"/>
  <c r="G106" i="13"/>
  <c r="M106" i="13" s="1"/>
  <c r="G107" i="13"/>
  <c r="M107" i="13" s="1"/>
  <c r="G108" i="13"/>
  <c r="M108" i="13" s="1"/>
  <c r="G109" i="13"/>
  <c r="M109" i="13" s="1"/>
  <c r="G110" i="13"/>
  <c r="M110" i="13" s="1"/>
  <c r="G111" i="13"/>
  <c r="M111" i="13" s="1"/>
  <c r="G112" i="13"/>
  <c r="M112" i="13" s="1"/>
  <c r="G113" i="13"/>
  <c r="M113" i="13" s="1"/>
  <c r="G114" i="13"/>
  <c r="M114" i="13" s="1"/>
  <c r="G115" i="13"/>
  <c r="M115" i="13" s="1"/>
  <c r="G116" i="13"/>
  <c r="M116" i="13" s="1"/>
  <c r="G117" i="13"/>
  <c r="M117" i="13" s="1"/>
  <c r="G118" i="13"/>
  <c r="M118" i="13" s="1"/>
  <c r="G119" i="13"/>
  <c r="M119" i="13" s="1"/>
  <c r="G120" i="13"/>
  <c r="M120" i="13" s="1"/>
  <c r="G121" i="13"/>
  <c r="M121" i="13" s="1"/>
  <c r="G122" i="13"/>
  <c r="M122" i="13" s="1"/>
  <c r="G123" i="13"/>
  <c r="M123" i="13" s="1"/>
  <c r="G124" i="13"/>
  <c r="M124" i="13" s="1"/>
  <c r="G125" i="13"/>
  <c r="M125" i="13" s="1"/>
  <c r="G5" i="13"/>
  <c r="M5" i="13" s="1"/>
  <c r="E5" i="12"/>
  <c r="H6" i="13" s="1"/>
  <c r="I6" i="13" s="1"/>
  <c r="N6" i="13" s="1"/>
  <c r="E6" i="12"/>
  <c r="H7" i="13" s="1"/>
  <c r="I7" i="13" s="1"/>
  <c r="N7" i="13" s="1"/>
  <c r="E7" i="12"/>
  <c r="H8" i="13" s="1"/>
  <c r="I8" i="13" s="1"/>
  <c r="N8" i="13" s="1"/>
  <c r="E8" i="12"/>
  <c r="H9" i="13" s="1"/>
  <c r="I9" i="13" s="1"/>
  <c r="N9" i="13" s="1"/>
  <c r="E9" i="12"/>
  <c r="H10" i="13" s="1"/>
  <c r="I10" i="13" s="1"/>
  <c r="N10" i="13" s="1"/>
  <c r="E10" i="12"/>
  <c r="H11" i="13" s="1"/>
  <c r="I11" i="13" s="1"/>
  <c r="N11" i="13" s="1"/>
  <c r="E11" i="12"/>
  <c r="H12" i="13" s="1"/>
  <c r="I12" i="13" s="1"/>
  <c r="N12" i="13" s="1"/>
  <c r="E12" i="12"/>
  <c r="H13" i="13" s="1"/>
  <c r="I13" i="13" s="1"/>
  <c r="N13" i="13" s="1"/>
  <c r="E13" i="12"/>
  <c r="H14" i="13" s="1"/>
  <c r="I14" i="13" s="1"/>
  <c r="N14" i="13" s="1"/>
  <c r="E14" i="12"/>
  <c r="H15" i="13" s="1"/>
  <c r="I15" i="13" s="1"/>
  <c r="N15" i="13" s="1"/>
  <c r="E15" i="12"/>
  <c r="H16" i="13" s="1"/>
  <c r="I16" i="13" s="1"/>
  <c r="N16" i="13" s="1"/>
  <c r="E16" i="12"/>
  <c r="H17" i="13" s="1"/>
  <c r="I17" i="13" s="1"/>
  <c r="N17" i="13" s="1"/>
  <c r="E17" i="12"/>
  <c r="H18" i="13" s="1"/>
  <c r="I18" i="13" s="1"/>
  <c r="N18" i="13" s="1"/>
  <c r="E18" i="12"/>
  <c r="H19" i="13" s="1"/>
  <c r="I19" i="13" s="1"/>
  <c r="N19" i="13" s="1"/>
  <c r="E19" i="12"/>
  <c r="H20" i="13" s="1"/>
  <c r="I20" i="13" s="1"/>
  <c r="N20" i="13" s="1"/>
  <c r="E20" i="12"/>
  <c r="H21" i="13" s="1"/>
  <c r="I21" i="13" s="1"/>
  <c r="N21" i="13" s="1"/>
  <c r="E21" i="12"/>
  <c r="H22" i="13" s="1"/>
  <c r="I22" i="13" s="1"/>
  <c r="N22" i="13" s="1"/>
  <c r="E22" i="12"/>
  <c r="H23" i="13" s="1"/>
  <c r="I23" i="13" s="1"/>
  <c r="N23" i="13" s="1"/>
  <c r="E23" i="12"/>
  <c r="H24" i="13" s="1"/>
  <c r="I24" i="13" s="1"/>
  <c r="N24" i="13" s="1"/>
  <c r="E24" i="12"/>
  <c r="H25" i="13" s="1"/>
  <c r="I25" i="13" s="1"/>
  <c r="N25" i="13" s="1"/>
  <c r="E25" i="12"/>
  <c r="H26" i="13" s="1"/>
  <c r="I26" i="13" s="1"/>
  <c r="N26" i="13" s="1"/>
  <c r="E26" i="12"/>
  <c r="H27" i="13" s="1"/>
  <c r="I27" i="13" s="1"/>
  <c r="N27" i="13" s="1"/>
  <c r="E27" i="12"/>
  <c r="H28" i="13" s="1"/>
  <c r="I28" i="13" s="1"/>
  <c r="N28" i="13" s="1"/>
  <c r="E28" i="12"/>
  <c r="H29" i="13" s="1"/>
  <c r="I29" i="13" s="1"/>
  <c r="N29" i="13" s="1"/>
  <c r="E29" i="12"/>
  <c r="H30" i="13" s="1"/>
  <c r="I30" i="13" s="1"/>
  <c r="N30" i="13" s="1"/>
  <c r="E30" i="12"/>
  <c r="H31" i="13" s="1"/>
  <c r="I31" i="13" s="1"/>
  <c r="N31" i="13" s="1"/>
  <c r="E31" i="12"/>
  <c r="H32" i="13" s="1"/>
  <c r="I32" i="13" s="1"/>
  <c r="N32" i="13" s="1"/>
  <c r="E32" i="12"/>
  <c r="H33" i="13" s="1"/>
  <c r="I33" i="13" s="1"/>
  <c r="N33" i="13" s="1"/>
  <c r="E33" i="12"/>
  <c r="H34" i="13" s="1"/>
  <c r="I34" i="13" s="1"/>
  <c r="N34" i="13" s="1"/>
  <c r="E34" i="12"/>
  <c r="H35" i="13" s="1"/>
  <c r="I35" i="13" s="1"/>
  <c r="N35" i="13" s="1"/>
  <c r="E35" i="12"/>
  <c r="H36" i="13" s="1"/>
  <c r="I36" i="13" s="1"/>
  <c r="N36" i="13" s="1"/>
  <c r="E36" i="12"/>
  <c r="H37" i="13" s="1"/>
  <c r="I37" i="13" s="1"/>
  <c r="N37" i="13" s="1"/>
  <c r="E37" i="12"/>
  <c r="H38" i="13" s="1"/>
  <c r="I38" i="13" s="1"/>
  <c r="N38" i="13" s="1"/>
  <c r="E38" i="12"/>
  <c r="H39" i="13" s="1"/>
  <c r="I39" i="13" s="1"/>
  <c r="N39" i="13" s="1"/>
  <c r="E39" i="12"/>
  <c r="H40" i="13" s="1"/>
  <c r="I40" i="13" s="1"/>
  <c r="N40" i="13" s="1"/>
  <c r="E40" i="12"/>
  <c r="H41" i="13" s="1"/>
  <c r="I41" i="13" s="1"/>
  <c r="N41" i="13" s="1"/>
  <c r="E41" i="12"/>
  <c r="H42" i="13" s="1"/>
  <c r="I42" i="13" s="1"/>
  <c r="N42" i="13" s="1"/>
  <c r="E42" i="12"/>
  <c r="H43" i="13" s="1"/>
  <c r="I43" i="13" s="1"/>
  <c r="N43" i="13" s="1"/>
  <c r="E43" i="12"/>
  <c r="H44" i="13" s="1"/>
  <c r="I44" i="13" s="1"/>
  <c r="N44" i="13" s="1"/>
  <c r="E44" i="12"/>
  <c r="H45" i="13" s="1"/>
  <c r="I45" i="13" s="1"/>
  <c r="N45" i="13" s="1"/>
  <c r="E45" i="12"/>
  <c r="H46" i="13" s="1"/>
  <c r="I46" i="13" s="1"/>
  <c r="N46" i="13" s="1"/>
  <c r="E46" i="12"/>
  <c r="H47" i="13" s="1"/>
  <c r="I47" i="13" s="1"/>
  <c r="N47" i="13" s="1"/>
  <c r="E47" i="12"/>
  <c r="H48" i="13" s="1"/>
  <c r="I48" i="13" s="1"/>
  <c r="N48" i="13" s="1"/>
  <c r="E48" i="12"/>
  <c r="H49" i="13" s="1"/>
  <c r="I49" i="13" s="1"/>
  <c r="N49" i="13" s="1"/>
  <c r="E49" i="12"/>
  <c r="H50" i="13" s="1"/>
  <c r="I50" i="13" s="1"/>
  <c r="N50" i="13" s="1"/>
  <c r="E50" i="12"/>
  <c r="H51" i="13" s="1"/>
  <c r="I51" i="13" s="1"/>
  <c r="N51" i="13" s="1"/>
  <c r="E51" i="12"/>
  <c r="H52" i="13" s="1"/>
  <c r="I52" i="13" s="1"/>
  <c r="N52" i="13" s="1"/>
  <c r="E52" i="12"/>
  <c r="H53" i="13" s="1"/>
  <c r="I53" i="13" s="1"/>
  <c r="N53" i="13" s="1"/>
  <c r="E53" i="12"/>
  <c r="H54" i="13" s="1"/>
  <c r="I54" i="13" s="1"/>
  <c r="N54" i="13" s="1"/>
  <c r="E54" i="12"/>
  <c r="H55" i="13" s="1"/>
  <c r="I55" i="13" s="1"/>
  <c r="N55" i="13" s="1"/>
  <c r="E55" i="12"/>
  <c r="H56" i="13" s="1"/>
  <c r="I56" i="13" s="1"/>
  <c r="N56" i="13" s="1"/>
  <c r="E56" i="12"/>
  <c r="H57" i="13" s="1"/>
  <c r="I57" i="13" s="1"/>
  <c r="N57" i="13" s="1"/>
  <c r="E57" i="12"/>
  <c r="H58" i="13" s="1"/>
  <c r="I58" i="13" s="1"/>
  <c r="N58" i="13" s="1"/>
  <c r="E58" i="12"/>
  <c r="H59" i="13" s="1"/>
  <c r="I59" i="13" s="1"/>
  <c r="N59" i="13" s="1"/>
  <c r="E59" i="12"/>
  <c r="H60" i="13" s="1"/>
  <c r="I60" i="13" s="1"/>
  <c r="N60" i="13" s="1"/>
  <c r="E60" i="12"/>
  <c r="H61" i="13" s="1"/>
  <c r="I61" i="13" s="1"/>
  <c r="N61" i="13" s="1"/>
  <c r="E61" i="12"/>
  <c r="H62" i="13" s="1"/>
  <c r="I62" i="13" s="1"/>
  <c r="N62" i="13" s="1"/>
  <c r="E62" i="12"/>
  <c r="H63" i="13" s="1"/>
  <c r="I63" i="13" s="1"/>
  <c r="N63" i="13" s="1"/>
  <c r="E63" i="12"/>
  <c r="H64" i="13" s="1"/>
  <c r="I64" i="13" s="1"/>
  <c r="N64" i="13" s="1"/>
  <c r="E64" i="12"/>
  <c r="H65" i="13" s="1"/>
  <c r="I65" i="13" s="1"/>
  <c r="N65" i="13" s="1"/>
  <c r="E65" i="12"/>
  <c r="H66" i="13" s="1"/>
  <c r="I66" i="13" s="1"/>
  <c r="N66" i="13" s="1"/>
  <c r="E66" i="12"/>
  <c r="H67" i="13" s="1"/>
  <c r="I67" i="13" s="1"/>
  <c r="N67" i="13" s="1"/>
  <c r="E67" i="12"/>
  <c r="H68" i="13" s="1"/>
  <c r="I68" i="13" s="1"/>
  <c r="N68" i="13" s="1"/>
  <c r="E68" i="12"/>
  <c r="H69" i="13" s="1"/>
  <c r="I69" i="13" s="1"/>
  <c r="N69" i="13" s="1"/>
  <c r="E69" i="12"/>
  <c r="H70" i="13" s="1"/>
  <c r="I70" i="13" s="1"/>
  <c r="N70" i="13" s="1"/>
  <c r="E70" i="12"/>
  <c r="H71" i="13" s="1"/>
  <c r="I71" i="13" s="1"/>
  <c r="N71" i="13" s="1"/>
  <c r="E71" i="12"/>
  <c r="H72" i="13" s="1"/>
  <c r="I72" i="13" s="1"/>
  <c r="N72" i="13" s="1"/>
  <c r="E72" i="12"/>
  <c r="H73" i="13" s="1"/>
  <c r="I73" i="13" s="1"/>
  <c r="N73" i="13" s="1"/>
  <c r="E73" i="12"/>
  <c r="H74" i="13" s="1"/>
  <c r="I74" i="13" s="1"/>
  <c r="N74" i="13" s="1"/>
  <c r="E74" i="12"/>
  <c r="H75" i="13" s="1"/>
  <c r="I75" i="13" s="1"/>
  <c r="N75" i="13" s="1"/>
  <c r="E75" i="12"/>
  <c r="H76" i="13" s="1"/>
  <c r="I76" i="13" s="1"/>
  <c r="N76" i="13" s="1"/>
  <c r="E76" i="12"/>
  <c r="H77" i="13" s="1"/>
  <c r="I77" i="13" s="1"/>
  <c r="N77" i="13" s="1"/>
  <c r="E77" i="12"/>
  <c r="H78" i="13" s="1"/>
  <c r="I78" i="13" s="1"/>
  <c r="N78" i="13" s="1"/>
  <c r="E78" i="12"/>
  <c r="H79" i="13" s="1"/>
  <c r="I79" i="13" s="1"/>
  <c r="N79" i="13" s="1"/>
  <c r="E79" i="12"/>
  <c r="H80" i="13" s="1"/>
  <c r="I80" i="13" s="1"/>
  <c r="N80" i="13" s="1"/>
  <c r="E80" i="12"/>
  <c r="H81" i="13" s="1"/>
  <c r="I81" i="13" s="1"/>
  <c r="N81" i="13" s="1"/>
  <c r="E81" i="12"/>
  <c r="H82" i="13" s="1"/>
  <c r="I82" i="13" s="1"/>
  <c r="N82" i="13" s="1"/>
  <c r="E82" i="12"/>
  <c r="H83" i="13" s="1"/>
  <c r="I83" i="13" s="1"/>
  <c r="N83" i="13" s="1"/>
  <c r="E83" i="12"/>
  <c r="H84" i="13" s="1"/>
  <c r="I84" i="13" s="1"/>
  <c r="N84" i="13" s="1"/>
  <c r="E84" i="12"/>
  <c r="H85" i="13" s="1"/>
  <c r="I85" i="13" s="1"/>
  <c r="N85" i="13" s="1"/>
  <c r="E85" i="12"/>
  <c r="H86" i="13" s="1"/>
  <c r="I86" i="13" s="1"/>
  <c r="N86" i="13" s="1"/>
  <c r="E86" i="12"/>
  <c r="H87" i="13" s="1"/>
  <c r="I87" i="13" s="1"/>
  <c r="N87" i="13" s="1"/>
  <c r="E87" i="12"/>
  <c r="H88" i="13" s="1"/>
  <c r="I88" i="13" s="1"/>
  <c r="N88" i="13" s="1"/>
  <c r="E88" i="12"/>
  <c r="H89" i="13" s="1"/>
  <c r="I89" i="13" s="1"/>
  <c r="N89" i="13" s="1"/>
  <c r="E89" i="12"/>
  <c r="H90" i="13" s="1"/>
  <c r="I90" i="13" s="1"/>
  <c r="N90" i="13" s="1"/>
  <c r="E90" i="12"/>
  <c r="H91" i="13" s="1"/>
  <c r="I91" i="13" s="1"/>
  <c r="N91" i="13" s="1"/>
  <c r="E91" i="12"/>
  <c r="H92" i="13" s="1"/>
  <c r="I92" i="13" s="1"/>
  <c r="N92" i="13" s="1"/>
  <c r="E92" i="12"/>
  <c r="H93" i="13" s="1"/>
  <c r="I93" i="13" s="1"/>
  <c r="N93" i="13" s="1"/>
  <c r="E93" i="12"/>
  <c r="H94" i="13" s="1"/>
  <c r="I94" i="13" s="1"/>
  <c r="N94" i="13" s="1"/>
  <c r="E94" i="12"/>
  <c r="H95" i="13" s="1"/>
  <c r="I95" i="13" s="1"/>
  <c r="N95" i="13" s="1"/>
  <c r="E95" i="12"/>
  <c r="H96" i="13" s="1"/>
  <c r="I96" i="13" s="1"/>
  <c r="N96" i="13" s="1"/>
  <c r="E96" i="12"/>
  <c r="H97" i="13" s="1"/>
  <c r="I97" i="13" s="1"/>
  <c r="N97" i="13" s="1"/>
  <c r="E97" i="12"/>
  <c r="H98" i="13" s="1"/>
  <c r="I98" i="13" s="1"/>
  <c r="N98" i="13" s="1"/>
  <c r="E98" i="12"/>
  <c r="H99" i="13" s="1"/>
  <c r="I99" i="13" s="1"/>
  <c r="N99" i="13" s="1"/>
  <c r="E99" i="12"/>
  <c r="H100" i="13" s="1"/>
  <c r="I100" i="13" s="1"/>
  <c r="N100" i="13" s="1"/>
  <c r="E100" i="12"/>
  <c r="H101" i="13" s="1"/>
  <c r="I101" i="13" s="1"/>
  <c r="N101" i="13" s="1"/>
  <c r="E101" i="12"/>
  <c r="H102" i="13" s="1"/>
  <c r="I102" i="13" s="1"/>
  <c r="N102" i="13" s="1"/>
  <c r="E102" i="12"/>
  <c r="H103" i="13" s="1"/>
  <c r="I103" i="13" s="1"/>
  <c r="N103" i="13" s="1"/>
  <c r="E103" i="12"/>
  <c r="H104" i="13" s="1"/>
  <c r="I104" i="13" s="1"/>
  <c r="N104" i="13" s="1"/>
  <c r="E104" i="12"/>
  <c r="H105" i="13" s="1"/>
  <c r="I105" i="13" s="1"/>
  <c r="N105" i="13" s="1"/>
  <c r="E105" i="12"/>
  <c r="H106" i="13" s="1"/>
  <c r="I106" i="13" s="1"/>
  <c r="N106" i="13" s="1"/>
  <c r="E106" i="12"/>
  <c r="H107" i="13" s="1"/>
  <c r="I107" i="13" s="1"/>
  <c r="N107" i="13" s="1"/>
  <c r="E107" i="12"/>
  <c r="H108" i="13" s="1"/>
  <c r="I108" i="13" s="1"/>
  <c r="N108" i="13" s="1"/>
  <c r="E108" i="12"/>
  <c r="H109" i="13" s="1"/>
  <c r="I109" i="13" s="1"/>
  <c r="N109" i="13" s="1"/>
  <c r="E109" i="12"/>
  <c r="H110" i="13" s="1"/>
  <c r="I110" i="13" s="1"/>
  <c r="N110" i="13" s="1"/>
  <c r="E110" i="12"/>
  <c r="H111" i="13" s="1"/>
  <c r="I111" i="13" s="1"/>
  <c r="N111" i="13" s="1"/>
  <c r="E111" i="12"/>
  <c r="H112" i="13" s="1"/>
  <c r="I112" i="13" s="1"/>
  <c r="N112" i="13" s="1"/>
  <c r="E112" i="12"/>
  <c r="H113" i="13" s="1"/>
  <c r="I113" i="13" s="1"/>
  <c r="N113" i="13" s="1"/>
  <c r="E113" i="12"/>
  <c r="H114" i="13" s="1"/>
  <c r="I114" i="13" s="1"/>
  <c r="N114" i="13" s="1"/>
  <c r="E114" i="12"/>
  <c r="H115" i="13" s="1"/>
  <c r="I115" i="13" s="1"/>
  <c r="N115" i="13" s="1"/>
  <c r="E115" i="12"/>
  <c r="H116" i="13" s="1"/>
  <c r="I116" i="13" s="1"/>
  <c r="N116" i="13" s="1"/>
  <c r="E116" i="12"/>
  <c r="H117" i="13" s="1"/>
  <c r="I117" i="13" s="1"/>
  <c r="N117" i="13" s="1"/>
  <c r="E117" i="12"/>
  <c r="H118" i="13" s="1"/>
  <c r="I118" i="13" s="1"/>
  <c r="N118" i="13" s="1"/>
  <c r="E118" i="12"/>
  <c r="H119" i="13" s="1"/>
  <c r="I119" i="13" s="1"/>
  <c r="N119" i="13" s="1"/>
  <c r="E119" i="12"/>
  <c r="H120" i="13" s="1"/>
  <c r="I120" i="13" s="1"/>
  <c r="N120" i="13" s="1"/>
  <c r="E120" i="12"/>
  <c r="H121" i="13" s="1"/>
  <c r="I121" i="13" s="1"/>
  <c r="N121" i="13" s="1"/>
  <c r="E121" i="12"/>
  <c r="H122" i="13" s="1"/>
  <c r="I122" i="13" s="1"/>
  <c r="N122" i="13" s="1"/>
  <c r="E122" i="12"/>
  <c r="H123" i="13" s="1"/>
  <c r="I123" i="13" s="1"/>
  <c r="N123" i="13" s="1"/>
  <c r="E123" i="12"/>
  <c r="H124" i="13" s="1"/>
  <c r="I124" i="13" s="1"/>
  <c r="N124" i="13" s="1"/>
  <c r="E124" i="12"/>
  <c r="H125" i="13" s="1"/>
  <c r="I125" i="13" s="1"/>
  <c r="N125" i="13" s="1"/>
  <c r="E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4" i="12"/>
  <c r="F5" i="11"/>
  <c r="F7" i="11"/>
  <c r="F11" i="11"/>
  <c r="F13" i="11"/>
  <c r="F17" i="11"/>
  <c r="F21" i="11"/>
  <c r="F25" i="11"/>
  <c r="F27" i="11"/>
  <c r="F29" i="11"/>
  <c r="F35" i="11"/>
  <c r="F36" i="11"/>
  <c r="F37" i="11"/>
  <c r="F39" i="11"/>
  <c r="F40" i="11"/>
  <c r="F46" i="11"/>
  <c r="F47" i="11"/>
  <c r="F63" i="11"/>
  <c r="F73" i="11"/>
  <c r="F74" i="11"/>
  <c r="F78" i="11"/>
  <c r="F81" i="11"/>
  <c r="F88" i="11"/>
  <c r="F90" i="11"/>
  <c r="F91" i="11"/>
  <c r="F93" i="11"/>
  <c r="F97" i="11"/>
  <c r="F99" i="11"/>
  <c r="F101" i="11"/>
  <c r="F102" i="11"/>
  <c r="F103" i="11"/>
  <c r="F104" i="11"/>
  <c r="F111" i="11"/>
  <c r="F112" i="11"/>
  <c r="F116" i="11"/>
  <c r="F119" i="11"/>
  <c r="F12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5" i="1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4" i="10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F6" i="8"/>
  <c r="F7" i="8"/>
  <c r="F8" i="8"/>
  <c r="F9" i="8"/>
  <c r="F10" i="8"/>
  <c r="F11" i="8"/>
  <c r="F12" i="8"/>
  <c r="F13" i="8"/>
  <c r="G13" i="8" s="1"/>
  <c r="F14" i="8"/>
  <c r="F15" i="8"/>
  <c r="F16" i="8"/>
  <c r="F17" i="8"/>
  <c r="F18" i="8"/>
  <c r="F19" i="8"/>
  <c r="F20" i="8"/>
  <c r="F21" i="8"/>
  <c r="G21" i="8" s="1"/>
  <c r="F22" i="8"/>
  <c r="F23" i="8"/>
  <c r="F24" i="8"/>
  <c r="F25" i="8"/>
  <c r="F26" i="8"/>
  <c r="F27" i="8"/>
  <c r="F28" i="8"/>
  <c r="F29" i="8"/>
  <c r="G29" i="8" s="1"/>
  <c r="F30" i="8"/>
  <c r="F31" i="8"/>
  <c r="F32" i="8"/>
  <c r="F33" i="8"/>
  <c r="F34" i="8"/>
  <c r="F35" i="8"/>
  <c r="F36" i="8"/>
  <c r="F37" i="8"/>
  <c r="G37" i="8" s="1"/>
  <c r="F38" i="8"/>
  <c r="F39" i="8"/>
  <c r="F40" i="8"/>
  <c r="F41" i="8"/>
  <c r="F42" i="8"/>
  <c r="F43" i="8"/>
  <c r="F44" i="8"/>
  <c r="F45" i="8"/>
  <c r="G45" i="8" s="1"/>
  <c r="F46" i="8"/>
  <c r="F47" i="8"/>
  <c r="F48" i="8"/>
  <c r="F49" i="8"/>
  <c r="F50" i="8"/>
  <c r="F51" i="8"/>
  <c r="F52" i="8"/>
  <c r="F53" i="8"/>
  <c r="G53" i="8" s="1"/>
  <c r="F54" i="8"/>
  <c r="F55" i="8"/>
  <c r="F56" i="8"/>
  <c r="F57" i="8"/>
  <c r="F58" i="8"/>
  <c r="F59" i="8"/>
  <c r="F60" i="8"/>
  <c r="F61" i="8"/>
  <c r="G61" i="8" s="1"/>
  <c r="F62" i="8"/>
  <c r="F63" i="8"/>
  <c r="F64" i="8"/>
  <c r="F65" i="8"/>
  <c r="F66" i="8"/>
  <c r="F67" i="8"/>
  <c r="F68" i="8"/>
  <c r="F69" i="8"/>
  <c r="G69" i="8" s="1"/>
  <c r="F70" i="8"/>
  <c r="F71" i="8"/>
  <c r="F72" i="8"/>
  <c r="F73" i="8"/>
  <c r="F74" i="8"/>
  <c r="F75" i="8"/>
  <c r="F76" i="8"/>
  <c r="F77" i="8"/>
  <c r="G77" i="8" s="1"/>
  <c r="F78" i="8"/>
  <c r="F79" i="8"/>
  <c r="F80" i="8"/>
  <c r="F81" i="8"/>
  <c r="F82" i="8"/>
  <c r="F83" i="8"/>
  <c r="F84" i="8"/>
  <c r="F85" i="8"/>
  <c r="G85" i="8" s="1"/>
  <c r="F86" i="8"/>
  <c r="F87" i="8"/>
  <c r="F88" i="8"/>
  <c r="F89" i="8"/>
  <c r="F90" i="8"/>
  <c r="F91" i="8"/>
  <c r="F92" i="8"/>
  <c r="F93" i="8"/>
  <c r="G93" i="8" s="1"/>
  <c r="F94" i="8"/>
  <c r="F95" i="8"/>
  <c r="F96" i="8"/>
  <c r="F97" i="8"/>
  <c r="F98" i="8"/>
  <c r="F99" i="8"/>
  <c r="F100" i="8"/>
  <c r="F101" i="8"/>
  <c r="G101" i="8" s="1"/>
  <c r="F102" i="8"/>
  <c r="F103" i="8"/>
  <c r="F104" i="8"/>
  <c r="F105" i="8"/>
  <c r="F106" i="8"/>
  <c r="F107" i="8"/>
  <c r="F108" i="8"/>
  <c r="F109" i="8"/>
  <c r="G109" i="8" s="1"/>
  <c r="F110" i="8"/>
  <c r="F111" i="8"/>
  <c r="F112" i="8"/>
  <c r="I112" i="8" s="1"/>
  <c r="J112" i="8" s="1"/>
  <c r="F113" i="8"/>
  <c r="F114" i="8"/>
  <c r="F115" i="8"/>
  <c r="F116" i="8"/>
  <c r="F117" i="8"/>
  <c r="G117" i="8" s="1"/>
  <c r="F118" i="8"/>
  <c r="F119" i="8"/>
  <c r="F120" i="8"/>
  <c r="F121" i="8"/>
  <c r="F122" i="8"/>
  <c r="F123" i="8"/>
  <c r="F124" i="8"/>
  <c r="F125" i="8"/>
  <c r="G125" i="8" s="1"/>
  <c r="F5" i="8"/>
  <c r="R6" i="6"/>
  <c r="V6" i="6" s="1"/>
  <c r="R7" i="6"/>
  <c r="V7" i="6" s="1"/>
  <c r="R8" i="6"/>
  <c r="V8" i="6" s="1"/>
  <c r="R9" i="6"/>
  <c r="V9" i="6" s="1"/>
  <c r="R10" i="6"/>
  <c r="V10" i="6" s="1"/>
  <c r="R11" i="6"/>
  <c r="V11" i="6" s="1"/>
  <c r="R12" i="6"/>
  <c r="V12" i="6" s="1"/>
  <c r="R13" i="6"/>
  <c r="V13" i="6" s="1"/>
  <c r="R14" i="6"/>
  <c r="V14" i="6" s="1"/>
  <c r="R15" i="6"/>
  <c r="V15" i="6" s="1"/>
  <c r="R16" i="6"/>
  <c r="V16" i="6" s="1"/>
  <c r="R17" i="6"/>
  <c r="V17" i="6" s="1"/>
  <c r="R18" i="6"/>
  <c r="V18" i="6" s="1"/>
  <c r="R19" i="6"/>
  <c r="V19" i="6" s="1"/>
  <c r="R20" i="6"/>
  <c r="V20" i="6" s="1"/>
  <c r="R21" i="6"/>
  <c r="V21" i="6" s="1"/>
  <c r="R22" i="6"/>
  <c r="V22" i="6" s="1"/>
  <c r="R23" i="6"/>
  <c r="V23" i="6" s="1"/>
  <c r="R24" i="6"/>
  <c r="V24" i="6" s="1"/>
  <c r="R25" i="6"/>
  <c r="V25" i="6" s="1"/>
  <c r="R26" i="6"/>
  <c r="V26" i="6" s="1"/>
  <c r="R27" i="6"/>
  <c r="V27" i="6" s="1"/>
  <c r="R28" i="6"/>
  <c r="V28" i="6" s="1"/>
  <c r="R29" i="6"/>
  <c r="V29" i="6" s="1"/>
  <c r="R30" i="6"/>
  <c r="V30" i="6" s="1"/>
  <c r="R31" i="6"/>
  <c r="V31" i="6" s="1"/>
  <c r="R32" i="6"/>
  <c r="V32" i="6" s="1"/>
  <c r="R33" i="6"/>
  <c r="V33" i="6" s="1"/>
  <c r="R34" i="6"/>
  <c r="V34" i="6" s="1"/>
  <c r="R35" i="6"/>
  <c r="V35" i="6" s="1"/>
  <c r="R36" i="6"/>
  <c r="V36" i="6" s="1"/>
  <c r="R37" i="6"/>
  <c r="V37" i="6" s="1"/>
  <c r="R38" i="6"/>
  <c r="V38" i="6" s="1"/>
  <c r="R39" i="6"/>
  <c r="V39" i="6" s="1"/>
  <c r="R40" i="6"/>
  <c r="V40" i="6" s="1"/>
  <c r="R41" i="6"/>
  <c r="V41" i="6" s="1"/>
  <c r="R42" i="6"/>
  <c r="V42" i="6" s="1"/>
  <c r="R43" i="6"/>
  <c r="V43" i="6" s="1"/>
  <c r="R44" i="6"/>
  <c r="V44" i="6" s="1"/>
  <c r="R45" i="6"/>
  <c r="V45" i="6" s="1"/>
  <c r="R46" i="6"/>
  <c r="V46" i="6" s="1"/>
  <c r="R47" i="6"/>
  <c r="V47" i="6" s="1"/>
  <c r="R48" i="6"/>
  <c r="V48" i="6" s="1"/>
  <c r="R49" i="6"/>
  <c r="V49" i="6" s="1"/>
  <c r="R50" i="6"/>
  <c r="V50" i="6" s="1"/>
  <c r="R51" i="6"/>
  <c r="V51" i="6" s="1"/>
  <c r="R52" i="6"/>
  <c r="V52" i="6" s="1"/>
  <c r="R53" i="6"/>
  <c r="V53" i="6" s="1"/>
  <c r="R54" i="6"/>
  <c r="V54" i="6" s="1"/>
  <c r="R55" i="6"/>
  <c r="V55" i="6" s="1"/>
  <c r="R56" i="6"/>
  <c r="V56" i="6" s="1"/>
  <c r="R57" i="6"/>
  <c r="V57" i="6" s="1"/>
  <c r="R58" i="6"/>
  <c r="V58" i="6" s="1"/>
  <c r="R59" i="6"/>
  <c r="V59" i="6" s="1"/>
  <c r="R60" i="6"/>
  <c r="V60" i="6" s="1"/>
  <c r="R61" i="6"/>
  <c r="V61" i="6" s="1"/>
  <c r="R62" i="6"/>
  <c r="V62" i="6" s="1"/>
  <c r="R63" i="6"/>
  <c r="V63" i="6" s="1"/>
  <c r="R64" i="6"/>
  <c r="V64" i="6" s="1"/>
  <c r="R65" i="6"/>
  <c r="V65" i="6" s="1"/>
  <c r="R66" i="6"/>
  <c r="V66" i="6" s="1"/>
  <c r="R67" i="6"/>
  <c r="V67" i="6" s="1"/>
  <c r="R68" i="6"/>
  <c r="V68" i="6" s="1"/>
  <c r="R69" i="6"/>
  <c r="V69" i="6" s="1"/>
  <c r="R70" i="6"/>
  <c r="V70" i="6" s="1"/>
  <c r="R71" i="6"/>
  <c r="V71" i="6" s="1"/>
  <c r="R72" i="6"/>
  <c r="V72" i="6" s="1"/>
  <c r="R73" i="6"/>
  <c r="V73" i="6" s="1"/>
  <c r="R74" i="6"/>
  <c r="V74" i="6" s="1"/>
  <c r="R75" i="6"/>
  <c r="V75" i="6" s="1"/>
  <c r="R76" i="6"/>
  <c r="V76" i="6" s="1"/>
  <c r="R77" i="6"/>
  <c r="V77" i="6" s="1"/>
  <c r="R78" i="6"/>
  <c r="V78" i="6" s="1"/>
  <c r="R79" i="6"/>
  <c r="V79" i="6" s="1"/>
  <c r="R80" i="6"/>
  <c r="V80" i="6" s="1"/>
  <c r="R81" i="6"/>
  <c r="V81" i="6" s="1"/>
  <c r="R82" i="6"/>
  <c r="V82" i="6" s="1"/>
  <c r="R83" i="6"/>
  <c r="V83" i="6" s="1"/>
  <c r="R84" i="6"/>
  <c r="V84" i="6" s="1"/>
  <c r="R85" i="6"/>
  <c r="V85" i="6" s="1"/>
  <c r="R86" i="6"/>
  <c r="V86" i="6" s="1"/>
  <c r="R87" i="6"/>
  <c r="V87" i="6" s="1"/>
  <c r="R88" i="6"/>
  <c r="V88" i="6" s="1"/>
  <c r="R89" i="6"/>
  <c r="V89" i="6" s="1"/>
  <c r="R90" i="6"/>
  <c r="V90" i="6" s="1"/>
  <c r="R91" i="6"/>
  <c r="V91" i="6" s="1"/>
  <c r="R92" i="6"/>
  <c r="V92" i="6" s="1"/>
  <c r="R93" i="6"/>
  <c r="V93" i="6" s="1"/>
  <c r="R94" i="6"/>
  <c r="V94" i="6" s="1"/>
  <c r="R95" i="6"/>
  <c r="V95" i="6" s="1"/>
  <c r="R96" i="6"/>
  <c r="V96" i="6" s="1"/>
  <c r="R97" i="6"/>
  <c r="V97" i="6" s="1"/>
  <c r="R98" i="6"/>
  <c r="V98" i="6" s="1"/>
  <c r="R99" i="6"/>
  <c r="V99" i="6" s="1"/>
  <c r="R100" i="6"/>
  <c r="V100" i="6" s="1"/>
  <c r="R101" i="6"/>
  <c r="V101" i="6" s="1"/>
  <c r="R102" i="6"/>
  <c r="V102" i="6" s="1"/>
  <c r="R103" i="6"/>
  <c r="V103" i="6" s="1"/>
  <c r="R104" i="6"/>
  <c r="V104" i="6" s="1"/>
  <c r="R105" i="6"/>
  <c r="V105" i="6" s="1"/>
  <c r="R106" i="6"/>
  <c r="V106" i="6" s="1"/>
  <c r="R107" i="6"/>
  <c r="V107" i="6" s="1"/>
  <c r="R108" i="6"/>
  <c r="V108" i="6" s="1"/>
  <c r="R109" i="6"/>
  <c r="V109" i="6" s="1"/>
  <c r="R110" i="6"/>
  <c r="V110" i="6" s="1"/>
  <c r="R111" i="6"/>
  <c r="V111" i="6" s="1"/>
  <c r="R112" i="6"/>
  <c r="V112" i="6" s="1"/>
  <c r="R113" i="6"/>
  <c r="V113" i="6" s="1"/>
  <c r="R114" i="6"/>
  <c r="V114" i="6" s="1"/>
  <c r="R115" i="6"/>
  <c r="V115" i="6" s="1"/>
  <c r="R116" i="6"/>
  <c r="V116" i="6" s="1"/>
  <c r="R117" i="6"/>
  <c r="V117" i="6" s="1"/>
  <c r="R118" i="6"/>
  <c r="V118" i="6" s="1"/>
  <c r="R119" i="6"/>
  <c r="V119" i="6" s="1"/>
  <c r="R120" i="6"/>
  <c r="V120" i="6" s="1"/>
  <c r="R121" i="6"/>
  <c r="V121" i="6" s="1"/>
  <c r="R122" i="6"/>
  <c r="V122" i="6" s="1"/>
  <c r="R123" i="6"/>
  <c r="V123" i="6" s="1"/>
  <c r="R124" i="6"/>
  <c r="V124" i="6" s="1"/>
  <c r="R125" i="6"/>
  <c r="V125" i="6" s="1"/>
  <c r="R5" i="6"/>
  <c r="V5" i="6" s="1"/>
  <c r="K6" i="6"/>
  <c r="O6" i="6" s="1"/>
  <c r="K7" i="6"/>
  <c r="O7" i="6" s="1"/>
  <c r="K8" i="6"/>
  <c r="O8" i="6" s="1"/>
  <c r="K9" i="6"/>
  <c r="O9" i="6" s="1"/>
  <c r="K10" i="6"/>
  <c r="O10" i="6" s="1"/>
  <c r="K11" i="6"/>
  <c r="O11" i="6" s="1"/>
  <c r="K12" i="6"/>
  <c r="O12" i="6" s="1"/>
  <c r="K13" i="6"/>
  <c r="O13" i="6" s="1"/>
  <c r="K14" i="6"/>
  <c r="O14" i="6" s="1"/>
  <c r="K15" i="6"/>
  <c r="O15" i="6" s="1"/>
  <c r="K16" i="6"/>
  <c r="O16" i="6" s="1"/>
  <c r="K17" i="6"/>
  <c r="O17" i="6" s="1"/>
  <c r="K18" i="6"/>
  <c r="O18" i="6" s="1"/>
  <c r="K19" i="6"/>
  <c r="O19" i="6" s="1"/>
  <c r="K20" i="6"/>
  <c r="O20" i="6" s="1"/>
  <c r="K21" i="6"/>
  <c r="O21" i="6" s="1"/>
  <c r="K22" i="6"/>
  <c r="O22" i="6" s="1"/>
  <c r="K23" i="6"/>
  <c r="O23" i="6" s="1"/>
  <c r="K24" i="6"/>
  <c r="O24" i="6" s="1"/>
  <c r="K25" i="6"/>
  <c r="O25" i="6" s="1"/>
  <c r="K26" i="6"/>
  <c r="O26" i="6" s="1"/>
  <c r="K27" i="6"/>
  <c r="O27" i="6" s="1"/>
  <c r="K28" i="6"/>
  <c r="O28" i="6" s="1"/>
  <c r="K29" i="6"/>
  <c r="O29" i="6" s="1"/>
  <c r="K30" i="6"/>
  <c r="O30" i="6" s="1"/>
  <c r="K31" i="6"/>
  <c r="O31" i="6" s="1"/>
  <c r="K32" i="6"/>
  <c r="O32" i="6" s="1"/>
  <c r="K33" i="6"/>
  <c r="O33" i="6" s="1"/>
  <c r="K34" i="6"/>
  <c r="O34" i="6" s="1"/>
  <c r="K35" i="6"/>
  <c r="O35" i="6" s="1"/>
  <c r="K36" i="6"/>
  <c r="O36" i="6" s="1"/>
  <c r="K37" i="6"/>
  <c r="O37" i="6" s="1"/>
  <c r="K38" i="6"/>
  <c r="O38" i="6" s="1"/>
  <c r="K39" i="6"/>
  <c r="O39" i="6" s="1"/>
  <c r="K40" i="6"/>
  <c r="O40" i="6" s="1"/>
  <c r="K41" i="6"/>
  <c r="O41" i="6" s="1"/>
  <c r="K42" i="6"/>
  <c r="O42" i="6" s="1"/>
  <c r="K43" i="6"/>
  <c r="O43" i="6" s="1"/>
  <c r="K44" i="6"/>
  <c r="O44" i="6" s="1"/>
  <c r="K45" i="6"/>
  <c r="O45" i="6" s="1"/>
  <c r="K46" i="6"/>
  <c r="O46" i="6" s="1"/>
  <c r="K47" i="6"/>
  <c r="O47" i="6" s="1"/>
  <c r="K48" i="6"/>
  <c r="O48" i="6" s="1"/>
  <c r="K49" i="6"/>
  <c r="O49" i="6" s="1"/>
  <c r="K50" i="6"/>
  <c r="O50" i="6" s="1"/>
  <c r="K51" i="6"/>
  <c r="O51" i="6" s="1"/>
  <c r="K52" i="6"/>
  <c r="O52" i="6" s="1"/>
  <c r="K53" i="6"/>
  <c r="O53" i="6" s="1"/>
  <c r="K54" i="6"/>
  <c r="O54" i="6" s="1"/>
  <c r="K55" i="6"/>
  <c r="O55" i="6" s="1"/>
  <c r="K56" i="6"/>
  <c r="O56" i="6" s="1"/>
  <c r="K57" i="6"/>
  <c r="O57" i="6" s="1"/>
  <c r="K58" i="6"/>
  <c r="O58" i="6" s="1"/>
  <c r="K59" i="6"/>
  <c r="O59" i="6" s="1"/>
  <c r="K60" i="6"/>
  <c r="O60" i="6" s="1"/>
  <c r="K61" i="6"/>
  <c r="O61" i="6" s="1"/>
  <c r="K62" i="6"/>
  <c r="O62" i="6" s="1"/>
  <c r="K63" i="6"/>
  <c r="O63" i="6" s="1"/>
  <c r="K64" i="6"/>
  <c r="O64" i="6" s="1"/>
  <c r="K65" i="6"/>
  <c r="O65" i="6" s="1"/>
  <c r="K66" i="6"/>
  <c r="O66" i="6" s="1"/>
  <c r="K67" i="6"/>
  <c r="O67" i="6" s="1"/>
  <c r="K68" i="6"/>
  <c r="O68" i="6" s="1"/>
  <c r="K69" i="6"/>
  <c r="O69" i="6" s="1"/>
  <c r="K70" i="6"/>
  <c r="O70" i="6" s="1"/>
  <c r="K71" i="6"/>
  <c r="O71" i="6" s="1"/>
  <c r="K72" i="6"/>
  <c r="O72" i="6" s="1"/>
  <c r="K73" i="6"/>
  <c r="O73" i="6" s="1"/>
  <c r="K74" i="6"/>
  <c r="O74" i="6" s="1"/>
  <c r="K75" i="6"/>
  <c r="O75" i="6" s="1"/>
  <c r="K76" i="6"/>
  <c r="O76" i="6" s="1"/>
  <c r="K77" i="6"/>
  <c r="O77" i="6" s="1"/>
  <c r="K78" i="6"/>
  <c r="O78" i="6" s="1"/>
  <c r="K79" i="6"/>
  <c r="O79" i="6" s="1"/>
  <c r="K80" i="6"/>
  <c r="O80" i="6" s="1"/>
  <c r="K81" i="6"/>
  <c r="O81" i="6" s="1"/>
  <c r="K82" i="6"/>
  <c r="O82" i="6" s="1"/>
  <c r="K83" i="6"/>
  <c r="O83" i="6" s="1"/>
  <c r="K84" i="6"/>
  <c r="O84" i="6" s="1"/>
  <c r="K85" i="6"/>
  <c r="O85" i="6" s="1"/>
  <c r="K86" i="6"/>
  <c r="O86" i="6" s="1"/>
  <c r="K87" i="6"/>
  <c r="O87" i="6" s="1"/>
  <c r="K88" i="6"/>
  <c r="O88" i="6" s="1"/>
  <c r="K89" i="6"/>
  <c r="O89" i="6" s="1"/>
  <c r="K90" i="6"/>
  <c r="O90" i="6" s="1"/>
  <c r="K91" i="6"/>
  <c r="O91" i="6" s="1"/>
  <c r="K92" i="6"/>
  <c r="O92" i="6" s="1"/>
  <c r="K93" i="6"/>
  <c r="O93" i="6" s="1"/>
  <c r="K94" i="6"/>
  <c r="O94" i="6" s="1"/>
  <c r="K95" i="6"/>
  <c r="O95" i="6" s="1"/>
  <c r="K96" i="6"/>
  <c r="O96" i="6" s="1"/>
  <c r="K97" i="6"/>
  <c r="O97" i="6" s="1"/>
  <c r="K98" i="6"/>
  <c r="O98" i="6" s="1"/>
  <c r="K99" i="6"/>
  <c r="O99" i="6" s="1"/>
  <c r="K100" i="6"/>
  <c r="O100" i="6" s="1"/>
  <c r="K101" i="6"/>
  <c r="O101" i="6" s="1"/>
  <c r="K102" i="6"/>
  <c r="O102" i="6" s="1"/>
  <c r="K103" i="6"/>
  <c r="O103" i="6" s="1"/>
  <c r="K104" i="6"/>
  <c r="O104" i="6" s="1"/>
  <c r="K105" i="6"/>
  <c r="O105" i="6" s="1"/>
  <c r="K106" i="6"/>
  <c r="O106" i="6" s="1"/>
  <c r="K107" i="6"/>
  <c r="O107" i="6" s="1"/>
  <c r="K108" i="6"/>
  <c r="O108" i="6" s="1"/>
  <c r="K109" i="6"/>
  <c r="O109" i="6" s="1"/>
  <c r="K110" i="6"/>
  <c r="O110" i="6" s="1"/>
  <c r="K111" i="6"/>
  <c r="O111" i="6" s="1"/>
  <c r="K112" i="6"/>
  <c r="O112" i="6" s="1"/>
  <c r="K113" i="6"/>
  <c r="O113" i="6" s="1"/>
  <c r="K114" i="6"/>
  <c r="O114" i="6" s="1"/>
  <c r="K115" i="6"/>
  <c r="O115" i="6" s="1"/>
  <c r="K116" i="6"/>
  <c r="O116" i="6" s="1"/>
  <c r="K117" i="6"/>
  <c r="O117" i="6" s="1"/>
  <c r="K118" i="6"/>
  <c r="O118" i="6" s="1"/>
  <c r="K119" i="6"/>
  <c r="O119" i="6" s="1"/>
  <c r="K120" i="6"/>
  <c r="O120" i="6" s="1"/>
  <c r="K121" i="6"/>
  <c r="O121" i="6" s="1"/>
  <c r="K122" i="6"/>
  <c r="O122" i="6" s="1"/>
  <c r="K123" i="6"/>
  <c r="O123" i="6" s="1"/>
  <c r="K124" i="6"/>
  <c r="O124" i="6" s="1"/>
  <c r="K125" i="6"/>
  <c r="O125" i="6" s="1"/>
  <c r="K5" i="6"/>
  <c r="O5" i="6" s="1"/>
  <c r="O126" i="6" s="1"/>
  <c r="D6" i="6"/>
  <c r="H6" i="6" s="1"/>
  <c r="W6" i="6" s="1"/>
  <c r="D7" i="6"/>
  <c r="H7" i="6" s="1"/>
  <c r="W7" i="6" s="1"/>
  <c r="D8" i="6"/>
  <c r="H8" i="6" s="1"/>
  <c r="W8" i="6" s="1"/>
  <c r="D9" i="6"/>
  <c r="H9" i="6" s="1"/>
  <c r="W9" i="6" s="1"/>
  <c r="D10" i="6"/>
  <c r="H10" i="6" s="1"/>
  <c r="W10" i="6" s="1"/>
  <c r="D11" i="6"/>
  <c r="H11" i="6" s="1"/>
  <c r="W11" i="6" s="1"/>
  <c r="D12" i="6"/>
  <c r="H12" i="6" s="1"/>
  <c r="W12" i="6" s="1"/>
  <c r="D13" i="6"/>
  <c r="H13" i="6" s="1"/>
  <c r="W13" i="6" s="1"/>
  <c r="D14" i="6"/>
  <c r="H14" i="6" s="1"/>
  <c r="W14" i="6" s="1"/>
  <c r="D15" i="6"/>
  <c r="H15" i="6" s="1"/>
  <c r="W15" i="6" s="1"/>
  <c r="D16" i="6"/>
  <c r="H16" i="6" s="1"/>
  <c r="W16" i="6" s="1"/>
  <c r="D17" i="6"/>
  <c r="H17" i="6" s="1"/>
  <c r="W17" i="6" s="1"/>
  <c r="D18" i="6"/>
  <c r="H18" i="6" s="1"/>
  <c r="W18" i="6" s="1"/>
  <c r="D19" i="6"/>
  <c r="H19" i="6" s="1"/>
  <c r="W19" i="6" s="1"/>
  <c r="D20" i="6"/>
  <c r="H20" i="6" s="1"/>
  <c r="W20" i="6" s="1"/>
  <c r="D21" i="6"/>
  <c r="H21" i="6" s="1"/>
  <c r="W21" i="6" s="1"/>
  <c r="D22" i="6"/>
  <c r="H22" i="6" s="1"/>
  <c r="W22" i="6" s="1"/>
  <c r="D23" i="6"/>
  <c r="H23" i="6" s="1"/>
  <c r="W23" i="6" s="1"/>
  <c r="D24" i="6"/>
  <c r="H24" i="6" s="1"/>
  <c r="W24" i="6" s="1"/>
  <c r="D25" i="6"/>
  <c r="H25" i="6" s="1"/>
  <c r="W25" i="6" s="1"/>
  <c r="D26" i="6"/>
  <c r="H26" i="6" s="1"/>
  <c r="W26" i="6" s="1"/>
  <c r="D27" i="6"/>
  <c r="H27" i="6" s="1"/>
  <c r="W27" i="6" s="1"/>
  <c r="D28" i="6"/>
  <c r="H28" i="6" s="1"/>
  <c r="W28" i="6" s="1"/>
  <c r="D29" i="6"/>
  <c r="H29" i="6" s="1"/>
  <c r="W29" i="6" s="1"/>
  <c r="D30" i="6"/>
  <c r="H30" i="6" s="1"/>
  <c r="W30" i="6" s="1"/>
  <c r="D31" i="6"/>
  <c r="H31" i="6" s="1"/>
  <c r="W31" i="6" s="1"/>
  <c r="D32" i="6"/>
  <c r="H32" i="6" s="1"/>
  <c r="W32" i="6" s="1"/>
  <c r="D33" i="6"/>
  <c r="H33" i="6" s="1"/>
  <c r="W33" i="6" s="1"/>
  <c r="D34" i="6"/>
  <c r="H34" i="6" s="1"/>
  <c r="W34" i="6" s="1"/>
  <c r="D35" i="6"/>
  <c r="H35" i="6" s="1"/>
  <c r="W35" i="6" s="1"/>
  <c r="D36" i="6"/>
  <c r="H36" i="6" s="1"/>
  <c r="W36" i="6" s="1"/>
  <c r="D37" i="6"/>
  <c r="H37" i="6" s="1"/>
  <c r="W37" i="6" s="1"/>
  <c r="D38" i="6"/>
  <c r="H38" i="6" s="1"/>
  <c r="W38" i="6" s="1"/>
  <c r="D39" i="6"/>
  <c r="H39" i="6" s="1"/>
  <c r="W39" i="6" s="1"/>
  <c r="D40" i="6"/>
  <c r="H40" i="6" s="1"/>
  <c r="W40" i="6" s="1"/>
  <c r="D41" i="6"/>
  <c r="H41" i="6" s="1"/>
  <c r="W41" i="6" s="1"/>
  <c r="D42" i="6"/>
  <c r="H42" i="6" s="1"/>
  <c r="W42" i="6" s="1"/>
  <c r="D43" i="6"/>
  <c r="H43" i="6" s="1"/>
  <c r="W43" i="6" s="1"/>
  <c r="D44" i="6"/>
  <c r="H44" i="6" s="1"/>
  <c r="W44" i="6" s="1"/>
  <c r="D45" i="6"/>
  <c r="H45" i="6" s="1"/>
  <c r="W45" i="6" s="1"/>
  <c r="D46" i="6"/>
  <c r="H46" i="6" s="1"/>
  <c r="W46" i="6" s="1"/>
  <c r="D47" i="6"/>
  <c r="H47" i="6" s="1"/>
  <c r="W47" i="6" s="1"/>
  <c r="D48" i="6"/>
  <c r="H48" i="6" s="1"/>
  <c r="W48" i="6" s="1"/>
  <c r="D49" i="6"/>
  <c r="H49" i="6" s="1"/>
  <c r="W49" i="6" s="1"/>
  <c r="D50" i="6"/>
  <c r="H50" i="6" s="1"/>
  <c r="W50" i="6" s="1"/>
  <c r="D51" i="6"/>
  <c r="H51" i="6" s="1"/>
  <c r="W51" i="6" s="1"/>
  <c r="D52" i="6"/>
  <c r="H52" i="6" s="1"/>
  <c r="W52" i="6" s="1"/>
  <c r="D53" i="6"/>
  <c r="H53" i="6" s="1"/>
  <c r="W53" i="6" s="1"/>
  <c r="D54" i="6"/>
  <c r="H54" i="6" s="1"/>
  <c r="W54" i="6" s="1"/>
  <c r="D55" i="6"/>
  <c r="H55" i="6" s="1"/>
  <c r="W55" i="6" s="1"/>
  <c r="D56" i="6"/>
  <c r="H56" i="6" s="1"/>
  <c r="W56" i="6" s="1"/>
  <c r="D57" i="6"/>
  <c r="H57" i="6" s="1"/>
  <c r="W57" i="6" s="1"/>
  <c r="D58" i="6"/>
  <c r="H58" i="6" s="1"/>
  <c r="W58" i="6" s="1"/>
  <c r="D59" i="6"/>
  <c r="H59" i="6" s="1"/>
  <c r="W59" i="6" s="1"/>
  <c r="D60" i="6"/>
  <c r="H60" i="6" s="1"/>
  <c r="W60" i="6" s="1"/>
  <c r="D61" i="6"/>
  <c r="H61" i="6" s="1"/>
  <c r="W61" i="6" s="1"/>
  <c r="D62" i="6"/>
  <c r="H62" i="6" s="1"/>
  <c r="W62" i="6" s="1"/>
  <c r="D63" i="6"/>
  <c r="H63" i="6" s="1"/>
  <c r="W63" i="6" s="1"/>
  <c r="D64" i="6"/>
  <c r="H64" i="6" s="1"/>
  <c r="W64" i="6" s="1"/>
  <c r="D65" i="6"/>
  <c r="H65" i="6" s="1"/>
  <c r="W65" i="6" s="1"/>
  <c r="D66" i="6"/>
  <c r="H66" i="6" s="1"/>
  <c r="W66" i="6" s="1"/>
  <c r="D67" i="6"/>
  <c r="H67" i="6" s="1"/>
  <c r="W67" i="6" s="1"/>
  <c r="D68" i="6"/>
  <c r="H68" i="6" s="1"/>
  <c r="W68" i="6" s="1"/>
  <c r="D69" i="6"/>
  <c r="H69" i="6" s="1"/>
  <c r="W69" i="6" s="1"/>
  <c r="D70" i="6"/>
  <c r="H70" i="6" s="1"/>
  <c r="W70" i="6" s="1"/>
  <c r="D71" i="6"/>
  <c r="H71" i="6" s="1"/>
  <c r="W71" i="6" s="1"/>
  <c r="D72" i="6"/>
  <c r="H72" i="6" s="1"/>
  <c r="W72" i="6" s="1"/>
  <c r="D73" i="6"/>
  <c r="H73" i="6" s="1"/>
  <c r="W73" i="6" s="1"/>
  <c r="D74" i="6"/>
  <c r="H74" i="6" s="1"/>
  <c r="W74" i="6" s="1"/>
  <c r="D75" i="6"/>
  <c r="H75" i="6" s="1"/>
  <c r="W75" i="6" s="1"/>
  <c r="D76" i="6"/>
  <c r="H76" i="6" s="1"/>
  <c r="W76" i="6" s="1"/>
  <c r="D77" i="6"/>
  <c r="H77" i="6" s="1"/>
  <c r="W77" i="6" s="1"/>
  <c r="D78" i="6"/>
  <c r="H78" i="6" s="1"/>
  <c r="W78" i="6" s="1"/>
  <c r="D79" i="6"/>
  <c r="H79" i="6" s="1"/>
  <c r="W79" i="6" s="1"/>
  <c r="D80" i="6"/>
  <c r="H80" i="6" s="1"/>
  <c r="W80" i="6" s="1"/>
  <c r="D81" i="6"/>
  <c r="H81" i="6" s="1"/>
  <c r="W81" i="6" s="1"/>
  <c r="D82" i="6"/>
  <c r="H82" i="6" s="1"/>
  <c r="W82" i="6" s="1"/>
  <c r="D83" i="6"/>
  <c r="H83" i="6" s="1"/>
  <c r="W83" i="6" s="1"/>
  <c r="D84" i="6"/>
  <c r="H84" i="6" s="1"/>
  <c r="W84" i="6" s="1"/>
  <c r="D85" i="6"/>
  <c r="H85" i="6" s="1"/>
  <c r="W85" i="6" s="1"/>
  <c r="D86" i="6"/>
  <c r="H86" i="6" s="1"/>
  <c r="W86" i="6" s="1"/>
  <c r="D87" i="6"/>
  <c r="H87" i="6" s="1"/>
  <c r="W87" i="6" s="1"/>
  <c r="D88" i="6"/>
  <c r="H88" i="6" s="1"/>
  <c r="W88" i="6" s="1"/>
  <c r="D89" i="6"/>
  <c r="H89" i="6" s="1"/>
  <c r="W89" i="6" s="1"/>
  <c r="D90" i="6"/>
  <c r="H90" i="6" s="1"/>
  <c r="W90" i="6" s="1"/>
  <c r="D91" i="6"/>
  <c r="H91" i="6" s="1"/>
  <c r="W91" i="6" s="1"/>
  <c r="D92" i="6"/>
  <c r="H92" i="6" s="1"/>
  <c r="W92" i="6" s="1"/>
  <c r="D93" i="6"/>
  <c r="H93" i="6" s="1"/>
  <c r="W93" i="6" s="1"/>
  <c r="D94" i="6"/>
  <c r="H94" i="6" s="1"/>
  <c r="W94" i="6" s="1"/>
  <c r="D95" i="6"/>
  <c r="H95" i="6" s="1"/>
  <c r="W95" i="6" s="1"/>
  <c r="D96" i="6"/>
  <c r="H96" i="6" s="1"/>
  <c r="W96" i="6" s="1"/>
  <c r="D97" i="6"/>
  <c r="H97" i="6" s="1"/>
  <c r="W97" i="6" s="1"/>
  <c r="D98" i="6"/>
  <c r="H98" i="6" s="1"/>
  <c r="W98" i="6" s="1"/>
  <c r="D99" i="6"/>
  <c r="H99" i="6" s="1"/>
  <c r="W99" i="6" s="1"/>
  <c r="D100" i="6"/>
  <c r="H100" i="6" s="1"/>
  <c r="W100" i="6" s="1"/>
  <c r="D101" i="6"/>
  <c r="H101" i="6" s="1"/>
  <c r="W101" i="6" s="1"/>
  <c r="D102" i="6"/>
  <c r="H102" i="6" s="1"/>
  <c r="W102" i="6" s="1"/>
  <c r="D103" i="6"/>
  <c r="H103" i="6" s="1"/>
  <c r="W103" i="6" s="1"/>
  <c r="D104" i="6"/>
  <c r="H104" i="6" s="1"/>
  <c r="W104" i="6" s="1"/>
  <c r="D105" i="6"/>
  <c r="H105" i="6" s="1"/>
  <c r="W105" i="6" s="1"/>
  <c r="D106" i="6"/>
  <c r="H106" i="6" s="1"/>
  <c r="W106" i="6" s="1"/>
  <c r="D107" i="6"/>
  <c r="H107" i="6" s="1"/>
  <c r="W107" i="6" s="1"/>
  <c r="D108" i="6"/>
  <c r="H108" i="6" s="1"/>
  <c r="W108" i="6" s="1"/>
  <c r="D109" i="6"/>
  <c r="H109" i="6" s="1"/>
  <c r="W109" i="6" s="1"/>
  <c r="D110" i="6"/>
  <c r="H110" i="6" s="1"/>
  <c r="W110" i="6" s="1"/>
  <c r="D111" i="6"/>
  <c r="H111" i="6" s="1"/>
  <c r="W111" i="6" s="1"/>
  <c r="D112" i="6"/>
  <c r="H112" i="6" s="1"/>
  <c r="W112" i="6" s="1"/>
  <c r="D113" i="6"/>
  <c r="H113" i="6" s="1"/>
  <c r="W113" i="6" s="1"/>
  <c r="D114" i="6"/>
  <c r="H114" i="6" s="1"/>
  <c r="W114" i="6" s="1"/>
  <c r="D115" i="6"/>
  <c r="H115" i="6" s="1"/>
  <c r="W115" i="6" s="1"/>
  <c r="D116" i="6"/>
  <c r="H116" i="6" s="1"/>
  <c r="W116" i="6" s="1"/>
  <c r="D117" i="6"/>
  <c r="H117" i="6" s="1"/>
  <c r="W117" i="6" s="1"/>
  <c r="D118" i="6"/>
  <c r="H118" i="6" s="1"/>
  <c r="W118" i="6" s="1"/>
  <c r="D119" i="6"/>
  <c r="H119" i="6" s="1"/>
  <c r="W119" i="6" s="1"/>
  <c r="D120" i="6"/>
  <c r="H120" i="6" s="1"/>
  <c r="W120" i="6" s="1"/>
  <c r="D121" i="6"/>
  <c r="H121" i="6" s="1"/>
  <c r="W121" i="6" s="1"/>
  <c r="D122" i="6"/>
  <c r="H122" i="6" s="1"/>
  <c r="W122" i="6" s="1"/>
  <c r="D123" i="6"/>
  <c r="H123" i="6" s="1"/>
  <c r="W123" i="6" s="1"/>
  <c r="D124" i="6"/>
  <c r="H124" i="6" s="1"/>
  <c r="W124" i="6" s="1"/>
  <c r="D125" i="6"/>
  <c r="H125" i="6" s="1"/>
  <c r="W125" i="6" s="1"/>
  <c r="D5" i="6"/>
  <c r="H5" i="6" s="1"/>
  <c r="R6" i="5"/>
  <c r="V6" i="5" s="1"/>
  <c r="R7" i="5"/>
  <c r="V7" i="5" s="1"/>
  <c r="R8" i="5"/>
  <c r="V8" i="5" s="1"/>
  <c r="R9" i="5"/>
  <c r="V9" i="5" s="1"/>
  <c r="R10" i="5"/>
  <c r="V10" i="5" s="1"/>
  <c r="R11" i="5"/>
  <c r="V11" i="5" s="1"/>
  <c r="R12" i="5"/>
  <c r="V12" i="5" s="1"/>
  <c r="R13" i="5"/>
  <c r="V13" i="5" s="1"/>
  <c r="R14" i="5"/>
  <c r="V14" i="5" s="1"/>
  <c r="R15" i="5"/>
  <c r="V15" i="5" s="1"/>
  <c r="R16" i="5"/>
  <c r="V16" i="5" s="1"/>
  <c r="R17" i="5"/>
  <c r="V17" i="5" s="1"/>
  <c r="R18" i="5"/>
  <c r="V18" i="5" s="1"/>
  <c r="R19" i="5"/>
  <c r="V19" i="5" s="1"/>
  <c r="R20" i="5"/>
  <c r="V20" i="5" s="1"/>
  <c r="R21" i="5"/>
  <c r="V21" i="5" s="1"/>
  <c r="R22" i="5"/>
  <c r="V22" i="5" s="1"/>
  <c r="R23" i="5"/>
  <c r="V23" i="5" s="1"/>
  <c r="R24" i="5"/>
  <c r="V24" i="5" s="1"/>
  <c r="R25" i="5"/>
  <c r="V25" i="5" s="1"/>
  <c r="R26" i="5"/>
  <c r="V26" i="5" s="1"/>
  <c r="R27" i="5"/>
  <c r="V27" i="5" s="1"/>
  <c r="R28" i="5"/>
  <c r="V28" i="5" s="1"/>
  <c r="R29" i="5"/>
  <c r="V29" i="5" s="1"/>
  <c r="R30" i="5"/>
  <c r="V30" i="5" s="1"/>
  <c r="R31" i="5"/>
  <c r="V31" i="5" s="1"/>
  <c r="R32" i="5"/>
  <c r="V32" i="5" s="1"/>
  <c r="R33" i="5"/>
  <c r="V33" i="5" s="1"/>
  <c r="R34" i="5"/>
  <c r="V34" i="5" s="1"/>
  <c r="R35" i="5"/>
  <c r="V35" i="5" s="1"/>
  <c r="R36" i="5"/>
  <c r="V36" i="5" s="1"/>
  <c r="R37" i="5"/>
  <c r="V37" i="5" s="1"/>
  <c r="R38" i="5"/>
  <c r="V38" i="5" s="1"/>
  <c r="R39" i="5"/>
  <c r="V39" i="5" s="1"/>
  <c r="R40" i="5"/>
  <c r="V40" i="5" s="1"/>
  <c r="R41" i="5"/>
  <c r="V41" i="5" s="1"/>
  <c r="R42" i="5"/>
  <c r="V42" i="5" s="1"/>
  <c r="R43" i="5"/>
  <c r="V43" i="5" s="1"/>
  <c r="R44" i="5"/>
  <c r="V44" i="5" s="1"/>
  <c r="R45" i="5"/>
  <c r="V45" i="5" s="1"/>
  <c r="R46" i="5"/>
  <c r="V46" i="5" s="1"/>
  <c r="R47" i="5"/>
  <c r="V47" i="5" s="1"/>
  <c r="R48" i="5"/>
  <c r="V48" i="5" s="1"/>
  <c r="R49" i="5"/>
  <c r="V49" i="5" s="1"/>
  <c r="R50" i="5"/>
  <c r="V50" i="5" s="1"/>
  <c r="R51" i="5"/>
  <c r="V51" i="5" s="1"/>
  <c r="R52" i="5"/>
  <c r="V52" i="5" s="1"/>
  <c r="R53" i="5"/>
  <c r="V53" i="5" s="1"/>
  <c r="R54" i="5"/>
  <c r="V54" i="5" s="1"/>
  <c r="R55" i="5"/>
  <c r="V55" i="5" s="1"/>
  <c r="R56" i="5"/>
  <c r="V56" i="5" s="1"/>
  <c r="R57" i="5"/>
  <c r="V57" i="5" s="1"/>
  <c r="R58" i="5"/>
  <c r="V58" i="5" s="1"/>
  <c r="R59" i="5"/>
  <c r="V59" i="5" s="1"/>
  <c r="R60" i="5"/>
  <c r="V60" i="5" s="1"/>
  <c r="R61" i="5"/>
  <c r="V61" i="5" s="1"/>
  <c r="R62" i="5"/>
  <c r="V62" i="5" s="1"/>
  <c r="R63" i="5"/>
  <c r="V63" i="5" s="1"/>
  <c r="R64" i="5"/>
  <c r="V64" i="5" s="1"/>
  <c r="R65" i="5"/>
  <c r="V65" i="5" s="1"/>
  <c r="R66" i="5"/>
  <c r="V66" i="5" s="1"/>
  <c r="R67" i="5"/>
  <c r="V67" i="5" s="1"/>
  <c r="R68" i="5"/>
  <c r="V68" i="5" s="1"/>
  <c r="R69" i="5"/>
  <c r="V69" i="5" s="1"/>
  <c r="R70" i="5"/>
  <c r="V70" i="5" s="1"/>
  <c r="R71" i="5"/>
  <c r="V71" i="5" s="1"/>
  <c r="R72" i="5"/>
  <c r="V72" i="5" s="1"/>
  <c r="R73" i="5"/>
  <c r="V73" i="5" s="1"/>
  <c r="R74" i="5"/>
  <c r="V74" i="5" s="1"/>
  <c r="R75" i="5"/>
  <c r="V75" i="5" s="1"/>
  <c r="R76" i="5"/>
  <c r="V76" i="5" s="1"/>
  <c r="R77" i="5"/>
  <c r="V77" i="5" s="1"/>
  <c r="R78" i="5"/>
  <c r="V78" i="5" s="1"/>
  <c r="R79" i="5"/>
  <c r="V79" i="5" s="1"/>
  <c r="R80" i="5"/>
  <c r="V80" i="5" s="1"/>
  <c r="R81" i="5"/>
  <c r="V81" i="5" s="1"/>
  <c r="R82" i="5"/>
  <c r="V82" i="5" s="1"/>
  <c r="R83" i="5"/>
  <c r="V83" i="5" s="1"/>
  <c r="R84" i="5"/>
  <c r="V84" i="5" s="1"/>
  <c r="R85" i="5"/>
  <c r="V85" i="5" s="1"/>
  <c r="R86" i="5"/>
  <c r="V86" i="5" s="1"/>
  <c r="R87" i="5"/>
  <c r="V87" i="5" s="1"/>
  <c r="R88" i="5"/>
  <c r="V88" i="5" s="1"/>
  <c r="R89" i="5"/>
  <c r="V89" i="5" s="1"/>
  <c r="R90" i="5"/>
  <c r="V90" i="5" s="1"/>
  <c r="R91" i="5"/>
  <c r="V91" i="5" s="1"/>
  <c r="R92" i="5"/>
  <c r="V92" i="5" s="1"/>
  <c r="R93" i="5"/>
  <c r="V93" i="5" s="1"/>
  <c r="R94" i="5"/>
  <c r="V94" i="5" s="1"/>
  <c r="R95" i="5"/>
  <c r="V95" i="5" s="1"/>
  <c r="R96" i="5"/>
  <c r="V96" i="5" s="1"/>
  <c r="R97" i="5"/>
  <c r="V97" i="5" s="1"/>
  <c r="R98" i="5"/>
  <c r="V98" i="5" s="1"/>
  <c r="R99" i="5"/>
  <c r="V99" i="5" s="1"/>
  <c r="R100" i="5"/>
  <c r="V100" i="5" s="1"/>
  <c r="R101" i="5"/>
  <c r="V101" i="5" s="1"/>
  <c r="R102" i="5"/>
  <c r="V102" i="5" s="1"/>
  <c r="R103" i="5"/>
  <c r="V103" i="5" s="1"/>
  <c r="R104" i="5"/>
  <c r="V104" i="5" s="1"/>
  <c r="R105" i="5"/>
  <c r="V105" i="5" s="1"/>
  <c r="R106" i="5"/>
  <c r="V106" i="5" s="1"/>
  <c r="R107" i="5"/>
  <c r="V107" i="5" s="1"/>
  <c r="R108" i="5"/>
  <c r="V108" i="5" s="1"/>
  <c r="R109" i="5"/>
  <c r="V109" i="5" s="1"/>
  <c r="R110" i="5"/>
  <c r="V110" i="5" s="1"/>
  <c r="R111" i="5"/>
  <c r="V111" i="5" s="1"/>
  <c r="R112" i="5"/>
  <c r="V112" i="5" s="1"/>
  <c r="R113" i="5"/>
  <c r="V113" i="5" s="1"/>
  <c r="R114" i="5"/>
  <c r="V114" i="5" s="1"/>
  <c r="R115" i="5"/>
  <c r="V115" i="5" s="1"/>
  <c r="R116" i="5"/>
  <c r="V116" i="5" s="1"/>
  <c r="R117" i="5"/>
  <c r="V117" i="5" s="1"/>
  <c r="R118" i="5"/>
  <c r="V118" i="5" s="1"/>
  <c r="R119" i="5"/>
  <c r="V119" i="5" s="1"/>
  <c r="R120" i="5"/>
  <c r="V120" i="5" s="1"/>
  <c r="R121" i="5"/>
  <c r="V121" i="5" s="1"/>
  <c r="R122" i="5"/>
  <c r="V122" i="5" s="1"/>
  <c r="R123" i="5"/>
  <c r="V123" i="5" s="1"/>
  <c r="R124" i="5"/>
  <c r="V124" i="5" s="1"/>
  <c r="R125" i="5"/>
  <c r="V125" i="5" s="1"/>
  <c r="R5" i="5"/>
  <c r="V5" i="5" s="1"/>
  <c r="K6" i="5"/>
  <c r="O6" i="5" s="1"/>
  <c r="K7" i="5"/>
  <c r="O7" i="5" s="1"/>
  <c r="K8" i="5"/>
  <c r="O8" i="5" s="1"/>
  <c r="K9" i="5"/>
  <c r="O9" i="5" s="1"/>
  <c r="K10" i="5"/>
  <c r="O10" i="5" s="1"/>
  <c r="K11" i="5"/>
  <c r="O11" i="5" s="1"/>
  <c r="K12" i="5"/>
  <c r="O12" i="5" s="1"/>
  <c r="K13" i="5"/>
  <c r="O13" i="5" s="1"/>
  <c r="K14" i="5"/>
  <c r="O14" i="5" s="1"/>
  <c r="K15" i="5"/>
  <c r="O15" i="5" s="1"/>
  <c r="K16" i="5"/>
  <c r="O16" i="5" s="1"/>
  <c r="K17" i="5"/>
  <c r="O17" i="5" s="1"/>
  <c r="K18" i="5"/>
  <c r="O18" i="5" s="1"/>
  <c r="K19" i="5"/>
  <c r="O19" i="5" s="1"/>
  <c r="K20" i="5"/>
  <c r="O20" i="5" s="1"/>
  <c r="K21" i="5"/>
  <c r="O21" i="5" s="1"/>
  <c r="K22" i="5"/>
  <c r="O22" i="5" s="1"/>
  <c r="K23" i="5"/>
  <c r="O23" i="5" s="1"/>
  <c r="K24" i="5"/>
  <c r="O24" i="5" s="1"/>
  <c r="K25" i="5"/>
  <c r="O25" i="5" s="1"/>
  <c r="K26" i="5"/>
  <c r="O26" i="5" s="1"/>
  <c r="K27" i="5"/>
  <c r="O27" i="5" s="1"/>
  <c r="K28" i="5"/>
  <c r="O28" i="5" s="1"/>
  <c r="K29" i="5"/>
  <c r="O29" i="5" s="1"/>
  <c r="K30" i="5"/>
  <c r="O30" i="5" s="1"/>
  <c r="K31" i="5"/>
  <c r="O31" i="5" s="1"/>
  <c r="K32" i="5"/>
  <c r="O32" i="5" s="1"/>
  <c r="K33" i="5"/>
  <c r="O33" i="5" s="1"/>
  <c r="K34" i="5"/>
  <c r="O34" i="5" s="1"/>
  <c r="K35" i="5"/>
  <c r="O35" i="5" s="1"/>
  <c r="K36" i="5"/>
  <c r="O36" i="5" s="1"/>
  <c r="K37" i="5"/>
  <c r="O37" i="5" s="1"/>
  <c r="K38" i="5"/>
  <c r="O38" i="5" s="1"/>
  <c r="K39" i="5"/>
  <c r="O39" i="5" s="1"/>
  <c r="K40" i="5"/>
  <c r="O40" i="5" s="1"/>
  <c r="K41" i="5"/>
  <c r="O41" i="5" s="1"/>
  <c r="K42" i="5"/>
  <c r="O42" i="5" s="1"/>
  <c r="K43" i="5"/>
  <c r="O43" i="5" s="1"/>
  <c r="K44" i="5"/>
  <c r="O44" i="5" s="1"/>
  <c r="K45" i="5"/>
  <c r="O45" i="5" s="1"/>
  <c r="K46" i="5"/>
  <c r="O46" i="5" s="1"/>
  <c r="K47" i="5"/>
  <c r="O47" i="5" s="1"/>
  <c r="K48" i="5"/>
  <c r="O48" i="5" s="1"/>
  <c r="K49" i="5"/>
  <c r="O49" i="5" s="1"/>
  <c r="K50" i="5"/>
  <c r="O50" i="5" s="1"/>
  <c r="K51" i="5"/>
  <c r="O51" i="5" s="1"/>
  <c r="K52" i="5"/>
  <c r="O52" i="5" s="1"/>
  <c r="K53" i="5"/>
  <c r="O53" i="5" s="1"/>
  <c r="K54" i="5"/>
  <c r="O54" i="5" s="1"/>
  <c r="K55" i="5"/>
  <c r="O55" i="5" s="1"/>
  <c r="K56" i="5"/>
  <c r="O56" i="5" s="1"/>
  <c r="K57" i="5"/>
  <c r="O57" i="5" s="1"/>
  <c r="K58" i="5"/>
  <c r="O58" i="5" s="1"/>
  <c r="K59" i="5"/>
  <c r="O59" i="5" s="1"/>
  <c r="K60" i="5"/>
  <c r="O60" i="5" s="1"/>
  <c r="K61" i="5"/>
  <c r="O61" i="5" s="1"/>
  <c r="K62" i="5"/>
  <c r="O62" i="5" s="1"/>
  <c r="K63" i="5"/>
  <c r="O63" i="5" s="1"/>
  <c r="K64" i="5"/>
  <c r="O64" i="5" s="1"/>
  <c r="K65" i="5"/>
  <c r="O65" i="5" s="1"/>
  <c r="K66" i="5"/>
  <c r="O66" i="5" s="1"/>
  <c r="K67" i="5"/>
  <c r="O67" i="5" s="1"/>
  <c r="K68" i="5"/>
  <c r="O68" i="5" s="1"/>
  <c r="K69" i="5"/>
  <c r="O69" i="5" s="1"/>
  <c r="K70" i="5"/>
  <c r="O70" i="5" s="1"/>
  <c r="K71" i="5"/>
  <c r="O71" i="5" s="1"/>
  <c r="K72" i="5"/>
  <c r="O72" i="5" s="1"/>
  <c r="K73" i="5"/>
  <c r="O73" i="5" s="1"/>
  <c r="K74" i="5"/>
  <c r="O74" i="5" s="1"/>
  <c r="K75" i="5"/>
  <c r="O75" i="5" s="1"/>
  <c r="K76" i="5"/>
  <c r="O76" i="5" s="1"/>
  <c r="K77" i="5"/>
  <c r="O77" i="5" s="1"/>
  <c r="K78" i="5"/>
  <c r="O78" i="5" s="1"/>
  <c r="K79" i="5"/>
  <c r="O79" i="5" s="1"/>
  <c r="K80" i="5"/>
  <c r="O80" i="5" s="1"/>
  <c r="K81" i="5"/>
  <c r="O81" i="5" s="1"/>
  <c r="K82" i="5"/>
  <c r="O82" i="5" s="1"/>
  <c r="K83" i="5"/>
  <c r="O83" i="5" s="1"/>
  <c r="K84" i="5"/>
  <c r="O84" i="5" s="1"/>
  <c r="K85" i="5"/>
  <c r="O85" i="5" s="1"/>
  <c r="K86" i="5"/>
  <c r="O86" i="5" s="1"/>
  <c r="K87" i="5"/>
  <c r="O87" i="5" s="1"/>
  <c r="K88" i="5"/>
  <c r="O88" i="5" s="1"/>
  <c r="K89" i="5"/>
  <c r="O89" i="5" s="1"/>
  <c r="K90" i="5"/>
  <c r="O90" i="5" s="1"/>
  <c r="K91" i="5"/>
  <c r="O91" i="5" s="1"/>
  <c r="K92" i="5"/>
  <c r="O92" i="5" s="1"/>
  <c r="K93" i="5"/>
  <c r="O93" i="5" s="1"/>
  <c r="K94" i="5"/>
  <c r="O94" i="5" s="1"/>
  <c r="K95" i="5"/>
  <c r="O95" i="5" s="1"/>
  <c r="K96" i="5"/>
  <c r="O96" i="5" s="1"/>
  <c r="K97" i="5"/>
  <c r="O97" i="5" s="1"/>
  <c r="K98" i="5"/>
  <c r="O98" i="5" s="1"/>
  <c r="K99" i="5"/>
  <c r="O99" i="5" s="1"/>
  <c r="K100" i="5"/>
  <c r="O100" i="5" s="1"/>
  <c r="K101" i="5"/>
  <c r="O101" i="5" s="1"/>
  <c r="K102" i="5"/>
  <c r="O102" i="5" s="1"/>
  <c r="K103" i="5"/>
  <c r="O103" i="5" s="1"/>
  <c r="K104" i="5"/>
  <c r="O104" i="5" s="1"/>
  <c r="K105" i="5"/>
  <c r="O105" i="5" s="1"/>
  <c r="K106" i="5"/>
  <c r="O106" i="5" s="1"/>
  <c r="K107" i="5"/>
  <c r="O107" i="5" s="1"/>
  <c r="K108" i="5"/>
  <c r="O108" i="5" s="1"/>
  <c r="K109" i="5"/>
  <c r="O109" i="5" s="1"/>
  <c r="K110" i="5"/>
  <c r="O110" i="5" s="1"/>
  <c r="K111" i="5"/>
  <c r="O111" i="5" s="1"/>
  <c r="K112" i="5"/>
  <c r="O112" i="5" s="1"/>
  <c r="K113" i="5"/>
  <c r="O113" i="5" s="1"/>
  <c r="K114" i="5"/>
  <c r="O114" i="5" s="1"/>
  <c r="K115" i="5"/>
  <c r="O115" i="5" s="1"/>
  <c r="K116" i="5"/>
  <c r="O116" i="5" s="1"/>
  <c r="K117" i="5"/>
  <c r="O117" i="5" s="1"/>
  <c r="K118" i="5"/>
  <c r="O118" i="5" s="1"/>
  <c r="K119" i="5"/>
  <c r="O119" i="5" s="1"/>
  <c r="K120" i="5"/>
  <c r="O120" i="5" s="1"/>
  <c r="K121" i="5"/>
  <c r="O121" i="5" s="1"/>
  <c r="K122" i="5"/>
  <c r="O122" i="5" s="1"/>
  <c r="K123" i="5"/>
  <c r="O123" i="5" s="1"/>
  <c r="K124" i="5"/>
  <c r="O124" i="5" s="1"/>
  <c r="K125" i="5"/>
  <c r="O125" i="5" s="1"/>
  <c r="K5" i="5"/>
  <c r="O5" i="5" s="1"/>
  <c r="D6" i="5"/>
  <c r="H6" i="5" s="1"/>
  <c r="D7" i="5"/>
  <c r="H7" i="5" s="1"/>
  <c r="D8" i="5"/>
  <c r="H8" i="5" s="1"/>
  <c r="D9" i="5"/>
  <c r="H9" i="5" s="1"/>
  <c r="D10" i="5"/>
  <c r="H10" i="5" s="1"/>
  <c r="D11" i="5"/>
  <c r="H11" i="5" s="1"/>
  <c r="D12" i="5"/>
  <c r="H12" i="5" s="1"/>
  <c r="D13" i="5"/>
  <c r="H13" i="5" s="1"/>
  <c r="D14" i="5"/>
  <c r="H14" i="5" s="1"/>
  <c r="D15" i="5"/>
  <c r="H15" i="5" s="1"/>
  <c r="D16" i="5"/>
  <c r="H16" i="5" s="1"/>
  <c r="D17" i="5"/>
  <c r="H17" i="5" s="1"/>
  <c r="D18" i="5"/>
  <c r="H18" i="5" s="1"/>
  <c r="D19" i="5"/>
  <c r="H19" i="5" s="1"/>
  <c r="D20" i="5"/>
  <c r="H20" i="5" s="1"/>
  <c r="D21" i="5"/>
  <c r="H21" i="5" s="1"/>
  <c r="D22" i="5"/>
  <c r="H22" i="5" s="1"/>
  <c r="D23" i="5"/>
  <c r="H23" i="5" s="1"/>
  <c r="D24" i="5"/>
  <c r="H24" i="5" s="1"/>
  <c r="D25" i="5"/>
  <c r="H25" i="5" s="1"/>
  <c r="D26" i="5"/>
  <c r="H26" i="5" s="1"/>
  <c r="D27" i="5"/>
  <c r="H27" i="5" s="1"/>
  <c r="D28" i="5"/>
  <c r="H28" i="5" s="1"/>
  <c r="D29" i="5"/>
  <c r="H29" i="5" s="1"/>
  <c r="D30" i="5"/>
  <c r="H30" i="5" s="1"/>
  <c r="D31" i="5"/>
  <c r="H31" i="5" s="1"/>
  <c r="D32" i="5"/>
  <c r="H32" i="5" s="1"/>
  <c r="D33" i="5"/>
  <c r="H33" i="5" s="1"/>
  <c r="D34" i="5"/>
  <c r="H34" i="5" s="1"/>
  <c r="D35" i="5"/>
  <c r="H35" i="5" s="1"/>
  <c r="D36" i="5"/>
  <c r="H36" i="5" s="1"/>
  <c r="D37" i="5"/>
  <c r="H37" i="5" s="1"/>
  <c r="D38" i="5"/>
  <c r="H38" i="5" s="1"/>
  <c r="D39" i="5"/>
  <c r="H39" i="5" s="1"/>
  <c r="D40" i="5"/>
  <c r="H40" i="5" s="1"/>
  <c r="D41" i="5"/>
  <c r="H41" i="5" s="1"/>
  <c r="D42" i="5"/>
  <c r="H42" i="5" s="1"/>
  <c r="D43" i="5"/>
  <c r="H43" i="5" s="1"/>
  <c r="D44" i="5"/>
  <c r="H44" i="5" s="1"/>
  <c r="D45" i="5"/>
  <c r="H45" i="5" s="1"/>
  <c r="D46" i="5"/>
  <c r="H46" i="5" s="1"/>
  <c r="D47" i="5"/>
  <c r="H47" i="5" s="1"/>
  <c r="D48" i="5"/>
  <c r="H48" i="5" s="1"/>
  <c r="D49" i="5"/>
  <c r="H49" i="5" s="1"/>
  <c r="D50" i="5"/>
  <c r="H50" i="5" s="1"/>
  <c r="D51" i="5"/>
  <c r="H51" i="5" s="1"/>
  <c r="D52" i="5"/>
  <c r="H52" i="5" s="1"/>
  <c r="D53" i="5"/>
  <c r="H53" i="5" s="1"/>
  <c r="D54" i="5"/>
  <c r="H54" i="5" s="1"/>
  <c r="D55" i="5"/>
  <c r="H55" i="5" s="1"/>
  <c r="D56" i="5"/>
  <c r="H56" i="5" s="1"/>
  <c r="D57" i="5"/>
  <c r="H57" i="5" s="1"/>
  <c r="D58" i="5"/>
  <c r="H58" i="5" s="1"/>
  <c r="D59" i="5"/>
  <c r="H59" i="5" s="1"/>
  <c r="D60" i="5"/>
  <c r="H60" i="5" s="1"/>
  <c r="D61" i="5"/>
  <c r="H61" i="5" s="1"/>
  <c r="D62" i="5"/>
  <c r="H62" i="5" s="1"/>
  <c r="D63" i="5"/>
  <c r="H63" i="5" s="1"/>
  <c r="D64" i="5"/>
  <c r="H64" i="5" s="1"/>
  <c r="D65" i="5"/>
  <c r="H65" i="5" s="1"/>
  <c r="D66" i="5"/>
  <c r="H66" i="5" s="1"/>
  <c r="D67" i="5"/>
  <c r="H67" i="5" s="1"/>
  <c r="D68" i="5"/>
  <c r="H68" i="5" s="1"/>
  <c r="D69" i="5"/>
  <c r="H69" i="5" s="1"/>
  <c r="D70" i="5"/>
  <c r="H70" i="5" s="1"/>
  <c r="D71" i="5"/>
  <c r="H71" i="5" s="1"/>
  <c r="D72" i="5"/>
  <c r="H72" i="5" s="1"/>
  <c r="D73" i="5"/>
  <c r="H73" i="5" s="1"/>
  <c r="D74" i="5"/>
  <c r="H74" i="5" s="1"/>
  <c r="D75" i="5"/>
  <c r="H75" i="5" s="1"/>
  <c r="D76" i="5"/>
  <c r="H76" i="5" s="1"/>
  <c r="D77" i="5"/>
  <c r="H77" i="5" s="1"/>
  <c r="D78" i="5"/>
  <c r="H78" i="5" s="1"/>
  <c r="D79" i="5"/>
  <c r="H79" i="5" s="1"/>
  <c r="D80" i="5"/>
  <c r="H80" i="5" s="1"/>
  <c r="D81" i="5"/>
  <c r="H81" i="5" s="1"/>
  <c r="D82" i="5"/>
  <c r="H82" i="5" s="1"/>
  <c r="D83" i="5"/>
  <c r="H83" i="5" s="1"/>
  <c r="D84" i="5"/>
  <c r="H84" i="5" s="1"/>
  <c r="D85" i="5"/>
  <c r="H85" i="5" s="1"/>
  <c r="D86" i="5"/>
  <c r="H86" i="5" s="1"/>
  <c r="D87" i="5"/>
  <c r="H87" i="5" s="1"/>
  <c r="D88" i="5"/>
  <c r="H88" i="5" s="1"/>
  <c r="D89" i="5"/>
  <c r="H89" i="5" s="1"/>
  <c r="D90" i="5"/>
  <c r="H90" i="5" s="1"/>
  <c r="D91" i="5"/>
  <c r="H91" i="5" s="1"/>
  <c r="D92" i="5"/>
  <c r="H92" i="5" s="1"/>
  <c r="D93" i="5"/>
  <c r="H93" i="5" s="1"/>
  <c r="D94" i="5"/>
  <c r="H94" i="5" s="1"/>
  <c r="D95" i="5"/>
  <c r="H95" i="5" s="1"/>
  <c r="D96" i="5"/>
  <c r="H96" i="5" s="1"/>
  <c r="D97" i="5"/>
  <c r="H97" i="5" s="1"/>
  <c r="D98" i="5"/>
  <c r="H98" i="5" s="1"/>
  <c r="D99" i="5"/>
  <c r="H99" i="5" s="1"/>
  <c r="D100" i="5"/>
  <c r="H100" i="5" s="1"/>
  <c r="D101" i="5"/>
  <c r="H101" i="5" s="1"/>
  <c r="D102" i="5"/>
  <c r="H102" i="5" s="1"/>
  <c r="D103" i="5"/>
  <c r="H103" i="5" s="1"/>
  <c r="D104" i="5"/>
  <c r="H104" i="5" s="1"/>
  <c r="D105" i="5"/>
  <c r="H105" i="5" s="1"/>
  <c r="D106" i="5"/>
  <c r="H106" i="5" s="1"/>
  <c r="D107" i="5"/>
  <c r="H107" i="5" s="1"/>
  <c r="D108" i="5"/>
  <c r="H108" i="5" s="1"/>
  <c r="D109" i="5"/>
  <c r="H109" i="5" s="1"/>
  <c r="D110" i="5"/>
  <c r="H110" i="5" s="1"/>
  <c r="D111" i="5"/>
  <c r="H111" i="5" s="1"/>
  <c r="D112" i="5"/>
  <c r="H112" i="5" s="1"/>
  <c r="D113" i="5"/>
  <c r="H113" i="5" s="1"/>
  <c r="D114" i="5"/>
  <c r="H114" i="5" s="1"/>
  <c r="D115" i="5"/>
  <c r="H115" i="5" s="1"/>
  <c r="D116" i="5"/>
  <c r="H116" i="5" s="1"/>
  <c r="D117" i="5"/>
  <c r="H117" i="5" s="1"/>
  <c r="D118" i="5"/>
  <c r="H118" i="5" s="1"/>
  <c r="D119" i="5"/>
  <c r="H119" i="5" s="1"/>
  <c r="D120" i="5"/>
  <c r="H120" i="5" s="1"/>
  <c r="D121" i="5"/>
  <c r="H121" i="5" s="1"/>
  <c r="D122" i="5"/>
  <c r="H122" i="5" s="1"/>
  <c r="D123" i="5"/>
  <c r="H123" i="5" s="1"/>
  <c r="D124" i="5"/>
  <c r="H124" i="5" s="1"/>
  <c r="D125" i="5"/>
  <c r="H125" i="5" s="1"/>
  <c r="D5" i="5"/>
  <c r="H5" i="5" s="1"/>
  <c r="H126" i="5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4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5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4" i="1"/>
  <c r="F5" i="15" l="1"/>
  <c r="E5" i="15"/>
  <c r="F125" i="15"/>
  <c r="E125" i="15"/>
  <c r="F124" i="15"/>
  <c r="E124" i="15"/>
  <c r="F123" i="15"/>
  <c r="E123" i="15"/>
  <c r="F122" i="15"/>
  <c r="E122" i="15"/>
  <c r="F121" i="15"/>
  <c r="E121" i="15"/>
  <c r="F120" i="15"/>
  <c r="E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E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F6" i="15"/>
  <c r="E6" i="15"/>
  <c r="L5" i="14"/>
  <c r="K5" i="14"/>
  <c r="K125" i="14"/>
  <c r="L125" i="14"/>
  <c r="L124" i="14"/>
  <c r="K124" i="14"/>
  <c r="L123" i="14"/>
  <c r="K123" i="14"/>
  <c r="L122" i="14"/>
  <c r="K122" i="14"/>
  <c r="L121" i="14"/>
  <c r="K121" i="14"/>
  <c r="L120" i="14"/>
  <c r="K120" i="14"/>
  <c r="L119" i="14"/>
  <c r="K119" i="14"/>
  <c r="L118" i="14"/>
  <c r="K118" i="14"/>
  <c r="L117" i="14"/>
  <c r="K117" i="14"/>
  <c r="L116" i="14"/>
  <c r="K116" i="14"/>
  <c r="L115" i="14"/>
  <c r="K115" i="14"/>
  <c r="L114" i="14"/>
  <c r="K114" i="14"/>
  <c r="L113" i="14"/>
  <c r="K113" i="14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L104" i="14"/>
  <c r="K104" i="14"/>
  <c r="L103" i="14"/>
  <c r="K103" i="14"/>
  <c r="L102" i="14"/>
  <c r="K102" i="14"/>
  <c r="L101" i="14"/>
  <c r="K101" i="14"/>
  <c r="L100" i="14"/>
  <c r="K100" i="14"/>
  <c r="L99" i="14"/>
  <c r="K99" i="14"/>
  <c r="L98" i="14"/>
  <c r="K98" i="14"/>
  <c r="L97" i="14"/>
  <c r="K97" i="14"/>
  <c r="L96" i="14"/>
  <c r="K96" i="14"/>
  <c r="L95" i="14"/>
  <c r="K95" i="14"/>
  <c r="L94" i="14"/>
  <c r="K94" i="14"/>
  <c r="L93" i="14"/>
  <c r="K93" i="14"/>
  <c r="L92" i="14"/>
  <c r="K92" i="14"/>
  <c r="L91" i="14"/>
  <c r="K91" i="14"/>
  <c r="L90" i="14"/>
  <c r="K90" i="14"/>
  <c r="L89" i="14"/>
  <c r="K89" i="14"/>
  <c r="L88" i="14"/>
  <c r="K88" i="14"/>
  <c r="L87" i="14"/>
  <c r="K87" i="14"/>
  <c r="L86" i="14"/>
  <c r="K86" i="14"/>
  <c r="L85" i="14"/>
  <c r="K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L69" i="14"/>
  <c r="K69" i="14"/>
  <c r="L68" i="14"/>
  <c r="K68" i="14"/>
  <c r="L67" i="14"/>
  <c r="K67" i="14"/>
  <c r="L66" i="14"/>
  <c r="K66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B126" i="12"/>
  <c r="H5" i="13"/>
  <c r="I5" i="13" s="1"/>
  <c r="W5" i="6"/>
  <c r="H126" i="6"/>
  <c r="W127" i="6"/>
  <c r="I5" i="9"/>
  <c r="I127" i="9"/>
  <c r="F127" i="8"/>
  <c r="G127" i="8" s="1"/>
  <c r="G5" i="8"/>
  <c r="G124" i="8"/>
  <c r="I124" i="8" s="1"/>
  <c r="J124" i="8" s="1"/>
  <c r="G123" i="8"/>
  <c r="I123" i="8" s="1"/>
  <c r="J123" i="8" s="1"/>
  <c r="G122" i="8"/>
  <c r="I122" i="8"/>
  <c r="J122" i="8" s="1"/>
  <c r="G121" i="8"/>
  <c r="I121" i="8" s="1"/>
  <c r="J121" i="8" s="1"/>
  <c r="G120" i="8"/>
  <c r="I120" i="8" s="1"/>
  <c r="J120" i="8" s="1"/>
  <c r="G119" i="8"/>
  <c r="I119" i="8"/>
  <c r="J119" i="8" s="1"/>
  <c r="G118" i="8"/>
  <c r="I118" i="8" s="1"/>
  <c r="J118" i="8" s="1"/>
  <c r="G116" i="8"/>
  <c r="I116" i="8" s="1"/>
  <c r="J116" i="8" s="1"/>
  <c r="G115" i="8"/>
  <c r="I115" i="8" s="1"/>
  <c r="J115" i="8" s="1"/>
  <c r="G114" i="8"/>
  <c r="I114" i="8"/>
  <c r="J114" i="8" s="1"/>
  <c r="G113" i="8"/>
  <c r="I113" i="8" s="1"/>
  <c r="J113" i="8" s="1"/>
  <c r="G111" i="8"/>
  <c r="I111" i="8"/>
  <c r="J111" i="8" s="1"/>
  <c r="G110" i="8"/>
  <c r="I110" i="8" s="1"/>
  <c r="J110" i="8" s="1"/>
  <c r="G108" i="8"/>
  <c r="I108" i="8" s="1"/>
  <c r="J108" i="8" s="1"/>
  <c r="G107" i="8"/>
  <c r="I107" i="8" s="1"/>
  <c r="J107" i="8" s="1"/>
  <c r="G106" i="8"/>
  <c r="I106" i="8"/>
  <c r="J106" i="8" s="1"/>
  <c r="G105" i="8"/>
  <c r="I105" i="8" s="1"/>
  <c r="J105" i="8" s="1"/>
  <c r="G104" i="8"/>
  <c r="I104" i="8" s="1"/>
  <c r="J104" i="8" s="1"/>
  <c r="G103" i="8"/>
  <c r="I103" i="8"/>
  <c r="J103" i="8" s="1"/>
  <c r="G102" i="8"/>
  <c r="I102" i="8" s="1"/>
  <c r="J102" i="8" s="1"/>
  <c r="G100" i="8"/>
  <c r="I100" i="8" s="1"/>
  <c r="J100" i="8" s="1"/>
  <c r="G99" i="8"/>
  <c r="I99" i="8" s="1"/>
  <c r="J99" i="8" s="1"/>
  <c r="G98" i="8"/>
  <c r="I98" i="8"/>
  <c r="J98" i="8" s="1"/>
  <c r="G97" i="8"/>
  <c r="I97" i="8" s="1"/>
  <c r="J97" i="8" s="1"/>
  <c r="G96" i="8"/>
  <c r="I96" i="8" s="1"/>
  <c r="J96" i="8" s="1"/>
  <c r="G95" i="8"/>
  <c r="I95" i="8"/>
  <c r="J95" i="8" s="1"/>
  <c r="G94" i="8"/>
  <c r="I94" i="8" s="1"/>
  <c r="J94" i="8" s="1"/>
  <c r="G92" i="8"/>
  <c r="I92" i="8" s="1"/>
  <c r="J92" i="8" s="1"/>
  <c r="G91" i="8"/>
  <c r="I91" i="8" s="1"/>
  <c r="J91" i="8" s="1"/>
  <c r="G90" i="8"/>
  <c r="I90" i="8"/>
  <c r="J90" i="8" s="1"/>
  <c r="G89" i="8"/>
  <c r="I89" i="8" s="1"/>
  <c r="J89" i="8" s="1"/>
  <c r="G88" i="8"/>
  <c r="I88" i="8" s="1"/>
  <c r="J88" i="8" s="1"/>
  <c r="G87" i="8"/>
  <c r="I87" i="8"/>
  <c r="J87" i="8" s="1"/>
  <c r="G86" i="8"/>
  <c r="I86" i="8" s="1"/>
  <c r="J86" i="8" s="1"/>
  <c r="G84" i="8"/>
  <c r="I84" i="8" s="1"/>
  <c r="J84" i="8" s="1"/>
  <c r="G83" i="8"/>
  <c r="I83" i="8" s="1"/>
  <c r="J83" i="8" s="1"/>
  <c r="G82" i="8"/>
  <c r="I82" i="8"/>
  <c r="J82" i="8" s="1"/>
  <c r="G81" i="8"/>
  <c r="I81" i="8" s="1"/>
  <c r="J81" i="8" s="1"/>
  <c r="G80" i="8"/>
  <c r="I80" i="8" s="1"/>
  <c r="J80" i="8" s="1"/>
  <c r="G79" i="8"/>
  <c r="I79" i="8"/>
  <c r="J79" i="8" s="1"/>
  <c r="G78" i="8"/>
  <c r="I78" i="8" s="1"/>
  <c r="J78" i="8" s="1"/>
  <c r="G76" i="8"/>
  <c r="I76" i="8" s="1"/>
  <c r="J76" i="8" s="1"/>
  <c r="G75" i="8"/>
  <c r="I75" i="8" s="1"/>
  <c r="J75" i="8" s="1"/>
  <c r="G74" i="8"/>
  <c r="I74" i="8"/>
  <c r="J74" i="8" s="1"/>
  <c r="G73" i="8"/>
  <c r="I73" i="8" s="1"/>
  <c r="J73" i="8" s="1"/>
  <c r="G72" i="8"/>
  <c r="I72" i="8" s="1"/>
  <c r="J72" i="8" s="1"/>
  <c r="G71" i="8"/>
  <c r="I71" i="8"/>
  <c r="J71" i="8" s="1"/>
  <c r="G70" i="8"/>
  <c r="I70" i="8" s="1"/>
  <c r="J70" i="8" s="1"/>
  <c r="G68" i="8"/>
  <c r="I68" i="8" s="1"/>
  <c r="J68" i="8" s="1"/>
  <c r="G67" i="8"/>
  <c r="I67" i="8" s="1"/>
  <c r="J67" i="8" s="1"/>
  <c r="G66" i="8"/>
  <c r="I66" i="8"/>
  <c r="J66" i="8" s="1"/>
  <c r="G65" i="8"/>
  <c r="I65" i="8" s="1"/>
  <c r="J65" i="8" s="1"/>
  <c r="G64" i="8"/>
  <c r="I64" i="8" s="1"/>
  <c r="J64" i="8" s="1"/>
  <c r="G63" i="8"/>
  <c r="I63" i="8"/>
  <c r="J63" i="8" s="1"/>
  <c r="G62" i="8"/>
  <c r="I62" i="8" s="1"/>
  <c r="J62" i="8" s="1"/>
  <c r="G60" i="8"/>
  <c r="I60" i="8" s="1"/>
  <c r="J60" i="8" s="1"/>
  <c r="G59" i="8"/>
  <c r="I59" i="8" s="1"/>
  <c r="J59" i="8" s="1"/>
  <c r="G58" i="8"/>
  <c r="I58" i="8"/>
  <c r="J58" i="8" s="1"/>
  <c r="G57" i="8"/>
  <c r="I57" i="8" s="1"/>
  <c r="J57" i="8" s="1"/>
  <c r="G56" i="8"/>
  <c r="I56" i="8" s="1"/>
  <c r="J56" i="8" s="1"/>
  <c r="G55" i="8"/>
  <c r="I55" i="8"/>
  <c r="J55" i="8" s="1"/>
  <c r="G54" i="8"/>
  <c r="I54" i="8" s="1"/>
  <c r="J54" i="8" s="1"/>
  <c r="G52" i="8"/>
  <c r="I52" i="8" s="1"/>
  <c r="J52" i="8" s="1"/>
  <c r="G51" i="8"/>
  <c r="I51" i="8" s="1"/>
  <c r="J51" i="8" s="1"/>
  <c r="G50" i="8"/>
  <c r="I50" i="8"/>
  <c r="J50" i="8" s="1"/>
  <c r="G49" i="8"/>
  <c r="I49" i="8" s="1"/>
  <c r="J49" i="8" s="1"/>
  <c r="G48" i="8"/>
  <c r="I48" i="8" s="1"/>
  <c r="J48" i="8" s="1"/>
  <c r="G47" i="8"/>
  <c r="I47" i="8"/>
  <c r="J47" i="8" s="1"/>
  <c r="G46" i="8"/>
  <c r="I46" i="8" s="1"/>
  <c r="J46" i="8" s="1"/>
  <c r="G44" i="8"/>
  <c r="I44" i="8" s="1"/>
  <c r="J44" i="8" s="1"/>
  <c r="G43" i="8"/>
  <c r="I43" i="8" s="1"/>
  <c r="J43" i="8" s="1"/>
  <c r="G42" i="8"/>
  <c r="I42" i="8"/>
  <c r="J42" i="8" s="1"/>
  <c r="G41" i="8"/>
  <c r="I41" i="8" s="1"/>
  <c r="J41" i="8" s="1"/>
  <c r="G40" i="8"/>
  <c r="I40" i="8" s="1"/>
  <c r="J40" i="8" s="1"/>
  <c r="G39" i="8"/>
  <c r="I39" i="8"/>
  <c r="J39" i="8" s="1"/>
  <c r="G38" i="8"/>
  <c r="I38" i="8" s="1"/>
  <c r="J38" i="8" s="1"/>
  <c r="G36" i="8"/>
  <c r="I36" i="8" s="1"/>
  <c r="J36" i="8" s="1"/>
  <c r="G35" i="8"/>
  <c r="I35" i="8" s="1"/>
  <c r="J35" i="8" s="1"/>
  <c r="G34" i="8"/>
  <c r="I34" i="8"/>
  <c r="J34" i="8" s="1"/>
  <c r="G33" i="8"/>
  <c r="I33" i="8" s="1"/>
  <c r="J33" i="8" s="1"/>
  <c r="G32" i="8"/>
  <c r="I32" i="8" s="1"/>
  <c r="J32" i="8" s="1"/>
  <c r="G31" i="8"/>
  <c r="I31" i="8"/>
  <c r="J31" i="8" s="1"/>
  <c r="G30" i="8"/>
  <c r="I30" i="8" s="1"/>
  <c r="J30" i="8" s="1"/>
  <c r="G28" i="8"/>
  <c r="I28" i="8" s="1"/>
  <c r="J28" i="8" s="1"/>
  <c r="G27" i="8"/>
  <c r="I27" i="8" s="1"/>
  <c r="J27" i="8" s="1"/>
  <c r="G26" i="8"/>
  <c r="I26" i="8"/>
  <c r="J26" i="8" s="1"/>
  <c r="G25" i="8"/>
  <c r="I25" i="8" s="1"/>
  <c r="J25" i="8" s="1"/>
  <c r="G24" i="8"/>
  <c r="I24" i="8" s="1"/>
  <c r="J24" i="8" s="1"/>
  <c r="G23" i="8"/>
  <c r="I23" i="8"/>
  <c r="J23" i="8" s="1"/>
  <c r="G22" i="8"/>
  <c r="I22" i="8" s="1"/>
  <c r="J22" i="8" s="1"/>
  <c r="G20" i="8"/>
  <c r="I20" i="8" s="1"/>
  <c r="J20" i="8" s="1"/>
  <c r="G19" i="8"/>
  <c r="I19" i="8" s="1"/>
  <c r="J19" i="8" s="1"/>
  <c r="G18" i="8"/>
  <c r="I18" i="8"/>
  <c r="J18" i="8" s="1"/>
  <c r="G17" i="8"/>
  <c r="I17" i="8" s="1"/>
  <c r="J17" i="8" s="1"/>
  <c r="G16" i="8"/>
  <c r="I16" i="8" s="1"/>
  <c r="J16" i="8" s="1"/>
  <c r="G15" i="8"/>
  <c r="I15" i="8"/>
  <c r="J15" i="8" s="1"/>
  <c r="G14" i="8"/>
  <c r="I14" i="8" s="1"/>
  <c r="J14" i="8" s="1"/>
  <c r="G12" i="8"/>
  <c r="I12" i="8" s="1"/>
  <c r="J12" i="8" s="1"/>
  <c r="G11" i="8"/>
  <c r="I11" i="8" s="1"/>
  <c r="J11" i="8" s="1"/>
  <c r="G10" i="8"/>
  <c r="I10" i="8"/>
  <c r="J10" i="8" s="1"/>
  <c r="G9" i="8"/>
  <c r="I9" i="8" s="1"/>
  <c r="J9" i="8" s="1"/>
  <c r="G8" i="8"/>
  <c r="I8" i="8" s="1"/>
  <c r="J8" i="8" s="1"/>
  <c r="G7" i="8"/>
  <c r="I7" i="8"/>
  <c r="G6" i="8"/>
  <c r="I6" i="8" s="1"/>
  <c r="J6" i="8" s="1"/>
  <c r="G127" i="4"/>
  <c r="I125" i="8"/>
  <c r="J125" i="8" s="1"/>
  <c r="I117" i="8"/>
  <c r="J117" i="8" s="1"/>
  <c r="I109" i="8"/>
  <c r="J109" i="8" s="1"/>
  <c r="I101" i="8"/>
  <c r="J101" i="8" s="1"/>
  <c r="I93" i="8"/>
  <c r="J93" i="8" s="1"/>
  <c r="I85" i="8"/>
  <c r="J85" i="8" s="1"/>
  <c r="I77" i="8"/>
  <c r="J77" i="8" s="1"/>
  <c r="I69" i="8"/>
  <c r="J69" i="8" s="1"/>
  <c r="I61" i="8"/>
  <c r="J61" i="8" s="1"/>
  <c r="I53" i="8"/>
  <c r="J53" i="8" s="1"/>
  <c r="I45" i="8"/>
  <c r="J45" i="8" s="1"/>
  <c r="I37" i="8"/>
  <c r="J37" i="8" s="1"/>
  <c r="I29" i="8"/>
  <c r="J29" i="8" s="1"/>
  <c r="I21" i="8"/>
  <c r="J21" i="8" s="1"/>
  <c r="I13" i="8"/>
  <c r="J13" i="8" s="1"/>
  <c r="I5" i="8"/>
  <c r="J5" i="8" s="1"/>
  <c r="J7" i="8"/>
  <c r="I127" i="13" l="1"/>
  <c r="N127" i="13" s="1"/>
  <c r="N5" i="13"/>
  <c r="I127" i="8"/>
  <c r="J127" i="8" s="1"/>
</calcChain>
</file>

<file path=xl/sharedStrings.xml><?xml version="1.0" encoding="utf-8"?>
<sst xmlns="http://schemas.openxmlformats.org/spreadsheetml/2006/main" count="3149" uniqueCount="929">
  <si>
    <t>GENERAL INFORMATION</t>
  </si>
  <si>
    <t>Library</t>
  </si>
  <si>
    <t>Director</t>
  </si>
  <si>
    <t>Director Email</t>
  </si>
  <si>
    <t>Mayor/City Manager</t>
  </si>
  <si>
    <t>Mayor/City Manager Email</t>
  </si>
  <si>
    <t>Public Service Hours</t>
  </si>
  <si>
    <t>Total Buildings</t>
  </si>
  <si>
    <t>Bookmobiles</t>
  </si>
  <si>
    <t>Registered Borrowers</t>
  </si>
  <si>
    <t>As % of population</t>
  </si>
  <si>
    <t>Population</t>
  </si>
  <si>
    <t>ADA PUBLIC LIBRARY</t>
  </si>
  <si>
    <t>Jolene Poore</t>
  </si>
  <si>
    <t>jolene.poore@adaok.com</t>
  </si>
  <si>
    <t>Cody Holcomb</t>
  </si>
  <si>
    <t>cody.holcomb@adaok.com</t>
  </si>
  <si>
    <t>ALLEN PUBLIC LIBRARY</t>
  </si>
  <si>
    <t>Paula Nelson</t>
  </si>
  <si>
    <t>director@allen.lib.ok.us</t>
  </si>
  <si>
    <t>Dianna Brannan</t>
  </si>
  <si>
    <t>dlbrannan@sbcglobal.net</t>
  </si>
  <si>
    <t>ALVA PUBLIC LIBRARY</t>
  </si>
  <si>
    <t>Sandra Ott</t>
  </si>
  <si>
    <t>sandrah@alvaok.org</t>
  </si>
  <si>
    <t>Stephen Ford</t>
  </si>
  <si>
    <t>sford@alvaok.org</t>
  </si>
  <si>
    <t>ANADARKO COMMUNITY LIBRARY</t>
  </si>
  <si>
    <t>Courtney Mayall</t>
  </si>
  <si>
    <t>cmayall@cityofanadarko.org</t>
  </si>
  <si>
    <t>Richard Rogalski</t>
  </si>
  <si>
    <t>rrogalski@cityofanadarko.org</t>
  </si>
  <si>
    <t>ANTLERS PUBLIC LIBRARY</t>
  </si>
  <si>
    <t>Patti Lehman</t>
  </si>
  <si>
    <t>antlerslibrary@antlers.lib.ok.us</t>
  </si>
  <si>
    <t>Mike Taylor</t>
  </si>
  <si>
    <t>cityofantlers@hotmail.com</t>
  </si>
  <si>
    <t>APACHE PUBLIC LIBRARY</t>
  </si>
  <si>
    <t>Kari York</t>
  </si>
  <si>
    <t>apachelibrary390@gmail.com</t>
  </si>
  <si>
    <t>Dakota Woods</t>
  </si>
  <si>
    <t>townofapachegena@gmail.com</t>
  </si>
  <si>
    <t>ARDMORE PUBLIC LIBRARY</t>
  </si>
  <si>
    <t>Daniel Gibbs</t>
  </si>
  <si>
    <t>dgibbs@ardmorelibrary.org</t>
  </si>
  <si>
    <t>Kevin Boatright</t>
  </si>
  <si>
    <t>kboatright@ardmorecity.org</t>
  </si>
  <si>
    <t>BARNSDALL - ETHEL BRIGGS MEMORIAL LIBRARY</t>
  </si>
  <si>
    <t>Cecilia Hibdon</t>
  </si>
  <si>
    <t>chibdonlibrary@yahoo.com</t>
  </si>
  <si>
    <t>Johnny Kelley</t>
  </si>
  <si>
    <t>barnsdall@valornet.com</t>
  </si>
  <si>
    <t>BARTLESVILLE PUBLIC LIBRARY</t>
  </si>
  <si>
    <t>Michelle R. McGill</t>
  </si>
  <si>
    <t>mrmcgill@cityofbartlesville.org</t>
  </si>
  <si>
    <t>Mike L. Bailey</t>
  </si>
  <si>
    <t>mlbailey@cityofbartlesville.org</t>
  </si>
  <si>
    <t>BEAVER COUNTY PIONEER LIBRARY</t>
  </si>
  <si>
    <t>Denise Janko</t>
  </si>
  <si>
    <t>beavercountylibrary@gmail.com</t>
  </si>
  <si>
    <t>CJ Rose</t>
  </si>
  <si>
    <t>bvclerk@ptci.net</t>
  </si>
  <si>
    <t>BLACKWELL PUBLIC LIBRARY</t>
  </si>
  <si>
    <t>Tina Cavin</t>
  </si>
  <si>
    <t>librarydirector@blackwellok.org</t>
  </si>
  <si>
    <t>Jerry Wieland</t>
  </si>
  <si>
    <t>citymanager@blackwellok.org</t>
  </si>
  <si>
    <t>BOISE CITY - SOUTAR MEMORIAL LIBRARY</t>
  </si>
  <si>
    <t>Judy Broaddus</t>
  </si>
  <si>
    <t>soutar.library@gmail.com</t>
  </si>
  <si>
    <t>Bron Gardener</t>
  </si>
  <si>
    <t>commish3@ptsi.net</t>
  </si>
  <si>
    <t>BRISTOW - MONTFORT &amp; ALLIE JONES MEM LIBRARY</t>
  </si>
  <si>
    <t>Heather D. Hutto</t>
  </si>
  <si>
    <t>librarydirectorbristow@gmail.com</t>
  </si>
  <si>
    <t>Kris Wyatt</t>
  </si>
  <si>
    <t>kwyatt@cityofbristowok.org</t>
  </si>
  <si>
    <t>BUFFALO PUBLIC LIBRARY</t>
  </si>
  <si>
    <t>Nichelle Inderlied</t>
  </si>
  <si>
    <t>bufpublibrary@buffalo.lib.ok.us</t>
  </si>
  <si>
    <t>Brian Bowles</t>
  </si>
  <si>
    <t>bdbowles@pldi.net</t>
  </si>
  <si>
    <t>CARMEN PUBLIC LIBRARY</t>
  </si>
  <si>
    <t>Yvonne Davis</t>
  </si>
  <si>
    <t>carmenlibrary73726@gmail.com</t>
  </si>
  <si>
    <t>Larry Schwahn</t>
  </si>
  <si>
    <t>town_of_carmen@yahoo.com</t>
  </si>
  <si>
    <t>CARNEGIE PUBLIC LIBRARY</t>
  </si>
  <si>
    <t>Robin Dietrich</t>
  </si>
  <si>
    <t>carnegielibrary22@gmail.com</t>
  </si>
  <si>
    <t>Johnnie Goergon</t>
  </si>
  <si>
    <t>jjgoergon78@yahoomail.com</t>
  </si>
  <si>
    <t>CATOOSA PUBLIC LIBRARY</t>
  </si>
  <si>
    <t>Brandi Blankenship</t>
  </si>
  <si>
    <t>bblankenship@cityofcatoosa.com</t>
  </si>
  <si>
    <t>John Blish</t>
  </si>
  <si>
    <t>jblish@cityofcatoosa.org</t>
  </si>
  <si>
    <t>CHANDLER PUBLIC LIBRARY</t>
  </si>
  <si>
    <t>Carmen Harkins</t>
  </si>
  <si>
    <t>charkins@chandlerok.com</t>
  </si>
  <si>
    <t>Jason Orr</t>
  </si>
  <si>
    <t>citymanager@chandlerok.com</t>
  </si>
  <si>
    <t>CHELSEA PUBLIC LIBRARY</t>
  </si>
  <si>
    <t>Nina Baldwin</t>
  </si>
  <si>
    <t>chelseapubliclibrary@yahoo.com</t>
  </si>
  <si>
    <t>Kenny Weast</t>
  </si>
  <si>
    <t>kennyweast@sbcglobal.net</t>
  </si>
  <si>
    <t>CHEROKEE CITY- COUNTY LIBRARY</t>
  </si>
  <si>
    <t>Jenny Regier</t>
  </si>
  <si>
    <t>jenny.regier@cherokee-ok.us</t>
  </si>
  <si>
    <t>chad.roach@cherokee.ok-us</t>
  </si>
  <si>
    <t>chad.roach@cherokee-ok.us</t>
  </si>
  <si>
    <t>CHICKASHA PUBLIC LIBRARY</t>
  </si>
  <si>
    <t>Lillie Huckaby</t>
  </si>
  <si>
    <t>Lillie.Huckaby@chickasha.org</t>
  </si>
  <si>
    <t>Keith Johnson, City Manager</t>
  </si>
  <si>
    <t>Keith.Johnson@chickasha.org</t>
  </si>
  <si>
    <t>CHOUTEAU PUBLIC LIBRARY</t>
  </si>
  <si>
    <t>Janet Coblentz</t>
  </si>
  <si>
    <t>chouteaupubliclibrary@gmail.com</t>
  </si>
  <si>
    <t>Amber Rice</t>
  </si>
  <si>
    <t>townofchouteau10@gmail.com</t>
  </si>
  <si>
    <t>CLAREMORE - WILL ROGERS LIBRARY</t>
  </si>
  <si>
    <t>Sherry Beach</t>
  </si>
  <si>
    <t>sherry.beach@claremore.com</t>
  </si>
  <si>
    <t>John Feary</t>
  </si>
  <si>
    <t>john.feary@claremore.com</t>
  </si>
  <si>
    <t>CLEVELAND - JAY C BYERS MEMORIAL LIBRARY</t>
  </si>
  <si>
    <t>Michelle Miller</t>
  </si>
  <si>
    <t>mmiller@jcbyerslibrary.org</t>
  </si>
  <si>
    <t>Mike Vaughan</t>
  </si>
  <si>
    <t>mvaughan@cityofclevelandok.com</t>
  </si>
  <si>
    <t>COWETA PUBLIC LIBRARY</t>
  </si>
  <si>
    <t>Julia Stephens</t>
  </si>
  <si>
    <t>jstephens@cityofcoweta-ok.gov</t>
  </si>
  <si>
    <t>Roger Kolman</t>
  </si>
  <si>
    <t>rkolman@cityofcoweta-ok.gov</t>
  </si>
  <si>
    <t>CRESCENT COMMUNITY LIBRARY</t>
  </si>
  <si>
    <t>Katy Montgomery</t>
  </si>
  <si>
    <t>kmontgomery@cityofcrescent.com</t>
  </si>
  <si>
    <t>Ryan Wallace</t>
  </si>
  <si>
    <t>rwallace@cityofcrescent.com</t>
  </si>
  <si>
    <t>CUSHING PUBLIC LIBRARY</t>
  </si>
  <si>
    <t>Michael Hanes</t>
  </si>
  <si>
    <t>librarydirector@cityofcushing.org</t>
  </si>
  <si>
    <t>Terry Brannon</t>
  </si>
  <si>
    <t>citymanager@cityofcushing.org</t>
  </si>
  <si>
    <t>DEWEY - TYLER MEMORIAL LIBRARY</t>
  </si>
  <si>
    <t>Jordan Mayer</t>
  </si>
  <si>
    <t>deweylibrary@cityofdewey.com</t>
  </si>
  <si>
    <t>Kevin Trease</t>
  </si>
  <si>
    <t>ktrease@cityofdewey.com</t>
  </si>
  <si>
    <t>DRUMRIGHT PUBLIC LIBRARY</t>
  </si>
  <si>
    <t>Brenda Grisham</t>
  </si>
  <si>
    <t>blgrisham@drumright.lib.ok.us</t>
  </si>
  <si>
    <t>Mark Whinnery</t>
  </si>
  <si>
    <t>citymanager@cityofdrumright.com</t>
  </si>
  <si>
    <t>DUNCAN PUBLIC LIBRARY</t>
  </si>
  <si>
    <t>Amy Ryker</t>
  </si>
  <si>
    <t>amy.ryker@duncanok.gov</t>
  </si>
  <si>
    <t>Kimberly Meek, city manager</t>
  </si>
  <si>
    <t>kmeek@duncanok.gov</t>
  </si>
  <si>
    <t>DURANT-DONALD REYNOLDS COMMUNITY CT &amp; LIBRARY</t>
  </si>
  <si>
    <t>Robbee Tonubbee</t>
  </si>
  <si>
    <t>rtonubbee@durant.org</t>
  </si>
  <si>
    <t>Rick Rumsey - interim/temp</t>
  </si>
  <si>
    <t>cm@durant.org</t>
  </si>
  <si>
    <t>EASTERN OKLAHOMA LIBRARY SYSTEM</t>
  </si>
  <si>
    <t>Mary Moroney</t>
  </si>
  <si>
    <t>mmoroney@eols.org</t>
  </si>
  <si>
    <t>NA</t>
  </si>
  <si>
    <t>N/A</t>
  </si>
  <si>
    <t>EL RENO CARNEGIE LIBRARY</t>
  </si>
  <si>
    <t>Bridget Scheffler</t>
  </si>
  <si>
    <t>bscheffler@elrenook.gov</t>
  </si>
  <si>
    <t>Matt Sandidge</t>
  </si>
  <si>
    <t>msandidge@elrenook.gov</t>
  </si>
  <si>
    <t>ELGIN COMMUNITY LIBRARY</t>
  </si>
  <si>
    <t>Leslie Durham</t>
  </si>
  <si>
    <t>elginoklibrary@gmail.com</t>
  </si>
  <si>
    <t>JJ Francais</t>
  </si>
  <si>
    <t>mayorfrancais@gmail.com</t>
  </si>
  <si>
    <t>ELK CITY CARNEGIE LIBRARY</t>
  </si>
  <si>
    <t>DeAun Ivester</t>
  </si>
  <si>
    <t>ivesterd@elkcity.com</t>
  </si>
  <si>
    <t>Tom Ivester</t>
  </si>
  <si>
    <t>ivestert@elkcity.com</t>
  </si>
  <si>
    <t>ENID-PUBLIC LIBRARY OF ENID AND GARFIELD CO</t>
  </si>
  <si>
    <t>Theri Ray</t>
  </si>
  <si>
    <t>tray@enid.org</t>
  </si>
  <si>
    <t>Jerald Gilbert</t>
  </si>
  <si>
    <t>jgilbert@enid.org</t>
  </si>
  <si>
    <t>FAIRFAX PUBLIC LIBRARY</t>
  </si>
  <si>
    <t>Marcy Sterling</t>
  </si>
  <si>
    <t>director@fairfax.lib.ok.us</t>
  </si>
  <si>
    <t>Lonna Hutchison</t>
  </si>
  <si>
    <t>FAIRVIEW CITY LIBRARY</t>
  </si>
  <si>
    <t>Tamara Cornelsen</t>
  </si>
  <si>
    <t>tcornelsen@fairviewok.org</t>
  </si>
  <si>
    <t>Robert Laverty</t>
  </si>
  <si>
    <t>cmanager@fairviewok.org</t>
  </si>
  <si>
    <t>FREDERICK PUBLIC LIBRARY</t>
  </si>
  <si>
    <t>Robert Mark Hazel</t>
  </si>
  <si>
    <t>frederickokpubliclibrary@outlook.com</t>
  </si>
  <si>
    <t>Kyle Davis, city manager</t>
  </si>
  <si>
    <t>citymanager@frederickok.org</t>
  </si>
  <si>
    <t>GEARY PUBLIC LIBRARY</t>
  </si>
  <si>
    <t>Kimberly Hoyle</t>
  </si>
  <si>
    <t>library@cityofgeary.com</t>
  </si>
  <si>
    <t>Waylan Upchego</t>
  </si>
  <si>
    <t>mayor@cityofgeary.com</t>
  </si>
  <si>
    <t>GRANDFIELD PUBLIC LIBRARY</t>
  </si>
  <si>
    <t>Cathy Haney</t>
  </si>
  <si>
    <t>grandpl@hotmail.com</t>
  </si>
  <si>
    <t>Curtis Whittington</t>
  </si>
  <si>
    <t>grandman@pldi.net</t>
  </si>
  <si>
    <t>GUTHRIE PUBLIC LIBRARY</t>
  </si>
  <si>
    <t>Cameron Smith</t>
  </si>
  <si>
    <t>csmith@cityofguthrie.com</t>
  </si>
  <si>
    <t>Eddie Faulkner</t>
  </si>
  <si>
    <t>efaulkner@cityofguthrie.com</t>
  </si>
  <si>
    <t>GUYMON PUBLIC LIBRARY</t>
  </si>
  <si>
    <t>Blair Henson</t>
  </si>
  <si>
    <t>blair.henson@guymonok.org</t>
  </si>
  <si>
    <t>Micheal Shannon</t>
  </si>
  <si>
    <t>micheal.shannon@guymonok.org</t>
  </si>
  <si>
    <t>HENNESSEY PUBLIC LIBRARY</t>
  </si>
  <si>
    <t>Steven Mitchell</t>
  </si>
  <si>
    <t>info@hennessey.lib.ok.us</t>
  </si>
  <si>
    <t>Cliff Vogt</t>
  </si>
  <si>
    <t>copierhennesseycity1@gmail.com</t>
  </si>
  <si>
    <t>HENRYETTA PUBLIC LIBRARY</t>
  </si>
  <si>
    <t>Joann Hott</t>
  </si>
  <si>
    <t>hplib@henryettalibrary.org</t>
  </si>
  <si>
    <t>Ron Casey</t>
  </si>
  <si>
    <t>citymanager@cityofhenryetta.org</t>
  </si>
  <si>
    <t>HINTON - NORMAN SMITH MEMORIAL LIBRARY</t>
  </si>
  <si>
    <t>Taylor Meriwether</t>
  </si>
  <si>
    <t>library@hintonok.com</t>
  </si>
  <si>
    <t>Shanon Pack</t>
  </si>
  <si>
    <t>administrator@hintonok.com</t>
  </si>
  <si>
    <t>HOBART PUBLIC LIBRARY</t>
  </si>
  <si>
    <t>Brandy Tointigh</t>
  </si>
  <si>
    <t>hobartpl@hobart.lib.ok.us</t>
  </si>
  <si>
    <t>Ashley Slaughterback</t>
  </si>
  <si>
    <t>citymanager@hobartok.gov</t>
  </si>
  <si>
    <t>HOLDENVILLE - GRACE PICKENS PUBLIC LIBRARY</t>
  </si>
  <si>
    <t>Kim McNaughton</t>
  </si>
  <si>
    <t>readsrus@yahoo.com</t>
  </si>
  <si>
    <t>Interim City Manager: Larry Mitchell</t>
  </si>
  <si>
    <t>citymngr@cityofholdenville.org</t>
  </si>
  <si>
    <t>HOMINY PUBLIC LIBRARY</t>
  </si>
  <si>
    <t>Lindee DeRoin</t>
  </si>
  <si>
    <t>lindeederoin@cityofhominy.com</t>
  </si>
  <si>
    <t>Jimmie Ratliff</t>
  </si>
  <si>
    <t>jimmieratliff@gmail.com</t>
  </si>
  <si>
    <t>HOOKER - OLIVE WARNER MEMORIAL LIBRARY</t>
  </si>
  <si>
    <t>Carolyn Blackwelder</t>
  </si>
  <si>
    <t>OWL73945@yahoo.com</t>
  </si>
  <si>
    <t>Aaron Witt</t>
  </si>
  <si>
    <t>cityofhooker@hookeroklahoma.net</t>
  </si>
  <si>
    <t>HYDRO PUBLIC LIBRARY</t>
  </si>
  <si>
    <t>Jennifer T. Hall</t>
  </si>
  <si>
    <t>hydropubliclibrary@gmail.com</t>
  </si>
  <si>
    <t>Regina Link</t>
  </si>
  <si>
    <t>rlink@townofhydro.com</t>
  </si>
  <si>
    <t>INOLA PUBLIC LIBRARY</t>
  </si>
  <si>
    <t>Monica Clark</t>
  </si>
  <si>
    <t>ipldirector@yahoo.com</t>
  </si>
  <si>
    <t>Dan Correl</t>
  </si>
  <si>
    <t>inolaokmayor@tds.net</t>
  </si>
  <si>
    <t>KAW CITY - J.A. WALKER MEMORIAL LIBRARY</t>
  </si>
  <si>
    <t>Tammy Compala</t>
  </si>
  <si>
    <t>J.A.Walkerlibrary@kawcityok.net</t>
  </si>
  <si>
    <t>Jerry Brown Jr.</t>
  </si>
  <si>
    <t>mayor@kawcityok.net</t>
  </si>
  <si>
    <t>KELLYVILLE PUBLIC LIBRARY</t>
  </si>
  <si>
    <t>Aimee Hargrove</t>
  </si>
  <si>
    <t>ahargrove.kv@gmail.com</t>
  </si>
  <si>
    <t>Shelly Garrett</t>
  </si>
  <si>
    <t>townofkellyville74039@gmail.com</t>
  </si>
  <si>
    <t>KINGFISHER MEMORIAL LIBRARY</t>
  </si>
  <si>
    <t>MICHAEL R TAUTKUS</t>
  </si>
  <si>
    <t>Librarian@Kingfisher.Org</t>
  </si>
  <si>
    <t>James Thomas</t>
  </si>
  <si>
    <t>Jim@Kingfisher.Org</t>
  </si>
  <si>
    <t>KONAWA - KENNEDY LIBRARY OF KONAWA</t>
  </si>
  <si>
    <t>Stephanie Sawyer</t>
  </si>
  <si>
    <t>stephaniesawyer@konawa.k12.ok.us</t>
  </si>
  <si>
    <t>Jeremy Kemper</t>
  </si>
  <si>
    <t>april@konawaok.com</t>
  </si>
  <si>
    <t>LANGLEY PUBLIC LIBRARY</t>
  </si>
  <si>
    <t>Mary Crofford</t>
  </si>
  <si>
    <t>mcrofford@langleyok.org</t>
  </si>
  <si>
    <t>Dee Anne Grapevine</t>
  </si>
  <si>
    <t>dgrapevine@langleyok.org</t>
  </si>
  <si>
    <t>LAVERNE DELPHIAN MUNICIPAL LIBRARY</t>
  </si>
  <si>
    <t>Amy Shuman</t>
  </si>
  <si>
    <t>lavdplib@gmail.com</t>
  </si>
  <si>
    <t>Shelby Batman</t>
  </si>
  <si>
    <t>townofmanager@gmail.com</t>
  </si>
  <si>
    <t>LAWTON PUBLIC LIBRARY</t>
  </si>
  <si>
    <t>Kristin Herr</t>
  </si>
  <si>
    <t>kristin.herr@lawtonok.gov</t>
  </si>
  <si>
    <t>John Ratliff, Interim City Manager</t>
  </si>
  <si>
    <t>john.ratliff@lawtonok.gov</t>
  </si>
  <si>
    <t>LINDSAY COMMUNITY LIBRARY</t>
  </si>
  <si>
    <t>Brenda Norrell</t>
  </si>
  <si>
    <t>citylibrary@ci.lindsay.ok.us</t>
  </si>
  <si>
    <t>Sally Jantz</t>
  </si>
  <si>
    <t>sallyjantz@ci.lindsay.ok.us</t>
  </si>
  <si>
    <t>LOCUST GROVE PUBLIC LIBRARY</t>
  </si>
  <si>
    <t>Marea Breedlove</t>
  </si>
  <si>
    <t>locustgrovelibrary@gmail.com</t>
  </si>
  <si>
    <t>Jason Williams</t>
  </si>
  <si>
    <t>jawilliams@fairpoint.net</t>
  </si>
  <si>
    <t>MADILL CITY-COUNTY LIBRARY</t>
  </si>
  <si>
    <t>Shirley Harkins</t>
  </si>
  <si>
    <t>madlib@texomaonline.com</t>
  </si>
  <si>
    <t>James Fullingim - City Manager</t>
  </si>
  <si>
    <t>james@cityofmadill.com</t>
  </si>
  <si>
    <t>MANGUM - MARGARET CARDER LIBRARY</t>
  </si>
  <si>
    <t>Joseph Marsh</t>
  </si>
  <si>
    <t>mangum.library@cityofmangum.net</t>
  </si>
  <si>
    <t>Jackie Menasco</t>
  </si>
  <si>
    <t>citymanager@cityofmangum.net</t>
  </si>
  <si>
    <t>MANNFORD PUBLIC LIBRARY</t>
  </si>
  <si>
    <t>Colleen Branson</t>
  </si>
  <si>
    <t>cbranson@mannford.lib.ok.us</t>
  </si>
  <si>
    <t>Gerald Haury</t>
  </si>
  <si>
    <t>ghaury@cityofmannford.net</t>
  </si>
  <si>
    <t>MARLOW - GARLAND SMITH PUBLIC LIBRARY</t>
  </si>
  <si>
    <t>Tina Bennett</t>
  </si>
  <si>
    <t>tinabennett@gs.lib.ok.us</t>
  </si>
  <si>
    <t>Jason McPherson</t>
  </si>
  <si>
    <t>jmcpherson@cityofmarlow.com</t>
  </si>
  <si>
    <t>MAYSVILLE PUBLIC LIBRARY</t>
  </si>
  <si>
    <t>Janet Dinwiddie</t>
  </si>
  <si>
    <t>maysvillepl@gmail.com</t>
  </si>
  <si>
    <t>Cindy White</t>
  </si>
  <si>
    <t>maytownhall@windstream.net</t>
  </si>
  <si>
    <t>MEDFORD PUBLIC LIBRARY</t>
  </si>
  <si>
    <t>Charlene Moss</t>
  </si>
  <si>
    <t>medfordpubliclibrary@gmail.com</t>
  </si>
  <si>
    <t>Dea Mandevill</t>
  </si>
  <si>
    <t>cityof medfordok@yahoo.com</t>
  </si>
  <si>
    <t>MEEKER PUBLIC LIBRARY</t>
  </si>
  <si>
    <t>Delanya Wolford</t>
  </si>
  <si>
    <t>library@meeker.lib.ok.us</t>
  </si>
  <si>
    <t>Jeff Wilbourn</t>
  </si>
  <si>
    <t>METROPOLITAN LIBRARY SYSTEM</t>
  </si>
  <si>
    <t>Larry White</t>
  </si>
  <si>
    <t>larry.white@metrolibrary.org</t>
  </si>
  <si>
    <t>David Holt, Mayor</t>
  </si>
  <si>
    <t>mayor@okc.gov</t>
  </si>
  <si>
    <t>MIAMI PUBLIC LIBRARY</t>
  </si>
  <si>
    <t>Cailin Cortner</t>
  </si>
  <si>
    <t>ccortner@miamiokla.net</t>
  </si>
  <si>
    <t>James "Bo" Reese</t>
  </si>
  <si>
    <t>breese@miamiokla.net</t>
  </si>
  <si>
    <t>MOORELAND - BEYOND THE PAGES</t>
  </si>
  <si>
    <t>Robyn Gillenwaters</t>
  </si>
  <si>
    <t>beyondthepages@pldi.net</t>
  </si>
  <si>
    <t>Bobby Kehn</t>
  </si>
  <si>
    <t>bkehn@pldi.net</t>
  </si>
  <si>
    <t>MOUNDS PUBLIC LIBRARY</t>
  </si>
  <si>
    <t>Lucille Abbott</t>
  </si>
  <si>
    <t>moundspubliclibrary@gmail.com</t>
  </si>
  <si>
    <t>Keith Long</t>
  </si>
  <si>
    <t>townofmoundsok@gmail.com</t>
  </si>
  <si>
    <t>MT VIEW - ADDIE DAVIS MEMORIAL LIBRARY</t>
  </si>
  <si>
    <t>Sandra Lightfoot</t>
  </si>
  <si>
    <t>mtnviewlibrary@live.com</t>
  </si>
  <si>
    <t>Pat Pearl</t>
  </si>
  <si>
    <t>patp@westok.net</t>
  </si>
  <si>
    <t>MUSTANG PUBLIC LIBRARY</t>
  </si>
  <si>
    <t>Julie Slupe</t>
  </si>
  <si>
    <t>jslupe@cityofmustang.org</t>
  </si>
  <si>
    <t>Timothy Rooney</t>
  </si>
  <si>
    <t>trooney@cityofmustang.org</t>
  </si>
  <si>
    <t>NEWKIRK PUBLIC LIBRARY</t>
  </si>
  <si>
    <t>Marcina M. Overman</t>
  </si>
  <si>
    <t>newkirkpublib@gmail.com</t>
  </si>
  <si>
    <t>Ryan Smykil</t>
  </si>
  <si>
    <t>newkirkcitymanager@gmail.com</t>
  </si>
  <si>
    <t>NOWATA CITY-COUNTY LIBRARY</t>
  </si>
  <si>
    <t>Marilyn Biggerstaff</t>
  </si>
  <si>
    <t>mbiggernccl@gmail.com</t>
  </si>
  <si>
    <t>Melanie Carrick</t>
  </si>
  <si>
    <t>melanie.carrick@NowataOK.gov</t>
  </si>
  <si>
    <t>OKEENE PUBLIC LIBRARY</t>
  </si>
  <si>
    <t>LeeAnn Barnes</t>
  </si>
  <si>
    <t>library@okeene.us</t>
  </si>
  <si>
    <t>Richard Ruape</t>
  </si>
  <si>
    <t>citymanager@okeene.us</t>
  </si>
  <si>
    <t>OKEMAH PUBLIC LIBRARY</t>
  </si>
  <si>
    <t>No Director At this Time</t>
  </si>
  <si>
    <t>cliff19011@aol.com; mediacenter@okemahok.gov</t>
  </si>
  <si>
    <t>Kristy Lesley</t>
  </si>
  <si>
    <t>citymanager@okemahok.gov</t>
  </si>
  <si>
    <t>OKMULGEE PUBLIC LIBRARY</t>
  </si>
  <si>
    <t>Kristin Cunningham</t>
  </si>
  <si>
    <t>library@okmcity.net</t>
  </si>
  <si>
    <t>Ricky Pearson</t>
  </si>
  <si>
    <t>cmgr@okmcity.net</t>
  </si>
  <si>
    <t>PAULS VALLEY-NORA SPARKS WARREN MEM LIBRARY</t>
  </si>
  <si>
    <t>Rhonda Slayden</t>
  </si>
  <si>
    <t>rslayden@cityofpaulsvalley.com</t>
  </si>
  <si>
    <t>Lee Litterell</t>
  </si>
  <si>
    <t>llitterell@cityofpaulsvalley.com</t>
  </si>
  <si>
    <t>PAWHUSKA PUBLIC LIBRARY</t>
  </si>
  <si>
    <t>Yvonne Rose</t>
  </si>
  <si>
    <t>yrose@pawhuska.lib.ok.us</t>
  </si>
  <si>
    <t>Bill Sweeden, City Manager</t>
  </si>
  <si>
    <t>bsweeden@pawhuska.org</t>
  </si>
  <si>
    <t>PAWNEE PUBLIC LIBRARY</t>
  </si>
  <si>
    <t>Amy Brewer</t>
  </si>
  <si>
    <t>amy.brewer@cityofpawnee.org</t>
  </si>
  <si>
    <t>Allice Cottle</t>
  </si>
  <si>
    <t>mayor@cityofpawnee.org</t>
  </si>
  <si>
    <t>PERKINS - THOMAS-WILHITE MEMORIAL LIBRARY</t>
  </si>
  <si>
    <t>Jennifer Hudson</t>
  </si>
  <si>
    <t>Librarydirector@cityofperkins.net</t>
  </si>
  <si>
    <t>Bob Ernst</t>
  </si>
  <si>
    <t>citymanager@cityofperkins.net</t>
  </si>
  <si>
    <t>PERRY CARNEGIE LIBRARY</t>
  </si>
  <si>
    <t>Pamela Rigg</t>
  </si>
  <si>
    <t>director@perry.lib.ok.us</t>
  </si>
  <si>
    <t>Larry Pannell, City Manager</t>
  </si>
  <si>
    <t>city.manager@cityofperryok.com</t>
  </si>
  <si>
    <t>PIEDMONT PUBLIC LIBRARY</t>
  </si>
  <si>
    <t>Michelle Ferguson</t>
  </si>
  <si>
    <t>info@piedmontlibrary.org</t>
  </si>
  <si>
    <t>Joshua Williams</t>
  </si>
  <si>
    <t>joshua.williams@piedmont-ok.gov</t>
  </si>
  <si>
    <t>PIONEER LIBRARY SYSTEM</t>
  </si>
  <si>
    <t>Lisa Wells</t>
  </si>
  <si>
    <t>lwells@pioneerlibrarysystem.org</t>
  </si>
  <si>
    <t>Larry Heikkila</t>
  </si>
  <si>
    <t>mayor@normanok.gov</t>
  </si>
  <si>
    <t>PONCA CITY LIBRARY</t>
  </si>
  <si>
    <t>Holly LaBossiere</t>
  </si>
  <si>
    <t>labosha@poncacityok.gov</t>
  </si>
  <si>
    <t>Craig Stephenson</t>
  </si>
  <si>
    <t>stephca@poncacityok.gov</t>
  </si>
  <si>
    <t>PRAGUE - HAYNIE PUBLIC LIBRARY</t>
  </si>
  <si>
    <t>Deborah Clonts</t>
  </si>
  <si>
    <t>debbie.clonts@haynielibrary.com</t>
  </si>
  <si>
    <t>Jim Greff</t>
  </si>
  <si>
    <t>jgreff@cityofpragueok.org</t>
  </si>
  <si>
    <t>PRYOR -  THOMAS J HARRISON PUBLIC LIBRARY</t>
  </si>
  <si>
    <t>Cari Rerat</t>
  </si>
  <si>
    <t>reratc@pryorlibrary.org</t>
  </si>
  <si>
    <t>Zac Doyle</t>
  </si>
  <si>
    <t>doylez@pryorcreek.org</t>
  </si>
  <si>
    <t>RINGLING - GLEASON MEMORIAL LIBRARY</t>
  </si>
  <si>
    <t>Renee Yocum</t>
  </si>
  <si>
    <t>gleasonmemorial@att.net</t>
  </si>
  <si>
    <t>Terrie Blackwell</t>
  </si>
  <si>
    <t>townofringling@yahoo.com</t>
  </si>
  <si>
    <t>RUSH SPRINGS-GLOVER SPENCER MEMORIAL LIBRARY</t>
  </si>
  <si>
    <t>Delilah Moore</t>
  </si>
  <si>
    <t>director@glover.lib.ok.us</t>
  </si>
  <si>
    <t>Janice Strange</t>
  </si>
  <si>
    <t>kathy.adamson@townofrushsprings.org</t>
  </si>
  <si>
    <t>SALINA PUBLIC LIBRARY</t>
  </si>
  <si>
    <t>Tammie Halbach</t>
  </si>
  <si>
    <t>salinaok_publib@yahoo.com</t>
  </si>
  <si>
    <t>Randall Plumlee</t>
  </si>
  <si>
    <t>randall.plumlee@townofsalina.com</t>
  </si>
  <si>
    <t>SAPULPA - BARTLETT CARNEGIE PUBLIC LIBRARY</t>
  </si>
  <si>
    <t>Kristin Haddock</t>
  </si>
  <si>
    <t>khaddock@sapulpaok.gov</t>
  </si>
  <si>
    <t>Joan Riley</t>
  </si>
  <si>
    <t>jriley@sapulpaok.gov</t>
  </si>
  <si>
    <t>SAYRE PUBLIC LIBRARY</t>
  </si>
  <si>
    <t>Sue Warnke</t>
  </si>
  <si>
    <t>sayrepl1@sayre.lib.ok.us</t>
  </si>
  <si>
    <t>Guy Hylton</t>
  </si>
  <si>
    <t>citymanager@sayreok.net</t>
  </si>
  <si>
    <t>SEMINOLE PUBLIC LIBRARY</t>
  </si>
  <si>
    <t>Jeanette Kennedy</t>
  </si>
  <si>
    <t>jkennedy@seminole-oklahoma.net</t>
  </si>
  <si>
    <t>Steve Saxon</t>
  </si>
  <si>
    <t>stevesaxon03@gmail.com</t>
  </si>
  <si>
    <t>SHATTUCK PUBLIC LIBRARY</t>
  </si>
  <si>
    <t>Mackenzie Pinson</t>
  </si>
  <si>
    <t>shattpl@pldi.net</t>
  </si>
  <si>
    <t>Sam Hamilton</t>
  </si>
  <si>
    <t>shattuckmanager@pldi.net</t>
  </si>
  <si>
    <t>SOUTHEAST OKLAHOMA LIBRARY SYSTEM</t>
  </si>
  <si>
    <t>Michael Hull</t>
  </si>
  <si>
    <t>michael.hull@seolibraries.com</t>
  </si>
  <si>
    <t>n/a</t>
  </si>
  <si>
    <t>SOUTHERN OKLAHOMA LIBRARY SYSTEM</t>
  </si>
  <si>
    <t>Gail Oehler</t>
  </si>
  <si>
    <t>goehler@southernoklibrarysystem.org</t>
  </si>
  <si>
    <t>Katie Sparks, Board Chair</t>
  </si>
  <si>
    <t>KATIEJSPARKS@GMAIL.COM</t>
  </si>
  <si>
    <t>SOUTHERN PRAIRIE LIBRARY SYSTEM</t>
  </si>
  <si>
    <t>Katherine E. Hale</t>
  </si>
  <si>
    <t>khale@spls.lib.ok.us</t>
  </si>
  <si>
    <t>STILLWATER PUBLIC LIBRARY</t>
  </si>
  <si>
    <t>Stacy DeLano</t>
  </si>
  <si>
    <t>stacy.delano@stillwater.org</t>
  </si>
  <si>
    <t>Brady Moore (Interim Manager)</t>
  </si>
  <si>
    <t>brady.moore@stillwater.org</t>
  </si>
  <si>
    <t>STRATFORD - CHANDLER-WATTS LIBRARY</t>
  </si>
  <si>
    <t>Teresia Jors</t>
  </si>
  <si>
    <t>tjors@stratford.k12.ok.us</t>
  </si>
  <si>
    <t>Tonia Jones</t>
  </si>
  <si>
    <t>townclerk@townofstratfordok.com</t>
  </si>
  <si>
    <t>STROUD PUBLIC LIBRARY</t>
  </si>
  <si>
    <t>Marsha Morgan</t>
  </si>
  <si>
    <t>mmorgan@cityofstroud.org</t>
  </si>
  <si>
    <t>Bob Pearman</t>
  </si>
  <si>
    <t>bpearman@cityofstroud.org</t>
  </si>
  <si>
    <t>TALALA PUBLIC LIBRARY</t>
  </si>
  <si>
    <t>Kayla Griffin</t>
  </si>
  <si>
    <t>talalalibrary@gmail.com</t>
  </si>
  <si>
    <t>Kandy Damron</t>
  </si>
  <si>
    <t>Kkd.damron@gmail.com</t>
  </si>
  <si>
    <t>TEXHOMA PUBLIC LIBRARY</t>
  </si>
  <si>
    <t>Carol Coble</t>
  </si>
  <si>
    <t>texhoma.public.library@gmail.com</t>
  </si>
  <si>
    <t>Ralph Hyde</t>
  </si>
  <si>
    <t>ralph.hyde@yahoo.com</t>
  </si>
  <si>
    <t>TONKAWA PUBLIC LIBRARY</t>
  </si>
  <si>
    <t>Megan Hill</t>
  </si>
  <si>
    <t>library@tonkawaok.gov</t>
  </si>
  <si>
    <t>Kirk Henderson</t>
  </si>
  <si>
    <t>k.henderson@tonkawaok.gov</t>
  </si>
  <si>
    <t>TRYON PUBLIC LIBRARY</t>
  </si>
  <si>
    <t>Amanda R Johnson</t>
  </si>
  <si>
    <t>tryonlibrary@gmail.com</t>
  </si>
  <si>
    <t>Brad Smith</t>
  </si>
  <si>
    <t>townoftryon74875@gmail.com</t>
  </si>
  <si>
    <t>TULSA CITY-COUNTY LIBRARY SYSTEM</t>
  </si>
  <si>
    <t>Kimberly Johnson</t>
  </si>
  <si>
    <t>kim.johnson@tulsalibrary.org</t>
  </si>
  <si>
    <t>G. T. Bynum</t>
  </si>
  <si>
    <t>gtbynum@cityoftulsa.org</t>
  </si>
  <si>
    <t>TUTTLE LIBRARY</t>
  </si>
  <si>
    <t>Vivian Sloan</t>
  </si>
  <si>
    <t>vsloan@tuttleok.gov</t>
  </si>
  <si>
    <t>Dana Schoening</t>
  </si>
  <si>
    <t>dschoening@tuttleok.gov</t>
  </si>
  <si>
    <t>VINITA PUBLIC LIBRARY</t>
  </si>
  <si>
    <t>Vanessa Hicks</t>
  </si>
  <si>
    <t>director@cityofvinita.com</t>
  </si>
  <si>
    <t>Josh Lee</t>
  </si>
  <si>
    <t>mayorjoshlee@gmail.com</t>
  </si>
  <si>
    <t>WAGONER CITY PUBLIC LIBRARY</t>
  </si>
  <si>
    <t>Janie Barnett</t>
  </si>
  <si>
    <t>librarydirector@wagonerok.org</t>
  </si>
  <si>
    <t>Charles Dwayne Elam</t>
  </si>
  <si>
    <t>wpwadirector@wagonerok.org</t>
  </si>
  <si>
    <t>WALTERS PUBLIC LIBRARY</t>
  </si>
  <si>
    <t>Desiree Drattlo</t>
  </si>
  <si>
    <t>director@walterspubliclibrary.org</t>
  </si>
  <si>
    <t>Shawn Strange</t>
  </si>
  <si>
    <t>sstrange@waltersok.org</t>
  </si>
  <si>
    <t>WATONGA PUBLIC LIBRARY</t>
  </si>
  <si>
    <t>Michelle Merriman</t>
  </si>
  <si>
    <t>mmerriman@watongaok.gov</t>
  </si>
  <si>
    <t>Karrie Beth Little</t>
  </si>
  <si>
    <t>klittle@watongaok.gov</t>
  </si>
  <si>
    <t>WAURIKA PUBLIC LIBRARY</t>
  </si>
  <si>
    <t>Darren Biby</t>
  </si>
  <si>
    <t>waurikapubliclibrary@gmail.com</t>
  </si>
  <si>
    <t>Kyote Dunn</t>
  </si>
  <si>
    <t>citymanager@waurika.gov</t>
  </si>
  <si>
    <t>WAYNOKA PUBLIC LIBRARY</t>
  </si>
  <si>
    <t>Kathleen A. Smith</t>
  </si>
  <si>
    <t>waynokalibrary@hotmail.com</t>
  </si>
  <si>
    <t>Susan Bradford</t>
  </si>
  <si>
    <t>waynokamayor@gmail.com</t>
  </si>
  <si>
    <t>WESTERN PLAINS LIBRARY SYSTEM</t>
  </si>
  <si>
    <t>Tim Miller</t>
  </si>
  <si>
    <t>tim.miller@wplibs.com</t>
  </si>
  <si>
    <t>keyster@thomas.k12.ok.us</t>
  </si>
  <si>
    <t>WETUMKA PUBLIC LIBRARY</t>
  </si>
  <si>
    <t>WEWOKA PUBLIC LIBRARY</t>
  </si>
  <si>
    <t>Peighton Allen</t>
  </si>
  <si>
    <t>librarian@cityofwewoka.com</t>
  </si>
  <si>
    <t>Mark Mosley</t>
  </si>
  <si>
    <t>citymanager@cityofwewoka.com</t>
  </si>
  <si>
    <t>WOODWARD PUBLIC LIBRARY</t>
  </si>
  <si>
    <t>Connie Terry</t>
  </si>
  <si>
    <t>cterry@woodward.lib.ok.us</t>
  </si>
  <si>
    <t>Shaun Barnett</t>
  </si>
  <si>
    <t>sbarnett@cityfowoodward-ok.gov</t>
  </si>
  <si>
    <t>WYNNEWOOD PUBLIC LIBRARY</t>
  </si>
  <si>
    <t>Jamie Jennison</t>
  </si>
  <si>
    <t>jjennison@cityofwynnewoodok.org</t>
  </si>
  <si>
    <t>Keith Huitt</t>
  </si>
  <si>
    <t>khuitt@cityofwynnewoodok.org</t>
  </si>
  <si>
    <t>YALE PUBLIC LIBRARY</t>
  </si>
  <si>
    <t>Miranda Brown</t>
  </si>
  <si>
    <t>mbrown@yaleok.org</t>
  </si>
  <si>
    <t>Phillip Kelly</t>
  </si>
  <si>
    <t>800@yaleok.org</t>
  </si>
  <si>
    <t>YUKON - MABEL C. FRY PUBLIC LIBRARY</t>
  </si>
  <si>
    <t>Sara Schieman</t>
  </si>
  <si>
    <t>sschieman@yukonok.gov</t>
  </si>
  <si>
    <t>Tammy Kretchmar</t>
  </si>
  <si>
    <t>tkretchmar@yukonok.gov</t>
  </si>
  <si>
    <t>State Total</t>
  </si>
  <si>
    <t>Total population Oklahoma</t>
  </si>
  <si>
    <t>VISITS/REFERENCE</t>
  </si>
  <si>
    <t>Patron Visits</t>
  </si>
  <si>
    <t>Reference</t>
  </si>
  <si>
    <t xml:space="preserve">Public Service Hours </t>
  </si>
  <si>
    <t>Total Library Visits</t>
  </si>
  <si>
    <t>Library Visits per capita</t>
  </si>
  <si>
    <t>Reference per capita</t>
  </si>
  <si>
    <t>INTERNET</t>
  </si>
  <si>
    <t>County</t>
  </si>
  <si>
    <t>Public Computers</t>
  </si>
  <si>
    <t>Internet workstations per 3,000 Population</t>
  </si>
  <si>
    <t>Annual Internet use</t>
  </si>
  <si>
    <t>Internet use per capita</t>
  </si>
  <si>
    <t>Wi-fi usage</t>
  </si>
  <si>
    <t>Broadband Speeds</t>
  </si>
  <si>
    <t>Wifi Outside Building</t>
  </si>
  <si>
    <t>In-library Checkout Laptops</t>
  </si>
  <si>
    <t>Home Checkout Laptops</t>
  </si>
  <si>
    <t>Home checkout Hotspots</t>
  </si>
  <si>
    <t>PONTOTOC</t>
  </si>
  <si>
    <t>1 GBPS</t>
  </si>
  <si>
    <t>Yes</t>
  </si>
  <si>
    <t>Other</t>
  </si>
  <si>
    <t>WOODS</t>
  </si>
  <si>
    <t>100 MBPS</t>
  </si>
  <si>
    <t>CADDO</t>
  </si>
  <si>
    <t>200 MBPS</t>
  </si>
  <si>
    <t>PUSHMATAHA</t>
  </si>
  <si>
    <t>500 MBPS</t>
  </si>
  <si>
    <t>CARTER</t>
  </si>
  <si>
    <t>OSAGE</t>
  </si>
  <si>
    <t>WASHINGTON</t>
  </si>
  <si>
    <t>250 MBPS</t>
  </si>
  <si>
    <t>BEAVER</t>
  </si>
  <si>
    <t>KAY</t>
  </si>
  <si>
    <t>CIMARRON</t>
  </si>
  <si>
    <t>CREEK</t>
  </si>
  <si>
    <t>HARPER</t>
  </si>
  <si>
    <t>No</t>
  </si>
  <si>
    <t>ALFALFA</t>
  </si>
  <si>
    <t>ROGERS</t>
  </si>
  <si>
    <t>LINCOLN</t>
  </si>
  <si>
    <t>20 MBPS</t>
  </si>
  <si>
    <t>GRADY</t>
  </si>
  <si>
    <t>Mayes</t>
  </si>
  <si>
    <t>155 MBPS</t>
  </si>
  <si>
    <t>PAWNEE</t>
  </si>
  <si>
    <t>WAGONER</t>
  </si>
  <si>
    <t>LOGAN</t>
  </si>
  <si>
    <t>PAYNE</t>
  </si>
  <si>
    <t>STEPHENS</t>
  </si>
  <si>
    <t>BRYAN</t>
  </si>
  <si>
    <t>MUSKOGEE</t>
  </si>
  <si>
    <t>CANADIAN</t>
  </si>
  <si>
    <t>COMANCHE</t>
  </si>
  <si>
    <t>BECKHAM</t>
  </si>
  <si>
    <t>GARFIELD</t>
  </si>
  <si>
    <t>MAJOR</t>
  </si>
  <si>
    <t>TILLMAN</t>
  </si>
  <si>
    <t>BLAINE</t>
  </si>
  <si>
    <t>TEXAS</t>
  </si>
  <si>
    <t>KINGFISHER</t>
  </si>
  <si>
    <t>OKMULGEE</t>
  </si>
  <si>
    <t>50 MBPS</t>
  </si>
  <si>
    <t>KIOWA</t>
  </si>
  <si>
    <t>HUGHES</t>
  </si>
  <si>
    <t>SEMINOLE</t>
  </si>
  <si>
    <t>MAYES</t>
  </si>
  <si>
    <t>GARVIN</t>
  </si>
  <si>
    <t>MARSHALL</t>
  </si>
  <si>
    <t>GREER</t>
  </si>
  <si>
    <t>GRANT</t>
  </si>
  <si>
    <t>OKLAHOMA</t>
  </si>
  <si>
    <t>OTTAWA</t>
  </si>
  <si>
    <t>WOODWARD</t>
  </si>
  <si>
    <t>NOWATA</t>
  </si>
  <si>
    <t>OKFUSKEE</t>
  </si>
  <si>
    <t>NOBLE</t>
  </si>
  <si>
    <t>CLEVELAND</t>
  </si>
  <si>
    <t>4 GBPS</t>
  </si>
  <si>
    <t>JEFFERSON</t>
  </si>
  <si>
    <t>ELLIS</t>
  </si>
  <si>
    <t>PITTSBURG</t>
  </si>
  <si>
    <t>Jackson</t>
  </si>
  <si>
    <t>3 MBPS</t>
  </si>
  <si>
    <t>TULSA</t>
  </si>
  <si>
    <t>CRAIG</t>
  </si>
  <si>
    <t>COTTON</t>
  </si>
  <si>
    <t>CUSTER</t>
  </si>
  <si>
    <t>State totals</t>
  </si>
  <si>
    <t>PROGRAMMING SYNCHRONOUS</t>
  </si>
  <si>
    <t>Number of synchronous progams</t>
  </si>
  <si>
    <t>On site programs</t>
  </si>
  <si>
    <t>Offsite programs</t>
  </si>
  <si>
    <t>Live Virtual</t>
  </si>
  <si>
    <t>Children 0-5</t>
  </si>
  <si>
    <t>Children 6-11</t>
  </si>
  <si>
    <t>Total Children</t>
  </si>
  <si>
    <t>Young Adult</t>
  </si>
  <si>
    <t>Adult</t>
  </si>
  <si>
    <t>General interest</t>
  </si>
  <si>
    <t>Total on site</t>
  </si>
  <si>
    <t>Children 0-5/2</t>
  </si>
  <si>
    <t>Children 6-112</t>
  </si>
  <si>
    <t>Total Children2</t>
  </si>
  <si>
    <t>Young Adult2</t>
  </si>
  <si>
    <t>Adult2</t>
  </si>
  <si>
    <t>General interest2</t>
  </si>
  <si>
    <t>Total off site</t>
  </si>
  <si>
    <t>Children 0-5/3</t>
  </si>
  <si>
    <t>Children 6-11/3</t>
  </si>
  <si>
    <t>Total Children3</t>
  </si>
  <si>
    <t>Young Adult3</t>
  </si>
  <si>
    <t>Adult3</t>
  </si>
  <si>
    <t>General interest3</t>
  </si>
  <si>
    <t>Total Virtual</t>
  </si>
  <si>
    <t>00</t>
  </si>
  <si>
    <t>PROGRAMMING II</t>
  </si>
  <si>
    <t>Attendance at Syncronous Programs</t>
  </si>
  <si>
    <t>Onsite Program Attendance</t>
  </si>
  <si>
    <t>Offsite Program Attendance</t>
  </si>
  <si>
    <t>Live Virtual Attendance</t>
  </si>
  <si>
    <t>Children 6-11/2</t>
  </si>
  <si>
    <t>Total Attendance</t>
  </si>
  <si>
    <t>03</t>
  </si>
  <si>
    <t>PROGRAMMING III</t>
  </si>
  <si>
    <t>Asychronous Programs</t>
  </si>
  <si>
    <t>Recorded Presentations</t>
  </si>
  <si>
    <t>Recorded Views</t>
  </si>
  <si>
    <t>CIRCULATION/ILL</t>
  </si>
  <si>
    <t>Physical Collection Circulation</t>
  </si>
  <si>
    <t>ILL</t>
  </si>
  <si>
    <t>Adult Materials</t>
  </si>
  <si>
    <t>Juvenile Materials</t>
  </si>
  <si>
    <t>Other materials</t>
  </si>
  <si>
    <t>Total Physical</t>
  </si>
  <si>
    <t>Total Physical per capita</t>
  </si>
  <si>
    <t>Total Electronic</t>
  </si>
  <si>
    <t>Total Collection Use</t>
  </si>
  <si>
    <t>Circlation per capita</t>
  </si>
  <si>
    <t>ILL Borrowed</t>
  </si>
  <si>
    <t>ILL Loaned</t>
  </si>
  <si>
    <t>na</t>
  </si>
  <si>
    <t>COLLECTION I</t>
  </si>
  <si>
    <t>Physical Collection</t>
  </si>
  <si>
    <t>Electronic Collection</t>
  </si>
  <si>
    <t>Adult books</t>
  </si>
  <si>
    <t>Juvenile books</t>
  </si>
  <si>
    <t>Audio</t>
  </si>
  <si>
    <t>Video</t>
  </si>
  <si>
    <t>Other physical</t>
  </si>
  <si>
    <t>Total</t>
  </si>
  <si>
    <t>Per capita</t>
  </si>
  <si>
    <t>Ebook units</t>
  </si>
  <si>
    <t>Eaudio units</t>
  </si>
  <si>
    <t>Evid</t>
  </si>
  <si>
    <t>Total2</t>
  </si>
  <si>
    <t>Per Capita2</t>
  </si>
  <si>
    <t>COLLECTION II</t>
  </si>
  <si>
    <t>Total BookCollection</t>
  </si>
  <si>
    <t>Number of items added</t>
  </si>
  <si>
    <t>Number of items withdrawn</t>
  </si>
  <si>
    <t>% of new collection</t>
  </si>
  <si>
    <t>% of withdrawn</t>
  </si>
  <si>
    <t>STAFFING</t>
  </si>
  <si>
    <t>MLIS Staff</t>
  </si>
  <si>
    <t>Total Staff</t>
  </si>
  <si>
    <t>Year Hired</t>
  </si>
  <si>
    <t>Salary</t>
  </si>
  <si>
    <t>FTE MLIS</t>
  </si>
  <si>
    <t>Population per one FTE MLS</t>
  </si>
  <si>
    <t>Entry librarian salary</t>
  </si>
  <si>
    <t xml:space="preserve">Total Paid </t>
  </si>
  <si>
    <t>Total FTE</t>
  </si>
  <si>
    <t>Population per one FTE staff</t>
  </si>
  <si>
    <t>August 2014</t>
  </si>
  <si>
    <t>12/13/1995</t>
  </si>
  <si>
    <t>0.00</t>
  </si>
  <si>
    <t>0.75</t>
  </si>
  <si>
    <t>August 2011</t>
  </si>
  <si>
    <t>9/17/2022</t>
  </si>
  <si>
    <t>June 6, 2023</t>
  </si>
  <si>
    <t>12/2004</t>
  </si>
  <si>
    <t>May 2012</t>
  </si>
  <si>
    <t>July 2005</t>
  </si>
  <si>
    <t>4/8/2022</t>
  </si>
  <si>
    <t>07-09-2019</t>
  </si>
  <si>
    <t>July 21, 2022</t>
  </si>
  <si>
    <t>February 14, 2022</t>
  </si>
  <si>
    <t>0.63</t>
  </si>
  <si>
    <t>06/14/2023</t>
  </si>
  <si>
    <t>0.55</t>
  </si>
  <si>
    <t>June 2022</t>
  </si>
  <si>
    <t>7/1/2019</t>
  </si>
  <si>
    <t>June 2023</t>
  </si>
  <si>
    <t>Aug 2021</t>
  </si>
  <si>
    <t>July 2008</t>
  </si>
  <si>
    <t>July 2019</t>
  </si>
  <si>
    <t>05/2023</t>
  </si>
  <si>
    <t>0.80</t>
  </si>
  <si>
    <t>07/2020</t>
  </si>
  <si>
    <t>April 1,2021</t>
  </si>
  <si>
    <t>April 2020</t>
  </si>
  <si>
    <t>08/01/2015</t>
  </si>
  <si>
    <t>01/01/2021</t>
  </si>
  <si>
    <t>11/2021</t>
  </si>
  <si>
    <t>Dec 2012</t>
  </si>
  <si>
    <t>July 1, 2020</t>
  </si>
  <si>
    <t>March 2021</t>
  </si>
  <si>
    <t>10/26/2021</t>
  </si>
  <si>
    <t>2/2023</t>
  </si>
  <si>
    <t>June 21st 2022</t>
  </si>
  <si>
    <t>August 3, 2012</t>
  </si>
  <si>
    <t>0.95</t>
  </si>
  <si>
    <t>May 20, 2019</t>
  </si>
  <si>
    <t>0.53</t>
  </si>
  <si>
    <t>June 2018</t>
  </si>
  <si>
    <t>05/2021</t>
  </si>
  <si>
    <t>0.20</t>
  </si>
  <si>
    <t>07/07/2021</t>
  </si>
  <si>
    <t>July 1, 2018</t>
  </si>
  <si>
    <t>5/2022</t>
  </si>
  <si>
    <t>January 2022</t>
  </si>
  <si>
    <t>0.83</t>
  </si>
  <si>
    <t>June 15, 2019</t>
  </si>
  <si>
    <t>August 2016</t>
  </si>
  <si>
    <t>03/2015</t>
  </si>
  <si>
    <t>01/2021</t>
  </si>
  <si>
    <t>05/27/2003</t>
  </si>
  <si>
    <t>July 2015</t>
  </si>
  <si>
    <t>03/2012</t>
  </si>
  <si>
    <t>0.88</t>
  </si>
  <si>
    <t>05/29/2014</t>
  </si>
  <si>
    <t>0.50</t>
  </si>
  <si>
    <t>08/02/2021</t>
  </si>
  <si>
    <t>July 1, 2022</t>
  </si>
  <si>
    <t>October 2019</t>
  </si>
  <si>
    <t>0.90</t>
  </si>
  <si>
    <t>0.38</t>
  </si>
  <si>
    <t>8/2017</t>
  </si>
  <si>
    <t>October 14, 2014</t>
  </si>
  <si>
    <t>11-01-88</t>
  </si>
  <si>
    <t>July 2004</t>
  </si>
  <si>
    <t>0.43</t>
  </si>
  <si>
    <t>October 2001</t>
  </si>
  <si>
    <t>04/2023</t>
  </si>
  <si>
    <t>September 1, 2015</t>
  </si>
  <si>
    <t>04/2022</t>
  </si>
  <si>
    <t>04/21/2022</t>
  </si>
  <si>
    <t>October 15, 2013</t>
  </si>
  <si>
    <t>January 2020</t>
  </si>
  <si>
    <t>October, 2015</t>
  </si>
  <si>
    <t>January 2015</t>
  </si>
  <si>
    <t>08/2022</t>
  </si>
  <si>
    <t>07/03/2014</t>
  </si>
  <si>
    <t>01/01/2022</t>
  </si>
  <si>
    <t>06/01/2015</t>
  </si>
  <si>
    <t>1/17/2023</t>
  </si>
  <si>
    <t>November, 2015</t>
  </si>
  <si>
    <t>2/27/2019</t>
  </si>
  <si>
    <t>10/1979</t>
  </si>
  <si>
    <t>3/1990</t>
  </si>
  <si>
    <t>Feb 2023</t>
  </si>
  <si>
    <t>0.57</t>
  </si>
  <si>
    <t>April 2023</t>
  </si>
  <si>
    <t>1/1/2017</t>
  </si>
  <si>
    <t>January 2023</t>
  </si>
  <si>
    <t>June 2020</t>
  </si>
  <si>
    <t>8/7/2023</t>
  </si>
  <si>
    <t>July 5, 2023</t>
  </si>
  <si>
    <t>01/2016</t>
  </si>
  <si>
    <t>March 1, 2023</t>
  </si>
  <si>
    <t>02/2013</t>
  </si>
  <si>
    <t>09/2022</t>
  </si>
  <si>
    <t>OPERATING REVENUE I</t>
  </si>
  <si>
    <t>State Aid</t>
  </si>
  <si>
    <t>City/County Revenue</t>
  </si>
  <si>
    <t>Percentage State Aid</t>
  </si>
  <si>
    <t>Total City/County/State</t>
  </si>
  <si>
    <t>OPERATING REVENUE II</t>
  </si>
  <si>
    <t>Other Revenue</t>
  </si>
  <si>
    <t>Revenue Per Capita</t>
  </si>
  <si>
    <t>population</t>
  </si>
  <si>
    <t>State Grants</t>
  </si>
  <si>
    <t>LSTA</t>
  </si>
  <si>
    <t>Other City/County</t>
  </si>
  <si>
    <t>Other I</t>
  </si>
  <si>
    <t>Total Other</t>
  </si>
  <si>
    <t>Total State/City/County</t>
  </si>
  <si>
    <t>Total Operating Revenue</t>
  </si>
  <si>
    <t>Local Per Capita</t>
  </si>
  <si>
    <t>State per capita</t>
  </si>
  <si>
    <t>Federal per capita</t>
  </si>
  <si>
    <t>Other per capita</t>
  </si>
  <si>
    <t>Total per capita</t>
  </si>
  <si>
    <t>OPERATING EXPENDITURES</t>
  </si>
  <si>
    <t>Collection</t>
  </si>
  <si>
    <t>Total Expenses</t>
  </si>
  <si>
    <t>Total Books</t>
  </si>
  <si>
    <t>Total Serials</t>
  </si>
  <si>
    <t>Total AV</t>
  </si>
  <si>
    <t>Total Electronic materials</t>
  </si>
  <si>
    <t>Total Collection Expenditures</t>
  </si>
  <si>
    <t>% of total expenses</t>
  </si>
  <si>
    <t>Per capita2</t>
  </si>
  <si>
    <t>OPERATING EXPENDITURES II</t>
  </si>
  <si>
    <t>Staff</t>
  </si>
  <si>
    <t>Salaries</t>
  </si>
  <si>
    <t>Benefits</t>
  </si>
  <si>
    <t>as % of total expenditures</t>
  </si>
  <si>
    <t>Other Expenditures</t>
  </si>
  <si>
    <t>CAPITAL REVENUE AND EXPENDITURES</t>
  </si>
  <si>
    <t>Capital Revenue</t>
  </si>
  <si>
    <t>Capital Expenditures</t>
  </si>
  <si>
    <t>Bonds</t>
  </si>
  <si>
    <t xml:space="preserve">Federal </t>
  </si>
  <si>
    <t>State</t>
  </si>
  <si>
    <t>New Building</t>
  </si>
  <si>
    <t>Remodel</t>
  </si>
  <si>
    <t>Other2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</si>
</sst>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\$#,##0"/>
    <numFmt numFmtId="166" formatCode="&quot;$&quot;#,##0.00"/>
    <numFmt numFmtId="167" formatCode="&quot;$&quot;#,##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/>
    <xf numFmtId="3" fontId="2" fillId="0" borderId="0" xfId="0" applyNumberFormat="1" applyFont="1"/>
    <xf numFmtId="1" fontId="2" fillId="0" borderId="0" xfId="0" applyNumberFormat="1" applyFont="1"/>
    <xf numFmtId="2" fontId="0" fillId="0" borderId="0" xfId="0" applyNumberFormat="1"/>
    <xf numFmtId="0" fontId="0" fillId="0" borderId="0" xfId="0" applyNumberFormat="1"/>
    <xf numFmtId="10" fontId="0" fillId="0" borderId="0" xfId="0" applyNumberFormat="1"/>
    <xf numFmtId="0" fontId="1" fillId="0" borderId="0" xfId="0" applyFont="1"/>
    <xf numFmtId="0" fontId="3" fillId="0" borderId="0" xfId="0" applyFont="1"/>
    <xf numFmtId="1" fontId="3" fillId="0" borderId="0" xfId="0" applyNumberFormat="1" applyFont="1"/>
    <xf numFmtId="1" fontId="0" fillId="0" borderId="0" xfId="0" applyNumberFormat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0" xfId="0" applyNumberFormat="1" applyFont="1"/>
    <xf numFmtId="10" fontId="1" fillId="0" borderId="0" xfId="0" applyNumberFormat="1" applyFont="1"/>
    <xf numFmtId="0" fontId="5" fillId="0" borderId="0" xfId="0" applyFont="1"/>
    <xf numFmtId="2" fontId="1" fillId="0" borderId="0" xfId="0" applyNumberFormat="1" applyFont="1"/>
    <xf numFmtId="0" fontId="4" fillId="4" borderId="0" xfId="3"/>
    <xf numFmtId="0" fontId="4" fillId="5" borderId="0" xfId="4"/>
    <xf numFmtId="0" fontId="1" fillId="4" borderId="0" xfId="3" applyFont="1"/>
    <xf numFmtId="2" fontId="1" fillId="4" borderId="0" xfId="3" applyNumberFormat="1" applyFont="1"/>
    <xf numFmtId="0" fontId="1" fillId="5" borderId="0" xfId="4" applyFont="1"/>
    <xf numFmtId="2" fontId="1" fillId="5" borderId="0" xfId="4" applyNumberFormat="1" applyFont="1"/>
    <xf numFmtId="0" fontId="4" fillId="3" borderId="0" xfId="2"/>
    <xf numFmtId="1" fontId="4" fillId="4" borderId="0" xfId="3" applyNumberFormat="1"/>
    <xf numFmtId="1" fontId="4" fillId="5" borderId="0" xfId="4" applyNumberFormat="1"/>
    <xf numFmtId="1" fontId="4" fillId="3" borderId="0" xfId="2" applyNumberFormat="1"/>
    <xf numFmtId="0" fontId="4" fillId="2" borderId="0" xfId="1"/>
    <xf numFmtId="1" fontId="4" fillId="2" borderId="0" xfId="1" applyNumberFormat="1"/>
    <xf numFmtId="165" fontId="4" fillId="4" borderId="0" xfId="3" applyNumberFormat="1"/>
    <xf numFmtId="166" fontId="4" fillId="5" borderId="0" xfId="4" applyNumberFormat="1"/>
    <xf numFmtId="0" fontId="6" fillId="4" borderId="1" xfId="3" applyFont="1" applyBorder="1"/>
    <xf numFmtId="0" fontId="7" fillId="4" borderId="0" xfId="3" applyFont="1"/>
    <xf numFmtId="0" fontId="6" fillId="5" borderId="1" xfId="4" applyFont="1" applyBorder="1"/>
    <xf numFmtId="0" fontId="7" fillId="5" borderId="0" xfId="4" applyFont="1"/>
    <xf numFmtId="0" fontId="6" fillId="3" borderId="1" xfId="2" applyFont="1" applyBorder="1"/>
    <xf numFmtId="0" fontId="7" fillId="3" borderId="0" xfId="2" applyFont="1"/>
    <xf numFmtId="0" fontId="0" fillId="0" borderId="0" xfId="0" applyFill="1"/>
    <xf numFmtId="0" fontId="7" fillId="4" borderId="1" xfId="3" applyFont="1" applyBorder="1"/>
    <xf numFmtId="0" fontId="7" fillId="2" borderId="0" xfId="1" applyFont="1"/>
    <xf numFmtId="0" fontId="7" fillId="0" borderId="0" xfId="0" applyFont="1"/>
    <xf numFmtId="2" fontId="7" fillId="0" borderId="0" xfId="0" applyNumberFormat="1" applyFont="1"/>
    <xf numFmtId="0" fontId="6" fillId="4" borderId="2" xfId="3" applyFont="1" applyBorder="1"/>
    <xf numFmtId="2" fontId="7" fillId="4" borderId="0" xfId="3" applyNumberFormat="1" applyFont="1"/>
    <xf numFmtId="0" fontId="6" fillId="5" borderId="2" xfId="4" applyFont="1" applyBorder="1"/>
    <xf numFmtId="0" fontId="6" fillId="5" borderId="0" xfId="4" applyFont="1"/>
    <xf numFmtId="1" fontId="7" fillId="5" borderId="0" xfId="4" applyNumberFormat="1" applyFont="1"/>
    <xf numFmtId="10" fontId="7" fillId="0" borderId="0" xfId="0" applyNumberFormat="1" applyFont="1"/>
    <xf numFmtId="166" fontId="6" fillId="5" borderId="1" xfId="4" applyNumberFormat="1" applyFont="1" applyBorder="1"/>
    <xf numFmtId="166" fontId="7" fillId="5" borderId="0" xfId="4" applyNumberFormat="1" applyFont="1"/>
    <xf numFmtId="167" fontId="7" fillId="0" borderId="0" xfId="0" applyNumberFormat="1" applyFont="1"/>
    <xf numFmtId="10" fontId="6" fillId="4" borderId="1" xfId="3" applyNumberFormat="1" applyFont="1" applyBorder="1"/>
    <xf numFmtId="166" fontId="6" fillId="4" borderId="1" xfId="3" applyNumberFormat="1" applyFont="1" applyBorder="1"/>
    <xf numFmtId="1" fontId="0" fillId="6" borderId="0" xfId="0" applyNumberFormat="1" applyFont="1" applyFill="1"/>
    <xf numFmtId="1" fontId="0" fillId="7" borderId="0" xfId="0" applyNumberFormat="1" applyFont="1" applyFill="1"/>
    <xf numFmtId="1" fontId="0" fillId="8" borderId="0" xfId="0" applyNumberFormat="1" applyFont="1" applyFill="1"/>
    <xf numFmtId="1" fontId="0" fillId="9" borderId="0" xfId="0" applyNumberFormat="1" applyFont="1" applyFill="1"/>
    <xf numFmtId="0" fontId="6" fillId="4" borderId="0" xfId="3" applyFont="1" applyBorder="1"/>
    <xf numFmtId="0" fontId="1" fillId="4" borderId="0" xfId="3" applyFont="1" applyAlignment="1">
      <alignment horizontal="center"/>
    </xf>
    <xf numFmtId="0" fontId="1" fillId="5" borderId="0" xfId="4" applyFont="1" applyAlignment="1">
      <alignment horizontal="center"/>
    </xf>
    <xf numFmtId="0" fontId="1" fillId="5" borderId="0" xfId="4" applyFont="1" applyAlignment="1">
      <alignment horizontal="center" vertical="top"/>
    </xf>
    <xf numFmtId="0" fontId="1" fillId="3" borderId="0" xfId="2" applyFont="1" applyAlignment="1">
      <alignment horizontal="center"/>
    </xf>
    <xf numFmtId="0" fontId="8" fillId="4" borderId="0" xfId="3" applyFont="1" applyAlignment="1">
      <alignment horizontal="center"/>
    </xf>
    <xf numFmtId="0" fontId="4" fillId="4" borderId="0" xfId="3" applyAlignment="1">
      <alignment horizontal="center"/>
    </xf>
    <xf numFmtId="0" fontId="1" fillId="2" borderId="0" xfId="1" applyFont="1" applyAlignment="1">
      <alignment horizontal="center"/>
    </xf>
    <xf numFmtId="166" fontId="2" fillId="0" borderId="0" xfId="0" applyNumberFormat="1" applyFont="1"/>
  </cellXfs>
  <cellStyles count="5">
    <cellStyle name="20% - Accent2" xfId="1" builtinId="34"/>
    <cellStyle name="20% - Accent4" xfId="2" builtinId="42"/>
    <cellStyle name="20% - Accent5" xfId="3" builtinId="46"/>
    <cellStyle name="20% - Accent6" xfId="4" builtinId="50"/>
    <cellStyle name="Normal" xfId="0" builtinId="0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6" formatCode="&quot;$&quot;#,##0.00"/>
    </dxf>
    <dxf>
      <numFmt numFmtId="14" formatCode="0.00%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numFmt numFmtId="166" formatCode="&quot;$&quot;#,##0.00"/>
    </dxf>
    <dxf>
      <numFmt numFmtId="14" formatCode="0.00%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  <numFmt numFmtId="166" formatCode="&quot;$&quot;#,##0.00"/>
    </dxf>
    <dxf>
      <numFmt numFmtId="165" formatCode="\$#,##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numFmt numFmtId="2" formatCode="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numFmt numFmtId="2" formatCode="0.0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40A36-A203-487C-92A6-3C51C4F06ED6}" name="Table1" displayName="Table1" ref="A3:K128" totalsRowShown="0" headerRowDxfId="201">
  <autoFilter ref="A3:K128" xr:uid="{1F140A36-A203-487C-92A6-3C51C4F06ED6}"/>
  <tableColumns count="11">
    <tableColumn id="1" xr3:uid="{3D2688B1-A6DC-4F95-AC3B-A98FB61488D2}" name="Library"/>
    <tableColumn id="2" xr3:uid="{5765EAB8-5068-4BB1-9F1B-B86716E15B70}" name="Director"/>
    <tableColumn id="3" xr3:uid="{97C3C003-8B06-4C2B-89CC-52079D52D38A}" name="Director Email"/>
    <tableColumn id="4" xr3:uid="{F3DB15B8-57C9-443E-961B-77AECB15C2E6}" name="Mayor/City Manager"/>
    <tableColumn id="5" xr3:uid="{E3ABC837-BFD3-4C8E-9F4D-357C7A493255}" name="Mayor/City Manager Email"/>
    <tableColumn id="6" xr3:uid="{BEC1B5F6-1849-4DAE-85FC-609F7F39D6A4}" name="Public Service Hours" dataDxfId="200"/>
    <tableColumn id="7" xr3:uid="{22DE26B8-DA11-4387-BB89-2EB416E22BFE}" name="Total Buildings"/>
    <tableColumn id="8" xr3:uid="{43A7E8B0-3BD3-4E30-A291-F4105660B6C1}" name="Bookmobiles"/>
    <tableColumn id="9" xr3:uid="{27E965DB-9F33-434A-9971-995E8FCA5DDE}" name="Registered Borrowers"/>
    <tableColumn id="10" xr3:uid="{0F714E88-108E-45CA-96D8-6A231681978D}" name="As % of population" dataDxfId="199"/>
    <tableColumn id="11" xr3:uid="{539C83B5-1C91-4B5E-AEB5-1132127B89EF}" name="Population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E70961-6017-47E4-9316-F3347BFCD024}" name="Table11" displayName="Table11" ref="A4:J125" totalsRowShown="0" headerRowDxfId="63" dataDxfId="62" headerRowCellStyle="20% - Accent2">
  <autoFilter ref="A4:J125" xr:uid="{11E70961-6017-47E4-9316-F3347BFCD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C727056-7CE3-4E9A-828B-B87BE7FC68E5}" name="Library" dataDxfId="61"/>
    <tableColumn id="2" xr3:uid="{01DC4E9A-7992-4914-BD57-42CA812D142F}" name="Population" dataDxfId="60"/>
    <tableColumn id="3" xr3:uid="{F1FC8D0B-A432-4695-B4C2-2F54E1B31F10}" name="Year Hired" dataDxfId="59"/>
    <tableColumn id="4" xr3:uid="{4341C515-6096-4DED-B5F4-E7AC05613ABA}" name="Salary" dataDxfId="58"/>
    <tableColumn id="5" xr3:uid="{FF88CC10-5521-40D2-AEFE-216249EF0357}" name="FTE MLIS" dataDxfId="57"/>
    <tableColumn id="6" xr3:uid="{5715CE8B-7037-4C3C-8EC2-418D57648BEE}" name="Population per one FTE MLS" dataDxfId="56"/>
    <tableColumn id="7" xr3:uid="{86B6434D-5202-43E6-B570-FCD4CDD07B16}" name="Entry librarian salary" dataDxfId="55"/>
    <tableColumn id="8" xr3:uid="{A6290335-DF47-4507-8171-E7369EBA298D}" name="Total Paid " dataDxfId="54"/>
    <tableColumn id="9" xr3:uid="{E582986B-06EB-4CDD-AF36-7307FD377E5C}" name="Total FTE" dataDxfId="53"/>
    <tableColumn id="10" xr3:uid="{08275AFA-C133-42CC-8034-99088D534171}" name="Population per one FTE staff" dataDxfId="52">
      <calculatedColumnFormula>B5/I5</calculatedColumnFormula>
    </tableColumn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7652D1-D33F-43BF-AF09-AA8EBB3E3E9F}" name="Table12" displayName="Table12" ref="A3:E126" totalsRowShown="0" headerRowDxfId="51">
  <autoFilter ref="A3:E126" xr:uid="{597652D1-D33F-43BF-AF09-AA8EBB3E3E9F}"/>
  <tableColumns count="5">
    <tableColumn id="1" xr3:uid="{331AA81E-0A4B-4FA6-BA47-81E69420EE3E}" name="Library" dataDxfId="50"/>
    <tableColumn id="2" xr3:uid="{4F69C419-646A-40A5-A1DF-3221D4820A53}" name="State Aid" dataDxfId="49"/>
    <tableColumn id="3" xr3:uid="{FF99974C-4533-4263-BEEA-F1D999F989D0}" name="City/County Revenue" dataDxfId="48"/>
    <tableColumn id="4" xr3:uid="{9DBC604C-2FFE-435F-B61F-76729A2C47E9}" name="Percentage State Aid" dataDxfId="47"/>
    <tableColumn id="5" xr3:uid="{F504F63E-C327-4295-9083-1790A48346C6}" name="Total City/County/State" dataDxfId="46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D9AAD0-1E8C-48AF-87F2-AE0F5D063EAE}" name="Table13" displayName="Table13" ref="A4:N127" totalsRowShown="0" headerRowDxfId="45" headerRowCellStyle="20% - Accent6">
  <autoFilter ref="A4:N127" xr:uid="{19D9AAD0-1E8C-48AF-87F2-AE0F5D063EAE}"/>
  <tableColumns count="14">
    <tableColumn id="1" xr3:uid="{5EB3DFA8-808E-445B-8D83-D110886AB347}" name="Library" dataDxfId="44"/>
    <tableColumn id="2" xr3:uid="{F05BD7C1-90B4-4DA4-8DB8-163E084B7692}" name="population" dataDxfId="43"/>
    <tableColumn id="3" xr3:uid="{AE38D009-882B-4DBB-B689-93275144DA71}" name="State Grants" dataDxfId="42"/>
    <tableColumn id="4" xr3:uid="{82996918-8EA1-487D-8BBB-4611E24E0E48}" name="LSTA" dataDxfId="41"/>
    <tableColumn id="5" xr3:uid="{BBCA046C-FC9F-4CA8-BD29-36C60DCBE759}" name="Other City/County" dataDxfId="40"/>
    <tableColumn id="6" xr3:uid="{26CDF372-C4D3-4DAA-99D2-1DD4E058C013}" name="Other I" dataDxfId="39"/>
    <tableColumn id="7" xr3:uid="{8E4870BD-3B43-4031-81FE-8AA51E7F8065}" name="Total Other" dataDxfId="38" dataCellStyle="20% - Accent5"/>
    <tableColumn id="8" xr3:uid="{D74C76C5-C1A0-411F-BC73-CFE7AACC7878}" name="Total State/City/County" dataDxfId="37"/>
    <tableColumn id="9" xr3:uid="{910C8317-2EE8-4018-AE6D-E6A715497C0E}" name="Total Operating Revenue" dataDxfId="36"/>
    <tableColumn id="10" xr3:uid="{E5E582D4-DD4D-4232-80A9-93705A8F0BB3}" name="Local Per Capita" dataDxfId="35"/>
    <tableColumn id="11" xr3:uid="{1085C2F1-1F48-4B5B-8DBA-50575D678BA1}" name="State per capita" dataDxfId="34"/>
    <tableColumn id="12" xr3:uid="{A174FB5F-C3F4-4C15-9DB2-258EC77432C0}" name="Federal per capita" dataDxfId="33"/>
    <tableColumn id="13" xr3:uid="{ADF8F787-955B-4E72-8AA8-EAE368B9CE43}" name="Other per capita" dataDxfId="32"/>
    <tableColumn id="14" xr3:uid="{D69DF161-0320-43A7-9CAB-7FFB5C5948C1}" name="Total per capita" dataDxfId="31" dataCellStyle="20% - Accent6">
      <calculatedColumnFormula>I5/B5</calculatedColumnFormula>
    </tableColumn>
  </tableColumns>
  <tableStyleInfo name="TableStyleMedium1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F967B1-A5FA-4640-BAAE-4F65748B3A88}" name="Table14" displayName="Table14" ref="A4:L127" totalsRowShown="0" headerRowDxfId="30" headerRowCellStyle="20% - Accent5">
  <autoFilter ref="A4:L127" xr:uid="{41F967B1-A5FA-4640-BAAE-4F65748B3A88}"/>
  <tableColumns count="12">
    <tableColumn id="1" xr3:uid="{FA9654BF-8058-4F10-A449-D8DDEFDEC791}" name="Library" dataDxfId="29"/>
    <tableColumn id="2" xr3:uid="{CFCDF643-97EA-4303-875F-04D5BC5763A0}" name="Population" dataDxfId="28"/>
    <tableColumn id="3" xr3:uid="{5F640304-5D1D-4366-8996-DE0458174F8F}" name="Total Expenses" dataDxfId="27"/>
    <tableColumn id="8" xr3:uid="{A13203DD-3336-4AE3-B6D9-A93FAF7E928E}" name="Per capita" dataDxfId="26">
      <calculatedColumnFormula>C5/B5</calculatedColumnFormula>
    </tableColumn>
    <tableColumn id="4" xr3:uid="{C60B1E43-F0C0-4B4F-A3CA-35B50ADD61CC}" name="Total Books" dataDxfId="25"/>
    <tableColumn id="5" xr3:uid="{D1FF895E-D520-4FBD-B718-E401D3E99D6C}" name="Total Serials" dataDxfId="24"/>
    <tableColumn id="6" xr3:uid="{C07DC0A3-6909-438C-834E-44706FD5867D}" name="Total AV" dataDxfId="23"/>
    <tableColumn id="7" xr3:uid="{DDB6445D-9364-4BA0-B95D-A41172F1E123}" name="Total Electronic materials" dataDxfId="22"/>
    <tableColumn id="12" xr3:uid="{6691EFDF-DE3C-4CA6-8368-42A76B1DFACE}" name="Other materials" dataDxfId="21"/>
    <tableColumn id="9" xr3:uid="{CC6E3CB5-2C56-4C6C-9EA1-B611E127C1D6}" name="Total Collection Expenditures" dataDxfId="20" dataCellStyle="20% - Accent5"/>
    <tableColumn id="10" xr3:uid="{60D8CADE-3ED3-4315-A819-02EE7442F45B}" name="% of total expenses" dataDxfId="19"/>
    <tableColumn id="11" xr3:uid="{08982F3E-1007-4A86-A8BB-E8378DFB251F}" name="Per capita2" dataDxfId="1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D5FF40-FDD5-4163-9234-AA43196EA222}" name="Table15" displayName="Table15" ref="A4:G125" totalsRowShown="0">
  <autoFilter ref="A4:G125" xr:uid="{0BD5FF40-FDD5-4163-9234-AA43196EA222}"/>
  <tableColumns count="7">
    <tableColumn id="1" xr3:uid="{4A8BDD84-2F35-4793-8DF0-6821FCFA0823}" name="Library" dataDxfId="17"/>
    <tableColumn id="2" xr3:uid="{AFFC046F-EFA8-45CC-BD4E-6C541FF357CC}" name="Salaries" dataDxfId="16"/>
    <tableColumn id="3" xr3:uid="{A3ABAF0C-D646-404E-BCE8-7836396A2D38}" name="Benefits" dataDxfId="15"/>
    <tableColumn id="4" xr3:uid="{A469E7FE-774D-4EEA-94C4-DD0312E2D17D}" name="Total Staff" dataDxfId="14" dataCellStyle="20% - Accent5">
      <calculatedColumnFormula>SUM(B5:C5)</calculatedColumnFormula>
    </tableColumn>
    <tableColumn id="5" xr3:uid="{2F216154-0C80-46E6-9306-BEB3E2DF666F}" name="as % of total expenditures" dataDxfId="13">
      <calculatedColumnFormula>D5/'Operating Expenditures I'!C5</calculatedColumnFormula>
    </tableColumn>
    <tableColumn id="6" xr3:uid="{F07EA474-13BD-4B53-93EE-106651C218D9}" name="Per capita" dataDxfId="12">
      <calculatedColumnFormula>D5/'Operating Expenditures I'!B5</calculatedColumnFormula>
    </tableColumn>
    <tableColumn id="7" xr3:uid="{5F375D86-4958-4464-A9F5-026E49EFCD2E}" name="Other Expenditures" dataDxfId="11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BF901B-1D54-4D15-9BB0-83F4CA575951}" name="Table16" displayName="Table16" ref="A4:I125" totalsRowShown="0" headerRowDxfId="10" dataDxfId="9" headerRowCellStyle="20% - Accent6">
  <autoFilter ref="A4:I125" xr:uid="{0ABF901B-1D54-4D15-9BB0-83F4CA575951}"/>
  <tableColumns count="9">
    <tableColumn id="1" xr3:uid="{E9EFC3DA-57BC-480C-A9EC-0B323B413946}" name="Library" dataDxfId="8"/>
    <tableColumn id="2" xr3:uid="{AD9B59FC-38CD-4A01-82B2-128AA7840CB3}" name="Bonds" dataDxfId="7"/>
    <tableColumn id="3" xr3:uid="{4DF79924-48DA-4823-BDD3-6B3444E84A59}" name="Federal " dataDxfId="6"/>
    <tableColumn id="4" xr3:uid="{DB8359EC-D30B-4A32-A62B-36BD170DD585}" name="State" dataDxfId="5"/>
    <tableColumn id="5" xr3:uid="{C6B2AEC6-C84D-467B-A571-006CCADDAC9A}" name="Other" dataDxfId="4"/>
    <tableColumn id="6" xr3:uid="{5DC198E1-81B5-4482-B3CC-4CEF920E488B}" name="Total" dataDxfId="3" dataCellStyle="20% - Accent5">
      <calculatedColumnFormula>SUM(B5:E5)</calculatedColumnFormula>
    </tableColumn>
    <tableColumn id="7" xr3:uid="{090D7919-355B-4895-815C-7F57F52D088D}" name="New Building" dataDxfId="2"/>
    <tableColumn id="8" xr3:uid="{F4549348-05CD-4FE5-B3A3-2E9566161262}" name="Remodel" dataDxfId="1"/>
    <tableColumn id="9" xr3:uid="{EE4DDDBD-3A6E-42AF-ABB2-C9CE16BB0726}" name="Other2" dataDxfId="0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6DC2C7-1DB2-41FF-A663-37EE2CD42185}" name="Table3" displayName="Table3" ref="A4:G127" totalsRowShown="0" headerRowDxfId="198" headerRowCellStyle="20% - Accent6">
  <autoFilter ref="A4:G127" xr:uid="{DF6DC2C7-1DB2-41FF-A663-37EE2CD42185}"/>
  <tableColumns count="7">
    <tableColumn id="1" xr3:uid="{5C295F8B-B9B7-494E-A88D-F2C2B864D334}" name="Library" dataDxfId="197"/>
    <tableColumn id="2" xr3:uid="{41AF429E-29B7-4E94-8456-8B83430DEDBB}" name="Population" dataDxfId="196"/>
    <tableColumn id="3" xr3:uid="{295F9EA7-614D-43FD-9FA1-AC9D1B72489E}" name="Public Service Hours " dataDxfId="195"/>
    <tableColumn id="4" xr3:uid="{C617D746-2888-4502-9379-87BCDC6877EC}" name="Total Library Visits"/>
    <tableColumn id="5" xr3:uid="{88ACF254-8FC9-4255-BD45-AF03DE14456B}" name="Library Visits per capita" dataDxfId="194"/>
    <tableColumn id="6" xr3:uid="{35A9ED55-0B26-4BBF-A811-568B70A18A09}" name="Reference"/>
    <tableColumn id="7" xr3:uid="{8817E2F0-9E63-435A-A300-7FFF1B64A0CB}" name="Reference per capita" dataDxfId="19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06469D-68D1-458C-AEFF-1C08AA1D113B}" name="Table4" displayName="Table4" ref="A3:M127" totalsRowShown="0" headerRowDxfId="192">
  <autoFilter ref="A3:M127" xr:uid="{A506469D-68D1-458C-AEFF-1C08AA1D113B}"/>
  <tableColumns count="13">
    <tableColumn id="1" xr3:uid="{A1898DBE-0441-4536-BB5E-AE92810AF971}" name="Library"/>
    <tableColumn id="2" xr3:uid="{7A0099BF-AC99-4973-BB25-2147401ADC03}" name="County"/>
    <tableColumn id="3" xr3:uid="{0DA684FA-78B5-4014-99B2-DE16BB2249D3}" name="Population"/>
    <tableColumn id="4" xr3:uid="{452BB89D-B4FA-4622-A33B-3E90D7A061FD}" name="Public Computers"/>
    <tableColumn id="5" xr3:uid="{5FD82138-B9DB-43DD-914E-608CAA6E449E}" name="Internet workstations per 3,000 Population" dataDxfId="191">
      <calculatedColumnFormula>(C4/3000)/D4</calculatedColumnFormula>
    </tableColumn>
    <tableColumn id="6" xr3:uid="{33E830B3-5C7A-406A-8B68-4DC0855B3D0A}" name="Annual Internet use"/>
    <tableColumn id="7" xr3:uid="{D83E020E-0FB3-413E-A091-94309733D507}" name="Internet use per capita" dataDxfId="190"/>
    <tableColumn id="8" xr3:uid="{6F02B071-7042-4E29-AFC8-EC3F8BFCAC2E}" name="Wi-fi usage"/>
    <tableColumn id="9" xr3:uid="{07231492-D0D9-409D-813D-31C410225AEC}" name="Broadband Speeds"/>
    <tableColumn id="10" xr3:uid="{B09B9D53-26E4-4CC7-997A-EDE5A5949EFB}" name="Wifi Outside Building"/>
    <tableColumn id="11" xr3:uid="{CE76D4C3-1603-4C73-AC84-6475494B8B74}" name="In-library Checkout Laptops"/>
    <tableColumn id="12" xr3:uid="{148A6FF6-779C-45C7-93E9-9A9A2CFF2C4F}" name="Home Checkout Laptops"/>
    <tableColumn id="13" xr3:uid="{25CE8D46-71D5-402E-A2E5-0FEFF87ACF97}" name="Home checkout Hotspots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145EA3-0D17-4871-B9A4-85E162D46C8E}" name="Table5" displayName="Table5" ref="A4:V126" totalsRowCount="1" headerRowDxfId="189" dataDxfId="188" headerRowCellStyle="20% - Accent4">
  <autoFilter ref="A4:V125" xr:uid="{A6145EA3-0D17-4871-B9A4-85E162D46C8E}"/>
  <tableColumns count="22">
    <tableColumn id="1" xr3:uid="{8E3945FE-FDCB-48F2-A09B-5A329368F76D}" name="Library" dataDxfId="186" totalsRowDxfId="187"/>
    <tableColumn id="2" xr3:uid="{467B77F6-ADEF-49DD-A83B-52980E2BCABE}" name="Children 0-5" dataDxfId="184" totalsRowDxfId="185"/>
    <tableColumn id="3" xr3:uid="{6557E03A-46C7-4E0D-BD83-D2AC53141F52}" name="Children 6-11" dataDxfId="182" totalsRowDxfId="183"/>
    <tableColumn id="4" xr3:uid="{CD8AA259-F90B-4314-94C2-F4A0C373C47C}" name="Total Children" dataDxfId="180" totalsRowDxfId="181">
      <calculatedColumnFormula>SUM(B5:C5)</calculatedColumnFormula>
    </tableColumn>
    <tableColumn id="5" xr3:uid="{C9B1F0AD-0373-4D1D-961A-E4C31BA7F6DE}" name="Young Adult" dataDxfId="178" totalsRowDxfId="179"/>
    <tableColumn id="6" xr3:uid="{E9464DFB-E474-4030-A8AA-4A8F04D9B11C}" name="Adult" dataDxfId="176" totalsRowDxfId="177"/>
    <tableColumn id="7" xr3:uid="{A3C9F660-4917-4A89-899C-82EE311266CA}" name="General interest" dataDxfId="174" totalsRowDxfId="175"/>
    <tableColumn id="8" xr3:uid="{7DF37D5C-CDEB-4814-BCCE-8B640B468809}" name="Total on site" totalsRowFunction="sum" dataDxfId="172" totalsRowDxfId="173" dataCellStyle="20% - Accent5">
      <calculatedColumnFormula>SUM(D5:G5)</calculatedColumnFormula>
    </tableColumn>
    <tableColumn id="9" xr3:uid="{9449C144-E823-4A8C-BC70-2D6B1D872F07}" name="Children 0-5/2" dataDxfId="170" totalsRowDxfId="171"/>
    <tableColumn id="10" xr3:uid="{B1A7ECC9-05AD-40AF-844A-9FB14E0ACCBC}" name="Children 6-112" dataDxfId="168" totalsRowDxfId="169"/>
    <tableColumn id="11" xr3:uid="{ECC5A089-CA43-4249-B738-DFCBEB586891}" name="Total Children2" dataDxfId="166" totalsRowDxfId="167">
      <calculatedColumnFormula>SUM(I5:J5)</calculatedColumnFormula>
    </tableColumn>
    <tableColumn id="12" xr3:uid="{E79B9EFC-AC9C-48A4-835A-C90AC0F0D117}" name="Young Adult2" dataDxfId="164" totalsRowDxfId="165"/>
    <tableColumn id="13" xr3:uid="{CBEF1B80-8D52-44BE-B220-7DE9AE194E49}" name="Adult2" dataDxfId="162" totalsRowDxfId="163"/>
    <tableColumn id="14" xr3:uid="{3EBEA231-9240-41DB-8D88-EA3C3DB8179A}" name="General interest2" dataDxfId="160" totalsRowDxfId="161"/>
    <tableColumn id="15" xr3:uid="{ABE27664-0DF9-49DB-BE72-A724398930F5}" name="Total off site" dataDxfId="158" totalsRowDxfId="159" dataCellStyle="20% - Accent6">
      <calculatedColumnFormula>SUM(K5:N5)</calculatedColumnFormula>
    </tableColumn>
    <tableColumn id="16" xr3:uid="{6B1C1A3E-AF91-4AB2-93F7-C01DF3662E15}" name="Children 0-5/3" dataDxfId="156" totalsRowDxfId="157"/>
    <tableColumn id="17" xr3:uid="{2F05FA89-7DCA-4920-898B-36B1667A650F}" name="Children 6-11/3" dataDxfId="154" totalsRowDxfId="155"/>
    <tableColumn id="18" xr3:uid="{110BDA20-C7E3-4CDC-B749-4B6A2864DA22}" name="Total Children3" dataDxfId="152" totalsRowDxfId="153">
      <calculatedColumnFormula>SUM(P5:Q5)</calculatedColumnFormula>
    </tableColumn>
    <tableColumn id="19" xr3:uid="{12835807-7A31-4EF0-9F9C-6C8D36DA5C1F}" name="Young Adult3" dataDxfId="150" totalsRowDxfId="151"/>
    <tableColumn id="20" xr3:uid="{0A5F193D-30C4-4267-8CDA-97078E5AB646}" name="Adult3" dataDxfId="148" totalsRowDxfId="149"/>
    <tableColumn id="21" xr3:uid="{7392D569-B7BA-4057-A1F0-E24063BD6549}" name="General interest3" dataDxfId="146" totalsRowDxfId="147"/>
    <tableColumn id="22" xr3:uid="{4756D69B-7FDC-41B5-B94A-24984FD7C8A8}" name="Total Virtual" dataDxfId="144" totalsRowDxfId="145" dataCellStyle="20% - Accent4">
      <calculatedColumnFormula>SUM(R5:U5)</calculatedColumnFormula>
    </tableColumn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CF4E43-3078-451E-A896-B0B7033BA937}" name="Table6" displayName="Table6" ref="A4:W126" totalsRowCount="1" dataDxfId="143" headerRowCellStyle="20% - Accent4">
  <autoFilter ref="A4:W125" xr:uid="{CBCF4E43-3078-451E-A896-B0B7033BA937}"/>
  <tableColumns count="23">
    <tableColumn id="1" xr3:uid="{5E12C98A-A257-4E3B-895A-E5A3E96F3470}" name="Library" dataDxfId="141" totalsRowDxfId="142"/>
    <tableColumn id="2" xr3:uid="{6D255231-BA9C-44F3-AA2E-51F5E6C42938}" name="Children 0-5" dataDxfId="139" totalsRowDxfId="140"/>
    <tableColumn id="3" xr3:uid="{55568098-5C60-4E0A-9CE2-C48AF0768737}" name="Children 6-11" dataDxfId="137" totalsRowDxfId="138"/>
    <tableColumn id="4" xr3:uid="{44FCDF78-16AC-4A5F-AE97-77335E7370D8}" name="Total Children" dataDxfId="135" totalsRowDxfId="136">
      <calculatedColumnFormula>SUM(B5:C5)</calculatedColumnFormula>
    </tableColumn>
    <tableColumn id="5" xr3:uid="{33F23627-08B4-4430-9B3C-50203D34EA49}" name="Young Adult" dataDxfId="133" totalsRowDxfId="134"/>
    <tableColumn id="6" xr3:uid="{2E49300F-BDC7-4AC4-B31A-2652F70CF344}" name="Adult" dataDxfId="131" totalsRowDxfId="132"/>
    <tableColumn id="7" xr3:uid="{886CED65-9DE8-473D-8D1D-BD725F4BBB37}" name="General interest" dataDxfId="129" totalsRowDxfId="130"/>
    <tableColumn id="8" xr3:uid="{F85B41F6-BD78-4F49-B69D-0C9C992D09A2}" name="Total on site" totalsRowFunction="sum" dataDxfId="127" totalsRowDxfId="128" dataCellStyle="20% - Accent5">
      <calculatedColumnFormula>SUM(D5:G5)</calculatedColumnFormula>
    </tableColumn>
    <tableColumn id="9" xr3:uid="{67443BB9-91ED-46CE-AE03-A78397B76B5C}" name="Children 0-5/2" dataDxfId="125" totalsRowDxfId="126"/>
    <tableColumn id="10" xr3:uid="{582E4955-C50D-423B-B471-3845B1744B99}" name="Children 6-11/2" dataDxfId="123" totalsRowDxfId="124"/>
    <tableColumn id="11" xr3:uid="{E688EF19-1BAA-49C3-BD4B-B9715DB36A3D}" name="Total Children2" dataDxfId="121" totalsRowDxfId="122">
      <calculatedColumnFormula>SUM(I5:J5)</calculatedColumnFormula>
    </tableColumn>
    <tableColumn id="12" xr3:uid="{8C5216F5-467E-446A-8654-F295B123EF86}" name="Young Adult2" dataDxfId="119" totalsRowDxfId="120"/>
    <tableColumn id="13" xr3:uid="{597A3F1C-BCA6-4D43-884D-F14D52599ECD}" name="Adult2" dataDxfId="117" totalsRowDxfId="118"/>
    <tableColumn id="14" xr3:uid="{55F59E67-C689-4C42-8D65-96DA7ECF10FD}" name="General interest2" dataDxfId="115" totalsRowDxfId="116"/>
    <tableColumn id="15" xr3:uid="{449A7C1B-4AB8-4034-93F8-176CDFF9AF06}" name="Total off site" totalsRowFunction="sum" dataDxfId="113" totalsRowDxfId="114" dataCellStyle="20% - Accent6">
      <calculatedColumnFormula>SUM(K5:N5)</calculatedColumnFormula>
    </tableColumn>
    <tableColumn id="16" xr3:uid="{34A2F6B1-B100-4103-9699-1E07F240F9ED}" name="Children 0-5/3" dataDxfId="111" totalsRowDxfId="112"/>
    <tableColumn id="17" xr3:uid="{50483205-B4A8-48ED-8260-B41EF0D3B52C}" name="Children 6-11/3" dataDxfId="109" totalsRowDxfId="110"/>
    <tableColumn id="18" xr3:uid="{1504407D-9737-4C1E-A5D9-4D77420BCEA9}" name="Total Children3" dataDxfId="107" totalsRowDxfId="108">
      <calculatedColumnFormula>SUM(P5:Q5)</calculatedColumnFormula>
    </tableColumn>
    <tableColumn id="19" xr3:uid="{81CB9826-A64B-4296-86CC-779C08E92D24}" name="Young Adult3" dataDxfId="105" totalsRowDxfId="106"/>
    <tableColumn id="20" xr3:uid="{B3CB1EED-2146-4483-A9FD-33615A40157B}" name="Adult3" dataDxfId="103" totalsRowDxfId="104"/>
    <tableColumn id="21" xr3:uid="{B733ABED-4304-4E30-9635-87B031DC43DD}" name="General interest3" dataDxfId="101" totalsRowDxfId="102"/>
    <tableColumn id="22" xr3:uid="{1DB3D810-9F1B-4193-BD90-1D7549D2C8EC}" name="Total Virtual" dataDxfId="99" totalsRowDxfId="100" dataCellStyle="20% - Accent4">
      <calculatedColumnFormula>SUM(R5:U5)</calculatedColumnFormula>
    </tableColumn>
    <tableColumn id="23" xr3:uid="{70BB69EE-3539-42CD-BE90-D2F63470306F}" name="Total Attendance" dataDxfId="97" totalsRowDxfId="98" dataCellStyle="20% - Accent2">
      <calculatedColumnFormula>SUM(H5,O5,V5)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0AB3F6-A561-424E-AAB2-8352F0161A71}" name="Table7" displayName="Table7" ref="A4:C125" totalsRowShown="0" headerRowDxfId="96">
  <autoFilter ref="A4:C125" xr:uid="{150AB3F6-A561-424E-AAB2-8352F0161A71}"/>
  <tableColumns count="3">
    <tableColumn id="1" xr3:uid="{FE1E305A-A0F6-4923-A09E-2EEAC38D9B60}" name="Library" dataDxfId="95"/>
    <tableColumn id="2" xr3:uid="{49455BF0-5686-43FE-BF9D-6D3778408EEA}" name="Recorded Presentations" dataDxfId="94"/>
    <tableColumn id="3" xr3:uid="{BCBFD516-BCCF-49C7-B5D4-FD6294D9FF1F}" name="Recorded Views" dataDxfId="93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7A0E9B-C7BF-4F56-BEBB-900F4A6D4033}" name="Table8" displayName="Table8" ref="A4:L127" totalsRowShown="0" headerRowDxfId="92" headerRowCellStyle="20% - Accent6">
  <autoFilter ref="A4:L127" xr:uid="{A27A0E9B-C7BF-4F56-BEBB-900F4A6D4033}"/>
  <tableColumns count="12">
    <tableColumn id="1" xr3:uid="{9534FA37-ED70-4BF1-A7B3-083C986495B1}" name="Library" dataDxfId="91"/>
    <tableColumn id="2" xr3:uid="{6F124CE2-2E44-4865-8FFB-51EC62D0C510}" name="Population" dataDxfId="90"/>
    <tableColumn id="3" xr3:uid="{6A5D8CF2-13DC-4003-A9C2-93C835A943E7}" name="Adult Materials" dataDxfId="89"/>
    <tableColumn id="4" xr3:uid="{48C5F88E-6641-4570-A949-14C2340FBEC5}" name="Juvenile Materials"/>
    <tableColumn id="5" xr3:uid="{6015EDE6-0881-4C69-BEDF-EC7CF4B5F58B}" name="Other materials" dataDxfId="88"/>
    <tableColumn id="6" xr3:uid="{87B8DC05-1B5C-4EBE-8C33-F9C3217EA38A}" name="Total Physical" dataDxfId="87"/>
    <tableColumn id="7" xr3:uid="{024528AC-1B83-48BA-B6A5-E3BC6C7B78EF}" name="Total Physical per capita" dataDxfId="86">
      <calculatedColumnFormula>F5/B5</calculatedColumnFormula>
    </tableColumn>
    <tableColumn id="8" xr3:uid="{E83F50AF-A86B-45CC-8971-3FDD4874964F}" name="Total Electronic"/>
    <tableColumn id="9" xr3:uid="{6B7FD1EE-9FF9-4E01-B897-905BA2364524}" name="Total Collection Use" dataDxfId="85"/>
    <tableColumn id="10" xr3:uid="{4E70F8E5-FD63-42C9-BDD1-C3D288235356}" name="Circlation per capita" dataDxfId="84">
      <calculatedColumnFormula>I5/B5</calculatedColumnFormula>
    </tableColumn>
    <tableColumn id="11" xr3:uid="{0B570689-D3D2-417B-98D6-63B129F4408C}" name="ILL Borrowed" dataDxfId="83"/>
    <tableColumn id="12" xr3:uid="{79F6C831-DD14-467A-AD65-FC876A01B2DE}" name="ILL Loaned" dataDxfId="82"/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735F42-E44B-4822-8051-6356A318BF40}" name="Table9" displayName="Table9" ref="A4:N127" totalsRowShown="0" headerRowDxfId="81" headerRowCellStyle="20% - Accent6">
  <autoFilter ref="A4:N127" xr:uid="{27735F42-E44B-4822-8051-6356A318BF40}"/>
  <tableColumns count="14">
    <tableColumn id="1" xr3:uid="{55F8A078-F18B-4546-A3A6-488A9FACB6E4}" name="Library" dataDxfId="80"/>
    <tableColumn id="2" xr3:uid="{1D7A6CA8-0AD3-4615-9751-A1D1304BF89D}" name="Population" dataDxfId="79"/>
    <tableColumn id="3" xr3:uid="{8B89C017-4B0B-4969-ACCF-A92B08EB3B80}" name="Adult books" dataDxfId="78"/>
    <tableColumn id="4" xr3:uid="{174609F2-70FF-4FDE-B22B-4FE20E6CE6C5}" name="Juvenile books" dataDxfId="77"/>
    <tableColumn id="5" xr3:uid="{4F4D6DEB-E108-4604-95C0-6A305E5BAE40}" name="Audio"/>
    <tableColumn id="6" xr3:uid="{82AC88D9-5E71-47DA-AF5D-D90E53065676}" name="Video"/>
    <tableColumn id="14" xr3:uid="{0A61FB8A-983C-473E-AD74-682740220C24}" name="Other physical"/>
    <tableColumn id="7" xr3:uid="{BD67B913-137E-498E-AAC5-1374BC6FA3E6}" name="Total" dataDxfId="76">
      <calculatedColumnFormula>SUM(C5:F5)</calculatedColumnFormula>
    </tableColumn>
    <tableColumn id="8" xr3:uid="{CF79895E-7955-4E49-B75C-F9E669BABBE4}" name="Per capita" dataDxfId="75">
      <calculatedColumnFormula>H5/B5</calculatedColumnFormula>
    </tableColumn>
    <tableColumn id="9" xr3:uid="{FD09A11C-A9E9-4309-AF16-38EF1FD64A4E}" name="Ebook units"/>
    <tableColumn id="10" xr3:uid="{D56E636D-A0AA-4266-8F30-C2A04E00AC92}" name="Eaudio units"/>
    <tableColumn id="11" xr3:uid="{687F27FA-0624-41EA-B394-8013171666AA}" name="Evid" dataDxfId="74"/>
    <tableColumn id="12" xr3:uid="{27D1841A-3D28-4C5A-8F7D-F37FC063089B}" name="Total2" dataDxfId="73">
      <calculatedColumnFormula>SUM(J5:L5)</calculatedColumnFormula>
    </tableColumn>
    <tableColumn id="13" xr3:uid="{57EA899B-06C9-473D-81DB-F068FCB33C02}" name="Per Capita2" dataDxfId="72">
      <calculatedColumnFormula>M5/B5</calculatedColumnFormula>
    </tableColumn>
  </tableColumns>
  <tableStyleInfo name="TableStyleMedium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C799D5-4A84-4BBE-8DFB-742B3520F663}" name="Table10" displayName="Table10" ref="A3:F124" totalsRowShown="0" headerRowDxfId="71" dataDxfId="70">
  <autoFilter ref="A3:F124" xr:uid="{BEC799D5-4A84-4BBE-8DFB-742B3520F663}"/>
  <tableColumns count="6">
    <tableColumn id="1" xr3:uid="{2391EAEE-8533-44B9-8008-F894D4D2A3DA}" name="Library" dataDxfId="69"/>
    <tableColumn id="2" xr3:uid="{E16AEAA8-7682-49D3-B9E4-453F6FEE532B}" name="Total BookCollection" dataDxfId="68"/>
    <tableColumn id="3" xr3:uid="{7FD12354-B2B1-4385-987A-BAA2233C5E4E}" name="Number of items added" dataDxfId="67"/>
    <tableColumn id="4" xr3:uid="{8D0BB674-DA0A-4FFA-9B94-85BF8E509896}" name="Number of items withdrawn" dataDxfId="66"/>
    <tableColumn id="5" xr3:uid="{2AECB634-1B7D-4895-A4C1-39C25BDCBAC3}" name="% of new collection" dataDxfId="65">
      <calculatedColumnFormula>C4/B4</calculatedColumnFormula>
    </tableColumn>
    <tableColumn id="6" xr3:uid="{163F6178-4A3A-4617-9D37-A2E7490DF96C}" name="% of withdrawn" dataDxfId="64">
      <calculatedColumnFormula>D4/B4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4637-06F8-4846-BE00-5D8337DF9F34}">
  <dimension ref="A1:K128"/>
  <sheetViews>
    <sheetView topLeftCell="D100" workbookViewId="0">
      <selection activeCell="K4" sqref="K4:K124"/>
    </sheetView>
  </sheetViews>
  <sheetFormatPr defaultRowHeight="15"/>
  <cols>
    <col min="1" max="1" width="52.42578125" bestFit="1" customWidth="1"/>
    <col min="2" max="2" width="21.140625" customWidth="1"/>
    <col min="3" max="3" width="35.7109375" customWidth="1"/>
    <col min="4" max="4" width="42" customWidth="1"/>
    <col min="5" max="5" width="38.7109375" customWidth="1"/>
    <col min="6" max="6" width="21.7109375" style="5" customWidth="1"/>
    <col min="7" max="7" width="16.7109375" bestFit="1" customWidth="1"/>
    <col min="8" max="8" width="15" bestFit="1" customWidth="1"/>
    <col min="9" max="9" width="23" bestFit="1" customWidth="1"/>
    <col min="10" max="10" width="20.42578125" style="6" bestFit="1" customWidth="1"/>
    <col min="11" max="11" width="13.140625" bestFit="1" customWidth="1"/>
  </cols>
  <sheetData>
    <row r="1" spans="1:11">
      <c r="A1" s="23" t="s">
        <v>0</v>
      </c>
    </row>
    <row r="3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9" t="s">
        <v>6</v>
      </c>
      <c r="G3" s="7" t="s">
        <v>7</v>
      </c>
      <c r="H3" s="7" t="s">
        <v>8</v>
      </c>
      <c r="I3" s="7" t="s">
        <v>9</v>
      </c>
      <c r="J3" s="20" t="s">
        <v>10</v>
      </c>
      <c r="K3" s="7" t="s">
        <v>11</v>
      </c>
    </row>
    <row r="4" spans="1:11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3">
        <v>2548</v>
      </c>
      <c r="G4" s="3">
        <v>1</v>
      </c>
      <c r="H4" s="3">
        <v>0</v>
      </c>
      <c r="I4" s="2">
        <v>18239</v>
      </c>
      <c r="J4" s="6">
        <f>I4/K4</f>
        <v>1.1025873534034578</v>
      </c>
      <c r="K4" s="2">
        <v>16542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3">
        <v>1560</v>
      </c>
      <c r="G5" s="3">
        <v>1</v>
      </c>
      <c r="H5" s="3">
        <v>0</v>
      </c>
      <c r="I5" s="2">
        <v>2349</v>
      </c>
      <c r="J5" s="6">
        <f t="shared" ref="J5:J68" si="0">I5/K5</f>
        <v>2.9325842696629212</v>
      </c>
      <c r="K5" s="3">
        <v>801</v>
      </c>
    </row>
    <row r="6" spans="1:11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3">
        <v>2340</v>
      </c>
      <c r="G6" s="3">
        <v>1</v>
      </c>
      <c r="H6" s="3">
        <v>0</v>
      </c>
      <c r="I6" s="2">
        <v>5169</v>
      </c>
      <c r="J6" s="6">
        <f t="shared" si="0"/>
        <v>1.0342136854741897</v>
      </c>
      <c r="K6" s="2">
        <v>4998</v>
      </c>
    </row>
    <row r="7" spans="1:1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3">
        <v>2444</v>
      </c>
      <c r="G7" s="3">
        <v>1</v>
      </c>
      <c r="H7" s="3">
        <v>0</v>
      </c>
      <c r="I7" s="2">
        <v>8214</v>
      </c>
      <c r="J7" s="6">
        <f t="shared" si="0"/>
        <v>1.4850840715964564</v>
      </c>
      <c r="K7" s="2">
        <v>5531</v>
      </c>
    </row>
    <row r="8" spans="1:11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3">
        <v>1768</v>
      </c>
      <c r="G8" s="3">
        <v>1</v>
      </c>
      <c r="H8" s="3">
        <v>0</v>
      </c>
      <c r="I8" s="2">
        <v>1083</v>
      </c>
      <c r="J8" s="6">
        <f t="shared" si="0"/>
        <v>0.4927206551410373</v>
      </c>
      <c r="K8" s="2">
        <v>2198</v>
      </c>
    </row>
    <row r="9" spans="1:11">
      <c r="A9" s="1" t="s">
        <v>37</v>
      </c>
      <c r="B9" s="1" t="s">
        <v>38</v>
      </c>
      <c r="C9" s="1" t="s">
        <v>39</v>
      </c>
      <c r="D9" s="1" t="s">
        <v>40</v>
      </c>
      <c r="E9" s="1" t="s">
        <v>41</v>
      </c>
      <c r="F9" s="3">
        <v>1560</v>
      </c>
      <c r="G9" s="3">
        <v>1</v>
      </c>
      <c r="H9" s="3">
        <v>0</v>
      </c>
      <c r="I9" s="3">
        <v>196</v>
      </c>
      <c r="J9" s="6">
        <f t="shared" si="0"/>
        <v>0.19521912350597609</v>
      </c>
      <c r="K9" s="2">
        <v>1004</v>
      </c>
    </row>
    <row r="10" spans="1:11">
      <c r="A10" s="1" t="s">
        <v>42</v>
      </c>
      <c r="B10" s="1" t="s">
        <v>43</v>
      </c>
      <c r="C10" s="1" t="s">
        <v>44</v>
      </c>
      <c r="D10" s="1" t="s">
        <v>45</v>
      </c>
      <c r="E10" s="1" t="s">
        <v>46</v>
      </c>
      <c r="F10" s="3">
        <v>3120</v>
      </c>
      <c r="G10" s="3">
        <v>1</v>
      </c>
      <c r="H10" s="3">
        <v>0</v>
      </c>
      <c r="I10" s="2">
        <v>13521</v>
      </c>
      <c r="J10" s="6">
        <f t="shared" si="0"/>
        <v>0.54368892999316421</v>
      </c>
      <c r="K10" s="2">
        <v>24869</v>
      </c>
    </row>
    <row r="11" spans="1:11">
      <c r="A11" s="1" t="s">
        <v>47</v>
      </c>
      <c r="B11" s="1" t="s">
        <v>48</v>
      </c>
      <c r="C11" s="1" t="s">
        <v>49</v>
      </c>
      <c r="D11" s="1" t="s">
        <v>50</v>
      </c>
      <c r="E11" s="1" t="s">
        <v>51</v>
      </c>
      <c r="F11" s="3">
        <v>1040</v>
      </c>
      <c r="G11" s="3">
        <v>1</v>
      </c>
      <c r="H11" s="3">
        <v>0</v>
      </c>
      <c r="I11" s="2">
        <v>1632</v>
      </c>
      <c r="J11" s="6">
        <f t="shared" si="0"/>
        <v>1.6078817733990147</v>
      </c>
      <c r="K11" s="2">
        <v>1015</v>
      </c>
    </row>
    <row r="12" spans="1:11">
      <c r="A12" s="1" t="s">
        <v>52</v>
      </c>
      <c r="B12" s="1" t="s">
        <v>53</v>
      </c>
      <c r="C12" s="1" t="s">
        <v>54</v>
      </c>
      <c r="D12" s="1" t="s">
        <v>55</v>
      </c>
      <c r="E12" s="1" t="s">
        <v>56</v>
      </c>
      <c r="F12" s="3">
        <v>3380</v>
      </c>
      <c r="G12" s="3">
        <v>1</v>
      </c>
      <c r="H12" s="3">
        <v>0</v>
      </c>
      <c r="I12" s="2">
        <v>34455</v>
      </c>
      <c r="J12" s="6">
        <f t="shared" si="0"/>
        <v>0.91162852229130842</v>
      </c>
      <c r="K12" s="2">
        <v>37795</v>
      </c>
    </row>
    <row r="13" spans="1:11">
      <c r="A13" s="1" t="s">
        <v>57</v>
      </c>
      <c r="B13" s="1" t="s">
        <v>58</v>
      </c>
      <c r="C13" s="1" t="s">
        <v>59</v>
      </c>
      <c r="D13" s="1" t="s">
        <v>60</v>
      </c>
      <c r="E13" s="1" t="s">
        <v>61</v>
      </c>
      <c r="F13" s="3">
        <v>1820</v>
      </c>
      <c r="G13" s="3">
        <v>1</v>
      </c>
      <c r="H13" s="1">
        <v>0</v>
      </c>
      <c r="I13" s="2">
        <v>2374</v>
      </c>
      <c r="J13" s="6">
        <f t="shared" si="0"/>
        <v>0.4732854864433812</v>
      </c>
      <c r="K13" s="2">
        <v>5016</v>
      </c>
    </row>
    <row r="14" spans="1:11">
      <c r="A14" s="1" t="s">
        <v>62</v>
      </c>
      <c r="B14" s="1" t="s">
        <v>63</v>
      </c>
      <c r="C14" s="1" t="s">
        <v>64</v>
      </c>
      <c r="D14" s="1" t="s">
        <v>65</v>
      </c>
      <c r="E14" s="1" t="s">
        <v>66</v>
      </c>
      <c r="F14" s="3">
        <v>2184</v>
      </c>
      <c r="G14" s="3">
        <v>1</v>
      </c>
      <c r="H14" s="3">
        <v>0</v>
      </c>
      <c r="I14" s="2">
        <v>2052</v>
      </c>
      <c r="J14" s="6">
        <f t="shared" si="0"/>
        <v>0.33800032943501895</v>
      </c>
      <c r="K14" s="2">
        <v>6071</v>
      </c>
    </row>
    <row r="15" spans="1:11">
      <c r="A15" s="1" t="s">
        <v>67</v>
      </c>
      <c r="B15" s="1" t="s">
        <v>68</v>
      </c>
      <c r="C15" s="1" t="s">
        <v>69</v>
      </c>
      <c r="D15" s="1" t="s">
        <v>70</v>
      </c>
      <c r="E15" s="1" t="s">
        <v>71</v>
      </c>
      <c r="F15" s="3">
        <v>1768</v>
      </c>
      <c r="G15" s="3">
        <v>1</v>
      </c>
      <c r="H15" s="3">
        <v>0</v>
      </c>
      <c r="I15" s="3">
        <v>690</v>
      </c>
      <c r="J15" s="6">
        <f t="shared" si="0"/>
        <v>0.30639431616341029</v>
      </c>
      <c r="K15" s="2">
        <v>2252</v>
      </c>
    </row>
    <row r="16" spans="1:11">
      <c r="A16" s="1" t="s">
        <v>72</v>
      </c>
      <c r="B16" s="1" t="s">
        <v>73</v>
      </c>
      <c r="C16" s="1" t="s">
        <v>74</v>
      </c>
      <c r="D16" s="1" t="s">
        <v>75</v>
      </c>
      <c r="E16" s="1" t="s">
        <v>76</v>
      </c>
      <c r="F16" s="3">
        <v>2080</v>
      </c>
      <c r="G16" s="3">
        <v>1</v>
      </c>
      <c r="H16" s="3">
        <v>0</v>
      </c>
      <c r="I16" s="2">
        <v>12097</v>
      </c>
      <c r="J16" s="6">
        <f t="shared" si="0"/>
        <v>2.8436765397273156</v>
      </c>
      <c r="K16" s="2">
        <v>4254</v>
      </c>
    </row>
    <row r="17" spans="1:11">
      <c r="A17" s="1" t="s">
        <v>77</v>
      </c>
      <c r="B17" s="1" t="s">
        <v>78</v>
      </c>
      <c r="C17" s="1" t="s">
        <v>79</v>
      </c>
      <c r="D17" s="1" t="s">
        <v>80</v>
      </c>
      <c r="E17" s="1" t="s">
        <v>81</v>
      </c>
      <c r="F17" s="3">
        <v>1300</v>
      </c>
      <c r="G17" s="3">
        <v>1</v>
      </c>
      <c r="H17" s="3">
        <v>0</v>
      </c>
      <c r="I17" s="3">
        <v>241</v>
      </c>
      <c r="J17" s="6">
        <f t="shared" si="0"/>
        <v>0.2422110552763819</v>
      </c>
      <c r="K17" s="3">
        <v>995</v>
      </c>
    </row>
    <row r="18" spans="1:11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86</v>
      </c>
      <c r="F18" s="3">
        <v>1040</v>
      </c>
      <c r="G18" s="3">
        <v>1</v>
      </c>
      <c r="H18" s="3">
        <v>0</v>
      </c>
      <c r="I18" s="3">
        <v>289</v>
      </c>
      <c r="J18" s="6">
        <f t="shared" si="0"/>
        <v>0.81869688385269124</v>
      </c>
      <c r="K18" s="3">
        <v>353</v>
      </c>
    </row>
    <row r="19" spans="1:11">
      <c r="A19" s="1" t="s">
        <v>87</v>
      </c>
      <c r="B19" s="1" t="s">
        <v>88</v>
      </c>
      <c r="C19" s="1" t="s">
        <v>89</v>
      </c>
      <c r="D19" s="1" t="s">
        <v>90</v>
      </c>
      <c r="E19" s="1" t="s">
        <v>91</v>
      </c>
      <c r="F19" s="3">
        <v>1300</v>
      </c>
      <c r="G19" s="3">
        <v>1</v>
      </c>
      <c r="H19" s="3">
        <v>0</v>
      </c>
      <c r="I19" s="2">
        <v>1020</v>
      </c>
      <c r="J19" s="6">
        <f t="shared" si="0"/>
        <v>0.74181818181818182</v>
      </c>
      <c r="K19" s="2">
        <v>1375</v>
      </c>
    </row>
    <row r="20" spans="1:11">
      <c r="A20" s="1" t="s">
        <v>92</v>
      </c>
      <c r="B20" s="1" t="s">
        <v>93</v>
      </c>
      <c r="C20" s="1" t="s">
        <v>94</v>
      </c>
      <c r="D20" s="1" t="s">
        <v>95</v>
      </c>
      <c r="E20" s="1" t="s">
        <v>96</v>
      </c>
      <c r="F20" s="3">
        <v>2288</v>
      </c>
      <c r="G20" s="3">
        <v>1</v>
      </c>
      <c r="H20" s="3">
        <v>0</v>
      </c>
      <c r="I20" s="2">
        <v>5025</v>
      </c>
      <c r="J20" s="6">
        <f t="shared" si="0"/>
        <v>0.67549401801317377</v>
      </c>
      <c r="K20" s="2">
        <v>7439</v>
      </c>
    </row>
    <row r="21" spans="1:11">
      <c r="A21" s="1" t="s">
        <v>97</v>
      </c>
      <c r="B21" s="1" t="s">
        <v>98</v>
      </c>
      <c r="C21" s="1" t="s">
        <v>99</v>
      </c>
      <c r="D21" s="1" t="s">
        <v>100</v>
      </c>
      <c r="E21" s="1" t="s">
        <v>101</v>
      </c>
      <c r="F21" s="3">
        <v>2496</v>
      </c>
      <c r="G21" s="3">
        <v>1</v>
      </c>
      <c r="H21" s="3">
        <v>0</v>
      </c>
      <c r="I21" s="2">
        <v>3380</v>
      </c>
      <c r="J21" s="6">
        <f t="shared" si="0"/>
        <v>1.1675302245250432</v>
      </c>
      <c r="K21" s="2">
        <v>2895</v>
      </c>
    </row>
    <row r="22" spans="1:11">
      <c r="A22" s="1" t="s">
        <v>102</v>
      </c>
      <c r="B22" s="1" t="s">
        <v>103</v>
      </c>
      <c r="C22" s="1" t="s">
        <v>104</v>
      </c>
      <c r="D22" s="1" t="s">
        <v>105</v>
      </c>
      <c r="E22" s="1" t="s">
        <v>106</v>
      </c>
      <c r="F22" s="3">
        <v>780</v>
      </c>
      <c r="G22" s="3">
        <v>1</v>
      </c>
      <c r="H22" s="3">
        <v>0</v>
      </c>
      <c r="I22" s="2">
        <v>2937</v>
      </c>
      <c r="J22" s="6">
        <f t="shared" si="0"/>
        <v>1.4736578023080782</v>
      </c>
      <c r="K22" s="2">
        <v>1993</v>
      </c>
    </row>
    <row r="23" spans="1:11">
      <c r="A23" s="1" t="s">
        <v>107</v>
      </c>
      <c r="B23" s="1" t="s">
        <v>108</v>
      </c>
      <c r="C23" s="1" t="s">
        <v>109</v>
      </c>
      <c r="D23" s="1" t="s">
        <v>110</v>
      </c>
      <c r="E23" s="1" t="s">
        <v>111</v>
      </c>
      <c r="F23" s="3">
        <v>2184</v>
      </c>
      <c r="G23" s="3">
        <v>1</v>
      </c>
      <c r="H23" s="3">
        <v>0</v>
      </c>
      <c r="I23" s="3">
        <v>599</v>
      </c>
      <c r="J23" s="6">
        <f t="shared" si="0"/>
        <v>0.10626219620365443</v>
      </c>
      <c r="K23" s="2">
        <v>5637</v>
      </c>
    </row>
    <row r="24" spans="1:11">
      <c r="A24" s="1" t="s">
        <v>112</v>
      </c>
      <c r="B24" s="1" t="s">
        <v>113</v>
      </c>
      <c r="C24" s="1" t="s">
        <v>114</v>
      </c>
      <c r="D24" s="1" t="s">
        <v>115</v>
      </c>
      <c r="E24" s="1" t="s">
        <v>116</v>
      </c>
      <c r="F24" s="3">
        <v>2626</v>
      </c>
      <c r="G24" s="3">
        <v>1</v>
      </c>
      <c r="H24" s="3">
        <v>0</v>
      </c>
      <c r="I24" s="2">
        <v>2821</v>
      </c>
      <c r="J24" s="6">
        <f t="shared" si="0"/>
        <v>0.17046347211311863</v>
      </c>
      <c r="K24" s="2">
        <v>16549</v>
      </c>
    </row>
    <row r="25" spans="1:11">
      <c r="A25" s="1" t="s">
        <v>117</v>
      </c>
      <c r="B25" s="1" t="s">
        <v>118</v>
      </c>
      <c r="C25" s="1" t="s">
        <v>119</v>
      </c>
      <c r="D25" s="1" t="s">
        <v>120</v>
      </c>
      <c r="E25" s="1" t="s">
        <v>121</v>
      </c>
      <c r="F25" s="3">
        <v>1924</v>
      </c>
      <c r="G25" s="3">
        <v>1</v>
      </c>
      <c r="H25" s="3">
        <v>0</v>
      </c>
      <c r="I25" s="2">
        <v>2272</v>
      </c>
      <c r="J25" s="6">
        <f t="shared" si="0"/>
        <v>1.0788224121557455</v>
      </c>
      <c r="K25" s="2">
        <v>2106</v>
      </c>
    </row>
    <row r="26" spans="1:11">
      <c r="A26" s="1" t="s">
        <v>122</v>
      </c>
      <c r="B26" s="1" t="s">
        <v>123</v>
      </c>
      <c r="C26" s="1" t="s">
        <v>124</v>
      </c>
      <c r="D26" s="1" t="s">
        <v>125</v>
      </c>
      <c r="E26" s="1" t="s">
        <v>126</v>
      </c>
      <c r="F26" s="3">
        <v>2756</v>
      </c>
      <c r="G26" s="3">
        <v>1</v>
      </c>
      <c r="H26" s="3">
        <v>0</v>
      </c>
      <c r="I26" s="2">
        <v>44026</v>
      </c>
      <c r="J26" s="6">
        <f t="shared" si="0"/>
        <v>2.1823138693367703</v>
      </c>
      <c r="K26" s="2">
        <v>20174</v>
      </c>
    </row>
    <row r="27" spans="1:11">
      <c r="A27" s="1" t="s">
        <v>127</v>
      </c>
      <c r="B27" s="1" t="s">
        <v>128</v>
      </c>
      <c r="C27" s="1" t="s">
        <v>129</v>
      </c>
      <c r="D27" s="1" t="s">
        <v>130</v>
      </c>
      <c r="E27" s="1" t="s">
        <v>131</v>
      </c>
      <c r="F27" s="3">
        <v>2418</v>
      </c>
      <c r="G27" s="3">
        <v>1</v>
      </c>
      <c r="H27" s="3">
        <v>0</v>
      </c>
      <c r="I27" s="2">
        <v>6415</v>
      </c>
      <c r="J27" s="6">
        <f t="shared" si="0"/>
        <v>1.9940938762822507</v>
      </c>
      <c r="K27" s="2">
        <v>3217</v>
      </c>
    </row>
    <row r="28" spans="1:11">
      <c r="A28" s="1" t="s">
        <v>132</v>
      </c>
      <c r="B28" s="1" t="s">
        <v>133</v>
      </c>
      <c r="C28" s="1" t="s">
        <v>134</v>
      </c>
      <c r="D28" s="1" t="s">
        <v>135</v>
      </c>
      <c r="E28" s="1" t="s">
        <v>136</v>
      </c>
      <c r="F28" s="3">
        <v>2860</v>
      </c>
      <c r="G28" s="3">
        <v>1</v>
      </c>
      <c r="H28" s="3">
        <v>0</v>
      </c>
      <c r="I28" s="2">
        <v>3609</v>
      </c>
      <c r="J28" s="6">
        <f t="shared" si="0"/>
        <v>0.34516067329762817</v>
      </c>
      <c r="K28" s="2">
        <v>10456</v>
      </c>
    </row>
    <row r="29" spans="1:11">
      <c r="A29" s="1" t="s">
        <v>137</v>
      </c>
      <c r="B29" s="1" t="s">
        <v>138</v>
      </c>
      <c r="C29" s="1" t="s">
        <v>139</v>
      </c>
      <c r="D29" s="1" t="s">
        <v>140</v>
      </c>
      <c r="E29" s="1" t="s">
        <v>141</v>
      </c>
      <c r="F29" s="3">
        <v>1664</v>
      </c>
      <c r="G29" s="3">
        <v>1</v>
      </c>
      <c r="H29" s="3">
        <v>0</v>
      </c>
      <c r="I29" s="3">
        <v>423</v>
      </c>
      <c r="J29" s="6">
        <f t="shared" si="0"/>
        <v>0.31356560415122314</v>
      </c>
      <c r="K29" s="2">
        <v>1349</v>
      </c>
    </row>
    <row r="30" spans="1:11">
      <c r="A30" s="1" t="s">
        <v>142</v>
      </c>
      <c r="B30" s="1" t="s">
        <v>143</v>
      </c>
      <c r="C30" s="1" t="s">
        <v>144</v>
      </c>
      <c r="D30" s="1" t="s">
        <v>145</v>
      </c>
      <c r="E30" s="1" t="s">
        <v>146</v>
      </c>
      <c r="F30" s="3">
        <v>2704</v>
      </c>
      <c r="G30" s="3">
        <v>1</v>
      </c>
      <c r="H30" s="3">
        <v>0</v>
      </c>
      <c r="I30" s="2">
        <v>6814</v>
      </c>
      <c r="J30" s="6">
        <f t="shared" si="0"/>
        <v>0.81653684841222285</v>
      </c>
      <c r="K30" s="2">
        <v>8345</v>
      </c>
    </row>
    <row r="31" spans="1:11">
      <c r="A31" s="1" t="s">
        <v>147</v>
      </c>
      <c r="B31" s="1" t="s">
        <v>148</v>
      </c>
      <c r="C31" s="1" t="s">
        <v>149</v>
      </c>
      <c r="D31" s="1" t="s">
        <v>150</v>
      </c>
      <c r="E31" s="1" t="s">
        <v>151</v>
      </c>
      <c r="F31" s="3">
        <v>2496</v>
      </c>
      <c r="G31" s="3">
        <v>1</v>
      </c>
      <c r="H31" s="1">
        <v>0</v>
      </c>
      <c r="I31" s="2">
        <v>2433</v>
      </c>
      <c r="J31" s="6">
        <f t="shared" si="0"/>
        <v>0.71600941730429668</v>
      </c>
      <c r="K31" s="2">
        <v>3398</v>
      </c>
    </row>
    <row r="32" spans="1:11">
      <c r="A32" s="1" t="s">
        <v>152</v>
      </c>
      <c r="B32" s="1" t="s">
        <v>153</v>
      </c>
      <c r="C32" s="1" t="s">
        <v>154</v>
      </c>
      <c r="D32" s="1" t="s">
        <v>155</v>
      </c>
      <c r="E32" s="1" t="s">
        <v>156</v>
      </c>
      <c r="F32" s="3">
        <v>1716</v>
      </c>
      <c r="G32" s="3">
        <v>1</v>
      </c>
      <c r="H32" s="3">
        <v>0</v>
      </c>
      <c r="I32" s="3">
        <v>339</v>
      </c>
      <c r="J32" s="6">
        <f t="shared" si="0"/>
        <v>0.13341204250295161</v>
      </c>
      <c r="K32" s="2">
        <v>2541</v>
      </c>
    </row>
    <row r="33" spans="1:11">
      <c r="A33" s="1" t="s">
        <v>157</v>
      </c>
      <c r="B33" s="1" t="s">
        <v>158</v>
      </c>
      <c r="C33" s="1" t="s">
        <v>159</v>
      </c>
      <c r="D33" s="1" t="s">
        <v>160</v>
      </c>
      <c r="E33" s="1" t="s">
        <v>161</v>
      </c>
      <c r="F33" s="3">
        <v>2782</v>
      </c>
      <c r="G33" s="3">
        <v>2</v>
      </c>
      <c r="H33" s="3">
        <v>0</v>
      </c>
      <c r="I33" s="2">
        <v>43473</v>
      </c>
      <c r="J33" s="6">
        <f t="shared" si="0"/>
        <v>1.886439574745064</v>
      </c>
      <c r="K33" s="2">
        <v>23045</v>
      </c>
    </row>
    <row r="34" spans="1:11">
      <c r="A34" s="1" t="s">
        <v>162</v>
      </c>
      <c r="B34" s="1" t="s">
        <v>163</v>
      </c>
      <c r="C34" s="1" t="s">
        <v>164</v>
      </c>
      <c r="D34" s="1" t="s">
        <v>165</v>
      </c>
      <c r="E34" s="1" t="s">
        <v>166</v>
      </c>
      <c r="F34" s="3">
        <v>3120</v>
      </c>
      <c r="G34" s="3">
        <v>1</v>
      </c>
      <c r="H34" s="3">
        <v>0</v>
      </c>
      <c r="I34" s="2">
        <v>4185</v>
      </c>
      <c r="J34" s="6">
        <f t="shared" si="0"/>
        <v>0.21321581414306093</v>
      </c>
      <c r="K34" s="2">
        <v>19628</v>
      </c>
    </row>
    <row r="35" spans="1:11">
      <c r="A35" s="1" t="s">
        <v>167</v>
      </c>
      <c r="B35" s="1" t="s">
        <v>168</v>
      </c>
      <c r="C35" s="1" t="s">
        <v>169</v>
      </c>
      <c r="D35" s="1" t="s">
        <v>170</v>
      </c>
      <c r="E35" s="1" t="s">
        <v>171</v>
      </c>
      <c r="F35" s="3">
        <v>36192</v>
      </c>
      <c r="G35" s="3">
        <v>15</v>
      </c>
      <c r="H35" s="3">
        <v>0</v>
      </c>
      <c r="I35" s="2">
        <v>71884</v>
      </c>
      <c r="J35" s="6">
        <f t="shared" si="0"/>
        <v>0.30646447162547591</v>
      </c>
      <c r="K35" s="2">
        <v>234559</v>
      </c>
    </row>
    <row r="36" spans="1:11">
      <c r="A36" s="1" t="s">
        <v>172</v>
      </c>
      <c r="B36" s="1" t="s">
        <v>173</v>
      </c>
      <c r="C36" s="1" t="s">
        <v>174</v>
      </c>
      <c r="D36" s="1" t="s">
        <v>175</v>
      </c>
      <c r="E36" s="1" t="s">
        <v>176</v>
      </c>
      <c r="F36" s="3">
        <v>2704</v>
      </c>
      <c r="G36" s="3">
        <v>1</v>
      </c>
      <c r="H36" s="3">
        <v>0</v>
      </c>
      <c r="I36" s="2">
        <v>12090</v>
      </c>
      <c r="J36" s="6">
        <f t="shared" si="0"/>
        <v>0.65140086206896552</v>
      </c>
      <c r="K36" s="2">
        <v>18560</v>
      </c>
    </row>
    <row r="37" spans="1:11">
      <c r="A37" s="1" t="s">
        <v>177</v>
      </c>
      <c r="B37" s="1" t="s">
        <v>178</v>
      </c>
      <c r="C37" s="1" t="s">
        <v>179</v>
      </c>
      <c r="D37" s="1" t="s">
        <v>180</v>
      </c>
      <c r="E37" s="1" t="s">
        <v>181</v>
      </c>
      <c r="F37" s="3">
        <v>2080</v>
      </c>
      <c r="G37" s="3">
        <v>1</v>
      </c>
      <c r="H37" s="3">
        <v>0</v>
      </c>
      <c r="I37" s="2">
        <v>1039</v>
      </c>
      <c r="J37" s="6">
        <f t="shared" si="0"/>
        <v>0.28543956043956042</v>
      </c>
      <c r="K37" s="2">
        <v>3640</v>
      </c>
    </row>
    <row r="38" spans="1:11">
      <c r="A38" s="1" t="s">
        <v>182</v>
      </c>
      <c r="B38" s="1" t="s">
        <v>183</v>
      </c>
      <c r="C38" s="1" t="s">
        <v>184</v>
      </c>
      <c r="D38" s="1" t="s">
        <v>185</v>
      </c>
      <c r="E38" s="1" t="s">
        <v>186</v>
      </c>
      <c r="F38" s="3">
        <v>2600</v>
      </c>
      <c r="G38" s="3">
        <v>1</v>
      </c>
      <c r="H38" s="3">
        <v>0</v>
      </c>
      <c r="I38" s="2">
        <v>11253</v>
      </c>
      <c r="J38" s="6">
        <f t="shared" si="0"/>
        <v>0.99672276350752875</v>
      </c>
      <c r="K38" s="2">
        <v>11290</v>
      </c>
    </row>
    <row r="39" spans="1:11">
      <c r="A39" s="1" t="s">
        <v>187</v>
      </c>
      <c r="B39" s="1" t="s">
        <v>188</v>
      </c>
      <c r="C39" s="1" t="s">
        <v>189</v>
      </c>
      <c r="D39" s="1" t="s">
        <v>190</v>
      </c>
      <c r="E39" s="1" t="s">
        <v>191</v>
      </c>
      <c r="F39" s="3">
        <v>3120</v>
      </c>
      <c r="G39" s="3">
        <v>1</v>
      </c>
      <c r="H39" s="3">
        <v>0</v>
      </c>
      <c r="I39" s="2">
        <v>42159</v>
      </c>
      <c r="J39" s="6">
        <f t="shared" si="0"/>
        <v>0.83484821481613503</v>
      </c>
      <c r="K39" s="2">
        <v>50499</v>
      </c>
    </row>
    <row r="40" spans="1:11">
      <c r="A40" s="1" t="s">
        <v>192</v>
      </c>
      <c r="B40" s="1" t="s">
        <v>193</v>
      </c>
      <c r="C40" s="1" t="s">
        <v>194</v>
      </c>
      <c r="D40" s="1" t="s">
        <v>195</v>
      </c>
      <c r="E40" s="1" t="s">
        <v>171</v>
      </c>
      <c r="F40" s="3">
        <v>780</v>
      </c>
      <c r="G40" s="3">
        <v>1</v>
      </c>
      <c r="H40" s="3">
        <v>0</v>
      </c>
      <c r="I40" s="2">
        <v>1473</v>
      </c>
      <c r="J40" s="6">
        <f t="shared" si="0"/>
        <v>1.3258325832583258</v>
      </c>
      <c r="K40" s="2">
        <v>1111</v>
      </c>
    </row>
    <row r="41" spans="1:11">
      <c r="A41" s="1" t="s">
        <v>196</v>
      </c>
      <c r="B41" s="1" t="s">
        <v>197</v>
      </c>
      <c r="C41" s="1" t="s">
        <v>198</v>
      </c>
      <c r="D41" s="1" t="s">
        <v>199</v>
      </c>
      <c r="E41" s="1" t="s">
        <v>200</v>
      </c>
      <c r="F41" s="3">
        <v>2065.5</v>
      </c>
      <c r="G41" s="3">
        <v>1</v>
      </c>
      <c r="H41" s="3">
        <v>0</v>
      </c>
      <c r="I41" s="2">
        <v>1571</v>
      </c>
      <c r="J41" s="6">
        <f t="shared" si="0"/>
        <v>0.59507575757575759</v>
      </c>
      <c r="K41" s="2">
        <v>2640</v>
      </c>
    </row>
    <row r="42" spans="1:11">
      <c r="A42" s="1" t="s">
        <v>201</v>
      </c>
      <c r="B42" s="1" t="s">
        <v>202</v>
      </c>
      <c r="C42" s="1" t="s">
        <v>203</v>
      </c>
      <c r="D42" s="1" t="s">
        <v>204</v>
      </c>
      <c r="E42" s="1" t="s">
        <v>205</v>
      </c>
      <c r="F42" s="3">
        <v>2028</v>
      </c>
      <c r="G42" s="3">
        <v>1</v>
      </c>
      <c r="H42" s="3">
        <v>0</v>
      </c>
      <c r="I42" s="2">
        <v>2607</v>
      </c>
      <c r="J42" s="6">
        <f t="shared" si="0"/>
        <v>0.75043177892918822</v>
      </c>
      <c r="K42" s="2">
        <v>3474</v>
      </c>
    </row>
    <row r="43" spans="1:11">
      <c r="A43" s="1" t="s">
        <v>206</v>
      </c>
      <c r="B43" s="1" t="s">
        <v>207</v>
      </c>
      <c r="C43" s="1" t="s">
        <v>208</v>
      </c>
      <c r="D43" s="1" t="s">
        <v>209</v>
      </c>
      <c r="E43" s="1" t="s">
        <v>210</v>
      </c>
      <c r="F43" s="3">
        <v>1196</v>
      </c>
      <c r="G43" s="3">
        <v>1</v>
      </c>
      <c r="H43" s="3">
        <v>0</v>
      </c>
      <c r="I43" s="2">
        <v>1225</v>
      </c>
      <c r="J43" s="6">
        <f t="shared" si="0"/>
        <v>1.2707468879668049</v>
      </c>
      <c r="K43" s="3">
        <v>964</v>
      </c>
    </row>
    <row r="44" spans="1:11">
      <c r="A44" s="1" t="s">
        <v>211</v>
      </c>
      <c r="B44" s="1" t="s">
        <v>212</v>
      </c>
      <c r="C44" s="1" t="s">
        <v>213</v>
      </c>
      <c r="D44" s="1" t="s">
        <v>214</v>
      </c>
      <c r="E44" s="1" t="s">
        <v>215</v>
      </c>
      <c r="F44" s="3">
        <v>1040</v>
      </c>
      <c r="G44" s="3">
        <v>1</v>
      </c>
      <c r="H44" s="3">
        <v>0</v>
      </c>
      <c r="I44" s="2">
        <v>1798</v>
      </c>
      <c r="J44" s="6">
        <f t="shared" si="0"/>
        <v>1.9671772428884027</v>
      </c>
      <c r="K44" s="3">
        <v>914</v>
      </c>
    </row>
    <row r="45" spans="1:11">
      <c r="A45" s="1" t="s">
        <v>216</v>
      </c>
      <c r="B45" s="1" t="s">
        <v>217</v>
      </c>
      <c r="C45" s="1" t="s">
        <v>218</v>
      </c>
      <c r="D45" s="1" t="s">
        <v>219</v>
      </c>
      <c r="E45" s="1" t="s">
        <v>220</v>
      </c>
      <c r="F45" s="3">
        <v>2756</v>
      </c>
      <c r="G45" s="3">
        <v>1</v>
      </c>
      <c r="H45" s="3">
        <v>0</v>
      </c>
      <c r="I45" s="2">
        <v>11827</v>
      </c>
      <c r="J45" s="6">
        <f t="shared" si="0"/>
        <v>1.0568313823608257</v>
      </c>
      <c r="K45" s="2">
        <v>11191</v>
      </c>
    </row>
    <row r="46" spans="1:11">
      <c r="A46" s="1" t="s">
        <v>221</v>
      </c>
      <c r="B46" s="1" t="s">
        <v>222</v>
      </c>
      <c r="C46" s="1" t="s">
        <v>223</v>
      </c>
      <c r="D46" s="1" t="s">
        <v>224</v>
      </c>
      <c r="E46" s="1" t="s">
        <v>225</v>
      </c>
      <c r="F46" s="3">
        <v>2600</v>
      </c>
      <c r="G46" s="3">
        <v>1</v>
      </c>
      <c r="H46" s="3">
        <v>0</v>
      </c>
      <c r="I46" s="2">
        <v>2568</v>
      </c>
      <c r="J46" s="6">
        <f t="shared" si="0"/>
        <v>0.20746485700436257</v>
      </c>
      <c r="K46" s="2">
        <v>12378</v>
      </c>
    </row>
    <row r="47" spans="1:11">
      <c r="A47" s="1" t="s">
        <v>226</v>
      </c>
      <c r="B47" s="1" t="s">
        <v>227</v>
      </c>
      <c r="C47" s="1" t="s">
        <v>228</v>
      </c>
      <c r="D47" s="1" t="s">
        <v>229</v>
      </c>
      <c r="E47" s="1" t="s">
        <v>230</v>
      </c>
      <c r="F47" s="3">
        <v>2340</v>
      </c>
      <c r="G47" s="3">
        <v>1</v>
      </c>
      <c r="H47" s="3">
        <v>0</v>
      </c>
      <c r="I47" s="3">
        <v>342</v>
      </c>
      <c r="J47" s="6">
        <f t="shared" si="0"/>
        <v>0.15862708719851576</v>
      </c>
      <c r="K47" s="2">
        <v>2156</v>
      </c>
    </row>
    <row r="48" spans="1:11">
      <c r="A48" s="1" t="s">
        <v>231</v>
      </c>
      <c r="B48" s="1" t="s">
        <v>232</v>
      </c>
      <c r="C48" s="1" t="s">
        <v>233</v>
      </c>
      <c r="D48" s="1" t="s">
        <v>234</v>
      </c>
      <c r="E48" s="1" t="s">
        <v>235</v>
      </c>
      <c r="F48" s="3">
        <v>2236</v>
      </c>
      <c r="G48" s="3">
        <v>1</v>
      </c>
      <c r="H48" s="3">
        <v>0</v>
      </c>
      <c r="I48" s="2">
        <v>5644</v>
      </c>
      <c r="J48" s="6">
        <f t="shared" si="0"/>
        <v>1.0033777777777777</v>
      </c>
      <c r="K48" s="2">
        <v>5625</v>
      </c>
    </row>
    <row r="49" spans="1:11">
      <c r="A49" s="1" t="s">
        <v>236</v>
      </c>
      <c r="B49" s="1" t="s">
        <v>237</v>
      </c>
      <c r="C49" s="1" t="s">
        <v>238</v>
      </c>
      <c r="D49" s="1" t="s">
        <v>239</v>
      </c>
      <c r="E49" s="1" t="s">
        <v>240</v>
      </c>
      <c r="F49" s="3">
        <v>2080</v>
      </c>
      <c r="G49" s="3">
        <v>1</v>
      </c>
      <c r="H49" s="3">
        <v>0</v>
      </c>
      <c r="I49" s="2">
        <v>1673</v>
      </c>
      <c r="J49" s="6">
        <f t="shared" si="0"/>
        <v>0.34191702432045779</v>
      </c>
      <c r="K49" s="2">
        <v>4893</v>
      </c>
    </row>
    <row r="50" spans="1:11">
      <c r="A50" s="1" t="s">
        <v>241</v>
      </c>
      <c r="B50" s="1" t="s">
        <v>242</v>
      </c>
      <c r="C50" s="1" t="s">
        <v>243</v>
      </c>
      <c r="D50" s="1" t="s">
        <v>244</v>
      </c>
      <c r="E50" s="1" t="s">
        <v>245</v>
      </c>
      <c r="F50" s="3">
        <v>2496</v>
      </c>
      <c r="G50" s="3">
        <v>1</v>
      </c>
      <c r="H50" s="3">
        <v>0</v>
      </c>
      <c r="I50" s="2">
        <v>2867</v>
      </c>
      <c r="J50" s="6">
        <f t="shared" si="0"/>
        <v>0.85786953919808495</v>
      </c>
      <c r="K50" s="2">
        <v>3342</v>
      </c>
    </row>
    <row r="51" spans="1:11">
      <c r="A51" s="1" t="s">
        <v>246</v>
      </c>
      <c r="B51" s="1" t="s">
        <v>247</v>
      </c>
      <c r="C51" s="1" t="s">
        <v>248</v>
      </c>
      <c r="D51" s="1" t="s">
        <v>249</v>
      </c>
      <c r="E51" s="1" t="s">
        <v>250</v>
      </c>
      <c r="F51" s="3">
        <v>2756</v>
      </c>
      <c r="G51" s="3">
        <v>1</v>
      </c>
      <c r="H51" s="3">
        <v>0</v>
      </c>
      <c r="I51" s="2">
        <v>1875</v>
      </c>
      <c r="J51" s="6">
        <f t="shared" si="0"/>
        <v>0.3169371196754564</v>
      </c>
      <c r="K51" s="2">
        <v>5916</v>
      </c>
    </row>
    <row r="52" spans="1:11">
      <c r="A52" s="1" t="s">
        <v>251</v>
      </c>
      <c r="B52" s="1" t="s">
        <v>252</v>
      </c>
      <c r="C52" s="1" t="s">
        <v>253</v>
      </c>
      <c r="D52" s="1" t="s">
        <v>254</v>
      </c>
      <c r="E52" s="1" t="s">
        <v>255</v>
      </c>
      <c r="F52" s="3">
        <v>2184</v>
      </c>
      <c r="G52" s="3">
        <v>1</v>
      </c>
      <c r="H52" s="3">
        <v>0</v>
      </c>
      <c r="I52" s="2">
        <v>4098</v>
      </c>
      <c r="J52" s="6">
        <f t="shared" si="0"/>
        <v>1.2471089470480827</v>
      </c>
      <c r="K52" s="2">
        <v>3286</v>
      </c>
    </row>
    <row r="53" spans="1:11">
      <c r="A53" s="1" t="s">
        <v>256</v>
      </c>
      <c r="B53" s="1" t="s">
        <v>257</v>
      </c>
      <c r="C53" s="1" t="s">
        <v>258</v>
      </c>
      <c r="D53" s="1" t="s">
        <v>259</v>
      </c>
      <c r="E53" s="1" t="s">
        <v>260</v>
      </c>
      <c r="F53" s="3">
        <v>988</v>
      </c>
      <c r="G53" s="3">
        <v>1</v>
      </c>
      <c r="H53" s="3">
        <v>0</v>
      </c>
      <c r="I53" s="2">
        <v>1658</v>
      </c>
      <c r="J53" s="6">
        <f t="shared" si="0"/>
        <v>0.96171693735498842</v>
      </c>
      <c r="K53" s="2">
        <v>1724</v>
      </c>
    </row>
    <row r="54" spans="1:11">
      <c r="A54" s="1" t="s">
        <v>261</v>
      </c>
      <c r="B54" s="1" t="s">
        <v>262</v>
      </c>
      <c r="C54" s="1" t="s">
        <v>263</v>
      </c>
      <c r="D54" s="1" t="s">
        <v>264</v>
      </c>
      <c r="E54" s="1" t="s">
        <v>265</v>
      </c>
      <c r="F54" s="3">
        <v>780</v>
      </c>
      <c r="G54" s="3">
        <v>1</v>
      </c>
      <c r="H54" s="3">
        <v>0</v>
      </c>
      <c r="I54" s="3">
        <v>587</v>
      </c>
      <c r="J54" s="6">
        <f t="shared" si="0"/>
        <v>0.65367483296213813</v>
      </c>
      <c r="K54" s="3">
        <v>898</v>
      </c>
    </row>
    <row r="55" spans="1:11">
      <c r="A55" s="1" t="s">
        <v>266</v>
      </c>
      <c r="B55" s="1" t="s">
        <v>267</v>
      </c>
      <c r="C55" s="1" t="s">
        <v>268</v>
      </c>
      <c r="D55" s="1" t="s">
        <v>269</v>
      </c>
      <c r="E55" s="1" t="s">
        <v>270</v>
      </c>
      <c r="F55" s="3">
        <v>1924</v>
      </c>
      <c r="G55" s="3">
        <v>1</v>
      </c>
      <c r="H55" s="3">
        <v>0</v>
      </c>
      <c r="I55" s="2">
        <v>2536</v>
      </c>
      <c r="J55" s="6">
        <f t="shared" si="0"/>
        <v>1.3368476541908276</v>
      </c>
      <c r="K55" s="2">
        <v>1897</v>
      </c>
    </row>
    <row r="56" spans="1:11">
      <c r="A56" s="1" t="s">
        <v>271</v>
      </c>
      <c r="B56" s="1" t="s">
        <v>272</v>
      </c>
      <c r="C56" s="1" t="s">
        <v>273</v>
      </c>
      <c r="D56" s="1" t="s">
        <v>274</v>
      </c>
      <c r="E56" s="1" t="s">
        <v>275</v>
      </c>
      <c r="F56" s="3">
        <v>2080</v>
      </c>
      <c r="G56" s="3">
        <v>1</v>
      </c>
      <c r="H56" s="3">
        <v>0</v>
      </c>
      <c r="I56" s="3">
        <v>260</v>
      </c>
      <c r="J56" s="6">
        <f t="shared" si="0"/>
        <v>0.79268292682926833</v>
      </c>
      <c r="K56" s="3">
        <v>328</v>
      </c>
    </row>
    <row r="57" spans="1:11">
      <c r="A57" s="1" t="s">
        <v>276</v>
      </c>
      <c r="B57" s="1" t="s">
        <v>277</v>
      </c>
      <c r="C57" s="1" t="s">
        <v>278</v>
      </c>
      <c r="D57" s="1" t="s">
        <v>279</v>
      </c>
      <c r="E57" s="1" t="s">
        <v>280</v>
      </c>
      <c r="F57" s="3">
        <v>1664</v>
      </c>
      <c r="G57" s="3">
        <v>1</v>
      </c>
      <c r="H57" s="3">
        <v>0</v>
      </c>
      <c r="I57" s="3">
        <v>956</v>
      </c>
      <c r="J57" s="6">
        <f t="shared" si="0"/>
        <v>0.93725490196078431</v>
      </c>
      <c r="K57" s="2">
        <v>1020</v>
      </c>
    </row>
    <row r="58" spans="1:11">
      <c r="A58" s="1" t="s">
        <v>281</v>
      </c>
      <c r="B58" s="1" t="s">
        <v>282</v>
      </c>
      <c r="C58" s="1" t="s">
        <v>283</v>
      </c>
      <c r="D58" s="1" t="s">
        <v>284</v>
      </c>
      <c r="E58" s="1" t="s">
        <v>285</v>
      </c>
      <c r="F58" s="3">
        <v>2704</v>
      </c>
      <c r="G58" s="3">
        <v>1</v>
      </c>
      <c r="H58" s="3">
        <v>0</v>
      </c>
      <c r="I58" s="2">
        <v>1954</v>
      </c>
      <c r="J58" s="6">
        <f t="shared" si="0"/>
        <v>0.39363416599516521</v>
      </c>
      <c r="K58" s="2">
        <v>4964</v>
      </c>
    </row>
    <row r="59" spans="1:11">
      <c r="A59" s="1" t="s">
        <v>286</v>
      </c>
      <c r="B59" s="1" t="s">
        <v>287</v>
      </c>
      <c r="C59" s="1" t="s">
        <v>288</v>
      </c>
      <c r="D59" s="1" t="s">
        <v>289</v>
      </c>
      <c r="E59" s="1" t="s">
        <v>290</v>
      </c>
      <c r="F59" s="3">
        <v>705</v>
      </c>
      <c r="G59" s="3">
        <v>1</v>
      </c>
      <c r="H59" s="3">
        <v>0</v>
      </c>
      <c r="I59" s="2">
        <v>2514</v>
      </c>
      <c r="J59" s="6">
        <f t="shared" si="0"/>
        <v>1.9810874704491725</v>
      </c>
      <c r="K59" s="2">
        <v>1269</v>
      </c>
    </row>
    <row r="60" spans="1:11">
      <c r="A60" s="1" t="s">
        <v>291</v>
      </c>
      <c r="B60" s="1" t="s">
        <v>292</v>
      </c>
      <c r="C60" s="1" t="s">
        <v>293</v>
      </c>
      <c r="D60" s="1" t="s">
        <v>294</v>
      </c>
      <c r="E60" s="1" t="s">
        <v>295</v>
      </c>
      <c r="F60" s="3">
        <v>1976</v>
      </c>
      <c r="G60" s="3">
        <v>1</v>
      </c>
      <c r="H60" s="3">
        <v>0</v>
      </c>
      <c r="I60" s="2">
        <v>4869</v>
      </c>
      <c r="J60" s="6">
        <f t="shared" si="0"/>
        <v>7.9689034369885432</v>
      </c>
      <c r="K60" s="3">
        <v>611</v>
      </c>
    </row>
    <row r="61" spans="1:11">
      <c r="A61" s="1" t="s">
        <v>296</v>
      </c>
      <c r="B61" s="1" t="s">
        <v>297</v>
      </c>
      <c r="C61" s="1" t="s">
        <v>298</v>
      </c>
      <c r="D61" s="1" t="s">
        <v>299</v>
      </c>
      <c r="E61" s="1" t="s">
        <v>300</v>
      </c>
      <c r="F61" s="3">
        <v>1560</v>
      </c>
      <c r="G61" s="3">
        <v>1</v>
      </c>
      <c r="H61" s="3">
        <v>0</v>
      </c>
      <c r="I61" s="2">
        <v>1365</v>
      </c>
      <c r="J61" s="6">
        <f t="shared" si="0"/>
        <v>1.1666666666666667</v>
      </c>
      <c r="K61" s="2">
        <v>1170</v>
      </c>
    </row>
    <row r="62" spans="1:11">
      <c r="A62" s="1" t="s">
        <v>301</v>
      </c>
      <c r="B62" s="1" t="s">
        <v>302</v>
      </c>
      <c r="C62" s="1" t="s">
        <v>303</v>
      </c>
      <c r="D62" s="1" t="s">
        <v>304</v>
      </c>
      <c r="E62" s="1" t="s">
        <v>305</v>
      </c>
      <c r="F62" s="3">
        <v>3120</v>
      </c>
      <c r="G62" s="3">
        <v>2</v>
      </c>
      <c r="H62" s="3">
        <v>0</v>
      </c>
      <c r="I62" s="2">
        <v>29310</v>
      </c>
      <c r="J62" s="6">
        <f t="shared" si="0"/>
        <v>0.32018090057023008</v>
      </c>
      <c r="K62" s="2">
        <v>91542</v>
      </c>
    </row>
    <row r="63" spans="1:11">
      <c r="A63" s="1" t="s">
        <v>306</v>
      </c>
      <c r="B63" s="1" t="s">
        <v>307</v>
      </c>
      <c r="C63" s="1" t="s">
        <v>308</v>
      </c>
      <c r="D63" s="1" t="s">
        <v>309</v>
      </c>
      <c r="E63" s="1" t="s">
        <v>310</v>
      </c>
      <c r="F63" s="3">
        <v>2236</v>
      </c>
      <c r="G63" s="3">
        <v>1</v>
      </c>
      <c r="H63" s="3">
        <v>0</v>
      </c>
      <c r="I63" s="2">
        <v>3182</v>
      </c>
      <c r="J63" s="6">
        <f t="shared" si="0"/>
        <v>1.1145359019264449</v>
      </c>
      <c r="K63" s="2">
        <v>2855</v>
      </c>
    </row>
    <row r="64" spans="1:11">
      <c r="A64" s="1" t="s">
        <v>311</v>
      </c>
      <c r="B64" s="1" t="s">
        <v>312</v>
      </c>
      <c r="C64" s="1" t="s">
        <v>313</v>
      </c>
      <c r="D64" s="1" t="s">
        <v>314</v>
      </c>
      <c r="E64" s="1" t="s">
        <v>315</v>
      </c>
      <c r="F64" s="3">
        <v>1612</v>
      </c>
      <c r="G64" s="3">
        <v>1</v>
      </c>
      <c r="H64" s="3">
        <v>0</v>
      </c>
      <c r="I64" s="3">
        <v>778</v>
      </c>
      <c r="J64" s="6">
        <f t="shared" si="0"/>
        <v>0.56092285508291273</v>
      </c>
      <c r="K64" s="2">
        <v>1387</v>
      </c>
    </row>
    <row r="65" spans="1:11">
      <c r="A65" s="1" t="s">
        <v>316</v>
      </c>
      <c r="B65" s="1" t="s">
        <v>317</v>
      </c>
      <c r="C65" s="1" t="s">
        <v>318</v>
      </c>
      <c r="D65" s="1" t="s">
        <v>319</v>
      </c>
      <c r="E65" s="1" t="s">
        <v>320</v>
      </c>
      <c r="F65" s="3">
        <v>2600</v>
      </c>
      <c r="G65" s="3">
        <v>1</v>
      </c>
      <c r="H65" s="3">
        <v>0</v>
      </c>
      <c r="I65" s="2">
        <v>8227</v>
      </c>
      <c r="J65" s="6">
        <f t="shared" si="0"/>
        <v>0.51800780758090925</v>
      </c>
      <c r="K65" s="2">
        <v>15882</v>
      </c>
    </row>
    <row r="66" spans="1:11">
      <c r="A66" s="1" t="s">
        <v>321</v>
      </c>
      <c r="B66" s="1" t="s">
        <v>322</v>
      </c>
      <c r="C66" s="1" t="s">
        <v>323</v>
      </c>
      <c r="D66" s="1" t="s">
        <v>324</v>
      </c>
      <c r="E66" s="1" t="s">
        <v>325</v>
      </c>
      <c r="F66" s="3">
        <v>2236</v>
      </c>
      <c r="G66" s="3">
        <v>1</v>
      </c>
      <c r="H66" s="3">
        <v>0</v>
      </c>
      <c r="I66" s="2">
        <v>1029</v>
      </c>
      <c r="J66" s="6">
        <f t="shared" si="0"/>
        <v>0.36908177905308465</v>
      </c>
      <c r="K66" s="2">
        <v>2788</v>
      </c>
    </row>
    <row r="67" spans="1:11">
      <c r="A67" s="1" t="s">
        <v>326</v>
      </c>
      <c r="B67" s="1" t="s">
        <v>327</v>
      </c>
      <c r="C67" s="1" t="s">
        <v>328</v>
      </c>
      <c r="D67" s="1" t="s">
        <v>329</v>
      </c>
      <c r="E67" s="1" t="s">
        <v>330</v>
      </c>
      <c r="F67" s="3">
        <v>2080</v>
      </c>
      <c r="G67" s="3">
        <v>1</v>
      </c>
      <c r="H67" s="3">
        <v>0</v>
      </c>
      <c r="I67" s="2">
        <v>3869</v>
      </c>
      <c r="J67" s="6">
        <f t="shared" si="0"/>
        <v>1.1717141126589945</v>
      </c>
      <c r="K67" s="2">
        <v>3302</v>
      </c>
    </row>
    <row r="68" spans="1:11">
      <c r="A68" s="1" t="s">
        <v>331</v>
      </c>
      <c r="B68" s="1" t="s">
        <v>332</v>
      </c>
      <c r="C68" s="1" t="s">
        <v>333</v>
      </c>
      <c r="D68" s="1" t="s">
        <v>334</v>
      </c>
      <c r="E68" s="1" t="s">
        <v>335</v>
      </c>
      <c r="F68" s="3">
        <v>2028</v>
      </c>
      <c r="G68" s="3">
        <v>1</v>
      </c>
      <c r="H68" s="3">
        <v>0</v>
      </c>
      <c r="I68" s="2">
        <v>3873</v>
      </c>
      <c r="J68" s="6">
        <f t="shared" si="0"/>
        <v>0.8670248488918737</v>
      </c>
      <c r="K68" s="2">
        <v>4467</v>
      </c>
    </row>
    <row r="69" spans="1:11">
      <c r="A69" s="1" t="s">
        <v>336</v>
      </c>
      <c r="B69" s="1" t="s">
        <v>337</v>
      </c>
      <c r="C69" s="1" t="s">
        <v>338</v>
      </c>
      <c r="D69" s="1" t="s">
        <v>339</v>
      </c>
      <c r="E69" s="1" t="s">
        <v>340</v>
      </c>
      <c r="F69" s="3">
        <v>2080</v>
      </c>
      <c r="G69" s="3">
        <v>1</v>
      </c>
      <c r="H69" s="3">
        <v>0</v>
      </c>
      <c r="I69" s="2">
        <v>1505</v>
      </c>
      <c r="J69" s="6">
        <f t="shared" ref="J69:J124" si="1">I69/K69</f>
        <v>1.3909426987060998</v>
      </c>
      <c r="K69" s="2">
        <v>1082</v>
      </c>
    </row>
    <row r="70" spans="1:11">
      <c r="A70" s="1" t="s">
        <v>341</v>
      </c>
      <c r="B70" s="1" t="s">
        <v>342</v>
      </c>
      <c r="C70" s="1" t="s">
        <v>343</v>
      </c>
      <c r="D70" s="1" t="s">
        <v>344</v>
      </c>
      <c r="E70" s="1" t="s">
        <v>345</v>
      </c>
      <c r="F70" s="3">
        <v>1820</v>
      </c>
      <c r="G70" s="3">
        <v>1</v>
      </c>
      <c r="H70" s="3">
        <v>0</v>
      </c>
      <c r="I70" s="2">
        <v>1658</v>
      </c>
      <c r="J70" s="6">
        <f t="shared" si="1"/>
        <v>1.854586129753915</v>
      </c>
      <c r="K70" s="3">
        <v>894</v>
      </c>
    </row>
    <row r="71" spans="1:11">
      <c r="A71" s="1" t="s">
        <v>346</v>
      </c>
      <c r="B71" s="1" t="s">
        <v>347</v>
      </c>
      <c r="C71" s="1" t="s">
        <v>348</v>
      </c>
      <c r="D71" s="1" t="s">
        <v>349</v>
      </c>
      <c r="E71" s="1" t="s">
        <v>348</v>
      </c>
      <c r="F71" s="3">
        <v>1560</v>
      </c>
      <c r="G71" s="3">
        <v>1</v>
      </c>
      <c r="H71" s="3">
        <v>0</v>
      </c>
      <c r="I71" s="2">
        <v>1267</v>
      </c>
      <c r="J71" s="6">
        <f t="shared" si="1"/>
        <v>1.2519762845849802</v>
      </c>
      <c r="K71" s="2">
        <v>1012</v>
      </c>
    </row>
    <row r="72" spans="1:11">
      <c r="A72" s="1" t="s">
        <v>350</v>
      </c>
      <c r="B72" s="1" t="s">
        <v>351</v>
      </c>
      <c r="C72" s="1" t="s">
        <v>352</v>
      </c>
      <c r="D72" s="1" t="s">
        <v>353</v>
      </c>
      <c r="E72" s="1" t="s">
        <v>354</v>
      </c>
      <c r="F72" s="3">
        <v>63700</v>
      </c>
      <c r="G72" s="3">
        <v>18</v>
      </c>
      <c r="H72" s="3">
        <v>0</v>
      </c>
      <c r="I72" s="2">
        <v>412135</v>
      </c>
      <c r="J72" s="6">
        <f t="shared" si="1"/>
        <v>0.51352610836088064</v>
      </c>
      <c r="K72" s="2">
        <v>802559</v>
      </c>
    </row>
    <row r="73" spans="1:11">
      <c r="A73" s="1" t="s">
        <v>355</v>
      </c>
      <c r="B73" s="1" t="s">
        <v>356</v>
      </c>
      <c r="C73" s="1" t="s">
        <v>357</v>
      </c>
      <c r="D73" s="1" t="s">
        <v>358</v>
      </c>
      <c r="E73" s="1" t="s">
        <v>359</v>
      </c>
      <c r="F73" s="3">
        <v>2756</v>
      </c>
      <c r="G73" s="3">
        <v>1</v>
      </c>
      <c r="H73" s="3">
        <v>0</v>
      </c>
      <c r="I73" s="2">
        <v>8692</v>
      </c>
      <c r="J73" s="6">
        <f t="shared" si="1"/>
        <v>0.67312011151552698</v>
      </c>
      <c r="K73" s="2">
        <v>12913</v>
      </c>
    </row>
    <row r="74" spans="1:11">
      <c r="A74" s="1" t="s">
        <v>360</v>
      </c>
      <c r="B74" s="1" t="s">
        <v>361</v>
      </c>
      <c r="C74" s="1" t="s">
        <v>362</v>
      </c>
      <c r="D74" s="1" t="s">
        <v>363</v>
      </c>
      <c r="E74" s="1" t="s">
        <v>364</v>
      </c>
      <c r="F74" s="3">
        <v>1100</v>
      </c>
      <c r="G74" s="3">
        <v>1</v>
      </c>
      <c r="H74" s="1">
        <v>0</v>
      </c>
      <c r="I74" s="3">
        <v>322</v>
      </c>
      <c r="J74" s="6">
        <f t="shared" si="1"/>
        <v>0.28196147110332748</v>
      </c>
      <c r="K74" s="2">
        <v>1142</v>
      </c>
    </row>
    <row r="75" spans="1:11">
      <c r="A75" s="1" t="s">
        <v>365</v>
      </c>
      <c r="B75" s="1" t="s">
        <v>366</v>
      </c>
      <c r="C75" s="1" t="s">
        <v>367</v>
      </c>
      <c r="D75" s="1" t="s">
        <v>368</v>
      </c>
      <c r="E75" s="1" t="s">
        <v>369</v>
      </c>
      <c r="F75" s="3">
        <v>1872</v>
      </c>
      <c r="G75" s="3">
        <v>1</v>
      </c>
      <c r="H75" s="3">
        <v>0</v>
      </c>
      <c r="I75" s="3">
        <v>778</v>
      </c>
      <c r="J75" s="6">
        <f t="shared" si="1"/>
        <v>0.81041666666666667</v>
      </c>
      <c r="K75" s="3">
        <v>960</v>
      </c>
    </row>
    <row r="76" spans="1:11">
      <c r="A76" s="1" t="s">
        <v>370</v>
      </c>
      <c r="B76" s="1" t="s">
        <v>371</v>
      </c>
      <c r="C76" s="1" t="s">
        <v>372</v>
      </c>
      <c r="D76" s="1" t="s">
        <v>373</v>
      </c>
      <c r="E76" s="1" t="s">
        <v>374</v>
      </c>
      <c r="F76" s="3">
        <v>780</v>
      </c>
      <c r="G76" s="3">
        <v>1</v>
      </c>
      <c r="H76" s="3">
        <v>0</v>
      </c>
      <c r="I76" s="2">
        <v>1000</v>
      </c>
      <c r="J76" s="6">
        <f t="shared" si="1"/>
        <v>1.3717421124828533</v>
      </c>
      <c r="K76" s="3">
        <v>729</v>
      </c>
    </row>
    <row r="77" spans="1:11">
      <c r="A77" s="1" t="s">
        <v>375</v>
      </c>
      <c r="B77" s="1" t="s">
        <v>376</v>
      </c>
      <c r="C77" s="1" t="s">
        <v>377</v>
      </c>
      <c r="D77" s="1" t="s">
        <v>378</v>
      </c>
      <c r="E77" s="1" t="s">
        <v>379</v>
      </c>
      <c r="F77" s="3">
        <v>3172</v>
      </c>
      <c r="G77" s="3">
        <v>1</v>
      </c>
      <c r="H77" s="3">
        <v>0</v>
      </c>
      <c r="I77" s="2">
        <v>22556</v>
      </c>
      <c r="J77" s="6">
        <f t="shared" si="1"/>
        <v>1.0145735876214466</v>
      </c>
      <c r="K77" s="2">
        <v>22232</v>
      </c>
    </row>
    <row r="78" spans="1:11">
      <c r="A78" s="1" t="s">
        <v>380</v>
      </c>
      <c r="B78" s="1" t="s">
        <v>381</v>
      </c>
      <c r="C78" s="1" t="s">
        <v>382</v>
      </c>
      <c r="D78" s="1" t="s">
        <v>383</v>
      </c>
      <c r="E78" s="1" t="s">
        <v>384</v>
      </c>
      <c r="F78" s="3">
        <v>2184</v>
      </c>
      <c r="G78" s="3">
        <v>1</v>
      </c>
      <c r="H78" s="3">
        <v>0</v>
      </c>
      <c r="I78" s="2">
        <v>1390</v>
      </c>
      <c r="J78" s="6">
        <f t="shared" si="1"/>
        <v>0.63820018365472908</v>
      </c>
      <c r="K78" s="2">
        <v>2178</v>
      </c>
    </row>
    <row r="79" spans="1:11">
      <c r="A79" s="1" t="s">
        <v>385</v>
      </c>
      <c r="B79" s="1" t="s">
        <v>386</v>
      </c>
      <c r="C79" s="1" t="s">
        <v>387</v>
      </c>
      <c r="D79" s="1" t="s">
        <v>388</v>
      </c>
      <c r="E79" s="1" t="s">
        <v>389</v>
      </c>
      <c r="F79" s="3">
        <v>1820</v>
      </c>
      <c r="G79" s="3">
        <v>1</v>
      </c>
      <c r="H79" s="3">
        <v>0</v>
      </c>
      <c r="I79" s="2">
        <v>3004</v>
      </c>
      <c r="J79" s="6">
        <f t="shared" si="1"/>
        <v>0.8426367461430575</v>
      </c>
      <c r="K79" s="2">
        <v>3565</v>
      </c>
    </row>
    <row r="80" spans="1:11">
      <c r="A80" s="1" t="s">
        <v>390</v>
      </c>
      <c r="B80" s="1" t="s">
        <v>391</v>
      </c>
      <c r="C80" s="1" t="s">
        <v>392</v>
      </c>
      <c r="D80" s="1" t="s">
        <v>393</v>
      </c>
      <c r="E80" s="1" t="s">
        <v>394</v>
      </c>
      <c r="F80" s="3">
        <v>1150</v>
      </c>
      <c r="G80" s="3">
        <v>1</v>
      </c>
      <c r="H80" s="3">
        <v>0</v>
      </c>
      <c r="I80" s="2">
        <v>1192</v>
      </c>
      <c r="J80" s="6">
        <f t="shared" si="1"/>
        <v>1.1483622350674374</v>
      </c>
      <c r="K80" s="2">
        <v>1038</v>
      </c>
    </row>
    <row r="81" spans="1:11">
      <c r="A81" s="1" t="s">
        <v>395</v>
      </c>
      <c r="B81" s="1" t="s">
        <v>396</v>
      </c>
      <c r="C81" s="1" t="s">
        <v>397</v>
      </c>
      <c r="D81" s="1" t="s">
        <v>398</v>
      </c>
      <c r="E81" s="1" t="s">
        <v>399</v>
      </c>
      <c r="F81" s="3">
        <v>2080</v>
      </c>
      <c r="G81" s="3">
        <v>1</v>
      </c>
      <c r="H81" s="3">
        <v>0</v>
      </c>
      <c r="I81" s="2">
        <v>6601</v>
      </c>
      <c r="J81" s="6">
        <f t="shared" si="1"/>
        <v>2.1930232558139533</v>
      </c>
      <c r="K81" s="2">
        <v>3010</v>
      </c>
    </row>
    <row r="82" spans="1:11">
      <c r="A82" s="1" t="s">
        <v>400</v>
      </c>
      <c r="B82" s="1" t="s">
        <v>401</v>
      </c>
      <c r="C82" s="1" t="s">
        <v>402</v>
      </c>
      <c r="D82" s="1" t="s">
        <v>403</v>
      </c>
      <c r="E82" s="1" t="s">
        <v>404</v>
      </c>
      <c r="F82" s="3">
        <v>2964</v>
      </c>
      <c r="G82" s="3">
        <v>1</v>
      </c>
      <c r="H82" s="3">
        <v>0</v>
      </c>
      <c r="I82" s="2">
        <v>9741</v>
      </c>
      <c r="J82" s="6">
        <f t="shared" si="1"/>
        <v>0.85432380284160669</v>
      </c>
      <c r="K82" s="2">
        <v>11402</v>
      </c>
    </row>
    <row r="83" spans="1:11">
      <c r="A83" s="1" t="s">
        <v>405</v>
      </c>
      <c r="B83" s="1" t="s">
        <v>406</v>
      </c>
      <c r="C83" s="1" t="s">
        <v>407</v>
      </c>
      <c r="D83" s="1" t="s">
        <v>408</v>
      </c>
      <c r="E83" s="1" t="s">
        <v>409</v>
      </c>
      <c r="F83" s="3">
        <v>2444</v>
      </c>
      <c r="G83" s="3">
        <v>1</v>
      </c>
      <c r="H83" s="3">
        <v>0</v>
      </c>
      <c r="I83" s="2">
        <v>2611</v>
      </c>
      <c r="J83" s="6">
        <f t="shared" si="1"/>
        <v>0.43328908065051441</v>
      </c>
      <c r="K83" s="2">
        <v>6026</v>
      </c>
    </row>
    <row r="84" spans="1:11">
      <c r="A84" s="1" t="s">
        <v>410</v>
      </c>
      <c r="B84" s="1" t="s">
        <v>411</v>
      </c>
      <c r="C84" s="1" t="s">
        <v>412</v>
      </c>
      <c r="D84" s="1" t="s">
        <v>413</v>
      </c>
      <c r="E84" s="1" t="s">
        <v>414</v>
      </c>
      <c r="F84" s="3">
        <v>2080</v>
      </c>
      <c r="G84" s="3">
        <v>1</v>
      </c>
      <c r="H84" s="3">
        <v>0</v>
      </c>
      <c r="I84" s="2">
        <v>5621</v>
      </c>
      <c r="J84" s="6">
        <f t="shared" si="1"/>
        <v>1.9158145875937287</v>
      </c>
      <c r="K84" s="2">
        <v>2934</v>
      </c>
    </row>
    <row r="85" spans="1:11">
      <c r="A85" s="1" t="s">
        <v>415</v>
      </c>
      <c r="B85" s="1" t="s">
        <v>416</v>
      </c>
      <c r="C85" s="1" t="s">
        <v>417</v>
      </c>
      <c r="D85" s="1" t="s">
        <v>418</v>
      </c>
      <c r="E85" s="1" t="s">
        <v>419</v>
      </c>
      <c r="F85" s="3">
        <v>2236</v>
      </c>
      <c r="G85" s="3">
        <v>1</v>
      </c>
      <c r="H85" s="3">
        <v>0</v>
      </c>
      <c r="I85" s="2">
        <v>5631</v>
      </c>
      <c r="J85" s="6">
        <f t="shared" si="1"/>
        <v>2.9040742650850953</v>
      </c>
      <c r="K85" s="2">
        <v>1939</v>
      </c>
    </row>
    <row r="86" spans="1:11">
      <c r="A86" s="1" t="s">
        <v>420</v>
      </c>
      <c r="B86" s="1" t="s">
        <v>421</v>
      </c>
      <c r="C86" s="1" t="s">
        <v>422</v>
      </c>
      <c r="D86" s="1" t="s">
        <v>423</v>
      </c>
      <c r="E86" s="1" t="s">
        <v>424</v>
      </c>
      <c r="F86" s="3">
        <v>2184</v>
      </c>
      <c r="G86" s="3">
        <v>1</v>
      </c>
      <c r="H86" s="3">
        <v>0</v>
      </c>
      <c r="I86" s="2">
        <v>4228</v>
      </c>
      <c r="J86" s="6">
        <f t="shared" si="1"/>
        <v>1.2993239090350337</v>
      </c>
      <c r="K86" s="2">
        <v>3254</v>
      </c>
    </row>
    <row r="87" spans="1:11">
      <c r="A87" s="1" t="s">
        <v>425</v>
      </c>
      <c r="B87" s="1" t="s">
        <v>426</v>
      </c>
      <c r="C87" s="1" t="s">
        <v>427</v>
      </c>
      <c r="D87" s="1" t="s">
        <v>428</v>
      </c>
      <c r="E87" s="1" t="s">
        <v>429</v>
      </c>
      <c r="F87" s="3">
        <v>2028</v>
      </c>
      <c r="G87" s="3">
        <v>1</v>
      </c>
      <c r="H87" s="3">
        <v>0</v>
      </c>
      <c r="I87" s="2">
        <v>2476</v>
      </c>
      <c r="J87" s="6">
        <f t="shared" si="1"/>
        <v>0.55490811295383236</v>
      </c>
      <c r="K87" s="2">
        <v>4462</v>
      </c>
    </row>
    <row r="88" spans="1:11">
      <c r="A88" s="1" t="s">
        <v>430</v>
      </c>
      <c r="B88" s="1" t="s">
        <v>431</v>
      </c>
      <c r="C88" s="1" t="s">
        <v>432</v>
      </c>
      <c r="D88" s="1" t="s">
        <v>433</v>
      </c>
      <c r="E88" s="1" t="s">
        <v>434</v>
      </c>
      <c r="F88" s="3">
        <v>1820</v>
      </c>
      <c r="G88" s="3">
        <v>1</v>
      </c>
      <c r="H88" s="3">
        <v>0</v>
      </c>
      <c r="I88" s="2">
        <v>3532</v>
      </c>
      <c r="J88" s="6">
        <f t="shared" si="1"/>
        <v>0.41823564239194788</v>
      </c>
      <c r="K88" s="2">
        <v>8445</v>
      </c>
    </row>
    <row r="89" spans="1:11">
      <c r="A89" s="1" t="s">
        <v>435</v>
      </c>
      <c r="B89" s="1" t="s">
        <v>436</v>
      </c>
      <c r="C89" s="1" t="s">
        <v>437</v>
      </c>
      <c r="D89" s="1" t="s">
        <v>438</v>
      </c>
      <c r="E89" s="1" t="s">
        <v>439</v>
      </c>
      <c r="F89" s="3">
        <v>40456</v>
      </c>
      <c r="G89" s="3">
        <v>11</v>
      </c>
      <c r="H89" s="3">
        <v>0</v>
      </c>
      <c r="I89" s="2">
        <v>294105</v>
      </c>
      <c r="J89" s="6">
        <f t="shared" si="1"/>
        <v>0.70288414199882421</v>
      </c>
      <c r="K89" s="2">
        <v>418426</v>
      </c>
    </row>
    <row r="90" spans="1:11">
      <c r="A90" s="1" t="s">
        <v>440</v>
      </c>
      <c r="B90" s="1" t="s">
        <v>441</v>
      </c>
      <c r="C90" s="1" t="s">
        <v>442</v>
      </c>
      <c r="D90" s="1" t="s">
        <v>443</v>
      </c>
      <c r="E90" s="1" t="s">
        <v>444</v>
      </c>
      <c r="F90" s="3">
        <v>3588</v>
      </c>
      <c r="G90" s="3">
        <v>1</v>
      </c>
      <c r="H90" s="3">
        <v>0</v>
      </c>
      <c r="I90" s="2">
        <v>10011</v>
      </c>
      <c r="J90" s="6">
        <f t="shared" si="1"/>
        <v>0.41129827444535744</v>
      </c>
      <c r="K90" s="2">
        <v>24340</v>
      </c>
    </row>
    <row r="91" spans="1:11">
      <c r="A91" s="1" t="s">
        <v>445</v>
      </c>
      <c r="B91" s="1" t="s">
        <v>446</v>
      </c>
      <c r="C91" s="1" t="s">
        <v>447</v>
      </c>
      <c r="D91" s="1" t="s">
        <v>448</v>
      </c>
      <c r="E91" s="1" t="s">
        <v>449</v>
      </c>
      <c r="F91" s="3">
        <v>2080</v>
      </c>
      <c r="G91" s="3">
        <v>1</v>
      </c>
      <c r="H91" s="3">
        <v>0</v>
      </c>
      <c r="I91" s="2">
        <v>1779</v>
      </c>
      <c r="J91" s="6">
        <f t="shared" si="1"/>
        <v>0.7487373737373737</v>
      </c>
      <c r="K91" s="2">
        <v>2376</v>
      </c>
    </row>
    <row r="92" spans="1:11">
      <c r="A92" s="1" t="s">
        <v>450</v>
      </c>
      <c r="B92" s="1" t="s">
        <v>451</v>
      </c>
      <c r="C92" s="1" t="s">
        <v>452</v>
      </c>
      <c r="D92" s="1" t="s">
        <v>453</v>
      </c>
      <c r="E92" s="1" t="s">
        <v>454</v>
      </c>
      <c r="F92" s="3">
        <v>2652</v>
      </c>
      <c r="G92" s="3">
        <v>1</v>
      </c>
      <c r="H92" s="3">
        <v>0</v>
      </c>
      <c r="I92" s="2">
        <v>8639</v>
      </c>
      <c r="J92" s="6">
        <f t="shared" si="1"/>
        <v>0.90309429228517668</v>
      </c>
      <c r="K92" s="2">
        <v>9566</v>
      </c>
    </row>
    <row r="93" spans="1:11">
      <c r="A93" s="1" t="s">
        <v>455</v>
      </c>
      <c r="B93" s="1" t="s">
        <v>456</v>
      </c>
      <c r="C93" s="1" t="s">
        <v>457</v>
      </c>
      <c r="D93" s="1" t="s">
        <v>458</v>
      </c>
      <c r="E93" s="1" t="s">
        <v>459</v>
      </c>
      <c r="F93" s="3">
        <v>1196</v>
      </c>
      <c r="G93" s="3">
        <v>1</v>
      </c>
      <c r="H93" s="3">
        <v>0</v>
      </c>
      <c r="I93" s="3">
        <v>780</v>
      </c>
      <c r="J93" s="6">
        <f t="shared" si="1"/>
        <v>0.89142857142857146</v>
      </c>
      <c r="K93" s="3">
        <v>875</v>
      </c>
    </row>
    <row r="94" spans="1:11">
      <c r="A94" s="1" t="s">
        <v>460</v>
      </c>
      <c r="B94" s="1" t="s">
        <v>461</v>
      </c>
      <c r="C94" s="1" t="s">
        <v>462</v>
      </c>
      <c r="D94" s="1" t="s">
        <v>463</v>
      </c>
      <c r="E94" s="1" t="s">
        <v>464</v>
      </c>
      <c r="F94" s="3">
        <v>1560</v>
      </c>
      <c r="G94" s="3">
        <v>1</v>
      </c>
      <c r="H94" s="3">
        <v>0</v>
      </c>
      <c r="I94" s="2">
        <v>1289</v>
      </c>
      <c r="J94" s="6">
        <f t="shared" si="1"/>
        <v>1.2800397219463753</v>
      </c>
      <c r="K94" s="2">
        <v>1007</v>
      </c>
    </row>
    <row r="95" spans="1:11">
      <c r="A95" s="1" t="s">
        <v>465</v>
      </c>
      <c r="B95" s="1" t="s">
        <v>466</v>
      </c>
      <c r="C95" s="1" t="s">
        <v>467</v>
      </c>
      <c r="D95" s="1" t="s">
        <v>468</v>
      </c>
      <c r="E95" s="1" t="s">
        <v>469</v>
      </c>
      <c r="F95" s="3">
        <v>1352</v>
      </c>
      <c r="G95" s="3">
        <v>1</v>
      </c>
      <c r="H95" s="3">
        <v>0</v>
      </c>
      <c r="I95" s="2">
        <v>2682</v>
      </c>
      <c r="J95" s="6">
        <f t="shared" si="1"/>
        <v>2.4560439560439562</v>
      </c>
      <c r="K95" s="2">
        <v>1092</v>
      </c>
    </row>
    <row r="96" spans="1:11">
      <c r="A96" s="1" t="s">
        <v>470</v>
      </c>
      <c r="B96" s="1" t="s">
        <v>471</v>
      </c>
      <c r="C96" s="1" t="s">
        <v>472</v>
      </c>
      <c r="D96" s="1" t="s">
        <v>473</v>
      </c>
      <c r="E96" s="1" t="s">
        <v>474</v>
      </c>
      <c r="F96" s="3">
        <v>2704</v>
      </c>
      <c r="G96" s="3">
        <v>1</v>
      </c>
      <c r="H96" s="3">
        <v>0</v>
      </c>
      <c r="I96" s="2">
        <v>11127</v>
      </c>
      <c r="J96" s="6">
        <f t="shared" si="1"/>
        <v>0.49278122232063776</v>
      </c>
      <c r="K96" s="2">
        <v>22580</v>
      </c>
    </row>
    <row r="97" spans="1:11">
      <c r="A97" s="1" t="s">
        <v>475</v>
      </c>
      <c r="B97" s="1" t="s">
        <v>476</v>
      </c>
      <c r="C97" s="1" t="s">
        <v>477</v>
      </c>
      <c r="D97" s="1" t="s">
        <v>478</v>
      </c>
      <c r="E97" s="1" t="s">
        <v>479</v>
      </c>
      <c r="F97" s="3">
        <v>1560</v>
      </c>
      <c r="G97" s="3">
        <v>1</v>
      </c>
      <c r="H97" s="3">
        <v>0</v>
      </c>
      <c r="I97" s="2">
        <v>1980</v>
      </c>
      <c r="J97" s="6">
        <f t="shared" si="1"/>
        <v>0.41552990556138508</v>
      </c>
      <c r="K97" s="2">
        <v>4765</v>
      </c>
    </row>
    <row r="98" spans="1:11">
      <c r="A98" s="1" t="s">
        <v>480</v>
      </c>
      <c r="B98" s="1" t="s">
        <v>481</v>
      </c>
      <c r="C98" s="1" t="s">
        <v>482</v>
      </c>
      <c r="D98" s="1" t="s">
        <v>483</v>
      </c>
      <c r="E98" s="1" t="s">
        <v>484</v>
      </c>
      <c r="F98" s="3">
        <v>2886</v>
      </c>
      <c r="G98" s="3">
        <v>1</v>
      </c>
      <c r="H98" s="3">
        <v>0</v>
      </c>
      <c r="I98" s="2">
        <v>19997</v>
      </c>
      <c r="J98" s="6">
        <f t="shared" si="1"/>
        <v>2.8003080801008262</v>
      </c>
      <c r="K98" s="2">
        <v>7141</v>
      </c>
    </row>
    <row r="99" spans="1:11">
      <c r="A99" s="1" t="s">
        <v>485</v>
      </c>
      <c r="B99" s="1" t="s">
        <v>486</v>
      </c>
      <c r="C99" s="1" t="s">
        <v>487</v>
      </c>
      <c r="D99" s="1" t="s">
        <v>488</v>
      </c>
      <c r="E99" s="1" t="s">
        <v>489</v>
      </c>
      <c r="F99" s="3">
        <v>1820</v>
      </c>
      <c r="G99" s="3">
        <v>1</v>
      </c>
      <c r="H99" s="3">
        <v>0</v>
      </c>
      <c r="I99" s="3">
        <v>809</v>
      </c>
      <c r="J99" s="6">
        <f t="shared" si="1"/>
        <v>0.66529605263157898</v>
      </c>
      <c r="K99" s="2">
        <v>1216</v>
      </c>
    </row>
    <row r="100" spans="1:11">
      <c r="A100" s="1" t="s">
        <v>490</v>
      </c>
      <c r="B100" s="1" t="s">
        <v>491</v>
      </c>
      <c r="C100" s="1" t="s">
        <v>492</v>
      </c>
      <c r="D100" s="1" t="s">
        <v>493</v>
      </c>
      <c r="E100" s="1" t="s">
        <v>171</v>
      </c>
      <c r="F100" s="3">
        <v>39728</v>
      </c>
      <c r="G100" s="3">
        <v>15</v>
      </c>
      <c r="H100" s="3">
        <v>1</v>
      </c>
      <c r="I100" s="2">
        <v>21327</v>
      </c>
      <c r="J100" s="6">
        <f t="shared" si="1"/>
        <v>0.12973180123241257</v>
      </c>
      <c r="K100" s="2">
        <v>164393</v>
      </c>
    </row>
    <row r="101" spans="1:11">
      <c r="A101" s="1" t="s">
        <v>494</v>
      </c>
      <c r="B101" s="1" t="s">
        <v>495</v>
      </c>
      <c r="C101" s="1" t="s">
        <v>496</v>
      </c>
      <c r="D101" s="1" t="s">
        <v>497</v>
      </c>
      <c r="E101" s="1" t="s">
        <v>498</v>
      </c>
      <c r="F101" s="3">
        <v>13078</v>
      </c>
      <c r="G101" s="3">
        <v>8</v>
      </c>
      <c r="H101" s="3">
        <v>1</v>
      </c>
      <c r="I101" s="2">
        <v>87780</v>
      </c>
      <c r="J101" s="6">
        <f t="shared" si="1"/>
        <v>0.90431450117443446</v>
      </c>
      <c r="K101" s="2">
        <v>97068</v>
      </c>
    </row>
    <row r="102" spans="1:11">
      <c r="A102" s="1" t="s">
        <v>499</v>
      </c>
      <c r="B102" s="1" t="s">
        <v>500</v>
      </c>
      <c r="C102" s="1" t="s">
        <v>501</v>
      </c>
      <c r="D102" s="1" t="s">
        <v>170</v>
      </c>
      <c r="E102" s="1" t="s">
        <v>171</v>
      </c>
      <c r="F102" s="3">
        <v>3120</v>
      </c>
      <c r="G102" s="3">
        <v>2</v>
      </c>
      <c r="H102" s="3">
        <v>0</v>
      </c>
      <c r="I102" s="2">
        <v>19243</v>
      </c>
      <c r="J102" s="6">
        <f t="shared" si="1"/>
        <v>0.71312629706492736</v>
      </c>
      <c r="K102" s="2">
        <v>26984</v>
      </c>
    </row>
    <row r="103" spans="1:11">
      <c r="A103" s="1" t="s">
        <v>502</v>
      </c>
      <c r="B103" s="1" t="s">
        <v>503</v>
      </c>
      <c r="C103" s="1" t="s">
        <v>504</v>
      </c>
      <c r="D103" s="1" t="s">
        <v>505</v>
      </c>
      <c r="E103" s="1" t="s">
        <v>506</v>
      </c>
      <c r="F103" s="3">
        <v>3224</v>
      </c>
      <c r="G103" s="3">
        <v>1</v>
      </c>
      <c r="H103" s="3">
        <v>0</v>
      </c>
      <c r="I103" s="2">
        <v>20368</v>
      </c>
      <c r="J103" s="6">
        <f t="shared" si="1"/>
        <v>0.41432058584214809</v>
      </c>
      <c r="K103" s="2">
        <v>49160</v>
      </c>
    </row>
    <row r="104" spans="1:11">
      <c r="A104" s="1" t="s">
        <v>507</v>
      </c>
      <c r="B104" s="1" t="s">
        <v>508</v>
      </c>
      <c r="C104" s="1" t="s">
        <v>509</v>
      </c>
      <c r="D104" s="1" t="s">
        <v>510</v>
      </c>
      <c r="E104" s="1" t="s">
        <v>511</v>
      </c>
      <c r="F104" s="3">
        <v>1200</v>
      </c>
      <c r="G104" s="3">
        <v>1</v>
      </c>
      <c r="H104" s="3">
        <v>0</v>
      </c>
      <c r="I104" s="2">
        <v>1041</v>
      </c>
      <c r="J104" s="6">
        <f t="shared" si="1"/>
        <v>0.74039829302987192</v>
      </c>
      <c r="K104" s="2">
        <v>1406</v>
      </c>
    </row>
    <row r="105" spans="1:11">
      <c r="A105" s="1" t="s">
        <v>512</v>
      </c>
      <c r="B105" s="1" t="s">
        <v>513</v>
      </c>
      <c r="C105" s="1" t="s">
        <v>514</v>
      </c>
      <c r="D105" s="1" t="s">
        <v>515</v>
      </c>
      <c r="E105" s="1" t="s">
        <v>516</v>
      </c>
      <c r="F105" s="3">
        <v>2080</v>
      </c>
      <c r="G105" s="3">
        <v>1</v>
      </c>
      <c r="H105" s="3">
        <v>0</v>
      </c>
      <c r="I105" s="2">
        <v>4855</v>
      </c>
      <c r="J105" s="6">
        <f t="shared" si="1"/>
        <v>1.7283730865076539</v>
      </c>
      <c r="K105" s="2">
        <v>2809</v>
      </c>
    </row>
    <row r="106" spans="1:11">
      <c r="A106" s="1" t="s">
        <v>517</v>
      </c>
      <c r="B106" s="1" t="s">
        <v>518</v>
      </c>
      <c r="C106" s="1" t="s">
        <v>519</v>
      </c>
      <c r="D106" s="1" t="s">
        <v>520</v>
      </c>
      <c r="E106" s="1" t="s">
        <v>521</v>
      </c>
      <c r="F106" s="3">
        <v>780</v>
      </c>
      <c r="G106" s="3">
        <v>1</v>
      </c>
      <c r="H106" s="3">
        <v>0</v>
      </c>
      <c r="I106" s="3">
        <v>928</v>
      </c>
      <c r="J106" s="6">
        <f t="shared" si="1"/>
        <v>3.5419847328244276</v>
      </c>
      <c r="K106" s="3">
        <v>262</v>
      </c>
    </row>
    <row r="107" spans="1:11">
      <c r="A107" s="1" t="s">
        <v>522</v>
      </c>
      <c r="B107" s="1" t="s">
        <v>523</v>
      </c>
      <c r="C107" s="1" t="s">
        <v>524</v>
      </c>
      <c r="D107" s="1" t="s">
        <v>525</v>
      </c>
      <c r="E107" s="1" t="s">
        <v>526</v>
      </c>
      <c r="F107" s="3">
        <v>1196</v>
      </c>
      <c r="G107" s="3">
        <v>1</v>
      </c>
      <c r="H107" s="3">
        <v>0</v>
      </c>
      <c r="I107" s="3">
        <v>230</v>
      </c>
      <c r="J107" s="6">
        <f t="shared" si="1"/>
        <v>0.27946537059538273</v>
      </c>
      <c r="K107" s="3">
        <v>823</v>
      </c>
    </row>
    <row r="108" spans="1:11">
      <c r="A108" s="1" t="s">
        <v>527</v>
      </c>
      <c r="B108" s="1" t="s">
        <v>528</v>
      </c>
      <c r="C108" s="1" t="s">
        <v>529</v>
      </c>
      <c r="D108" s="1" t="s">
        <v>530</v>
      </c>
      <c r="E108" s="1" t="s">
        <v>531</v>
      </c>
      <c r="F108" s="3">
        <v>2236</v>
      </c>
      <c r="G108" s="3">
        <v>1</v>
      </c>
      <c r="H108" s="3">
        <v>0</v>
      </c>
      <c r="I108" s="2">
        <v>3138</v>
      </c>
      <c r="J108" s="6">
        <f t="shared" si="1"/>
        <v>1.040450928381963</v>
      </c>
      <c r="K108" s="2">
        <v>3016</v>
      </c>
    </row>
    <row r="109" spans="1:11">
      <c r="A109" s="1" t="s">
        <v>532</v>
      </c>
      <c r="B109" s="1" t="s">
        <v>533</v>
      </c>
      <c r="C109" s="1" t="s">
        <v>534</v>
      </c>
      <c r="D109" s="1" t="s">
        <v>535</v>
      </c>
      <c r="E109" s="1" t="s">
        <v>536</v>
      </c>
      <c r="F109" s="3">
        <v>1196</v>
      </c>
      <c r="G109" s="3">
        <v>1</v>
      </c>
      <c r="H109" s="3">
        <v>0</v>
      </c>
      <c r="I109" s="3">
        <v>444</v>
      </c>
      <c r="J109" s="6">
        <f t="shared" si="1"/>
        <v>1.1472868217054264</v>
      </c>
      <c r="K109" s="3">
        <v>387</v>
      </c>
    </row>
    <row r="110" spans="1:11">
      <c r="A110" s="1" t="s">
        <v>537</v>
      </c>
      <c r="B110" s="1" t="s">
        <v>538</v>
      </c>
      <c r="C110" s="1" t="s">
        <v>539</v>
      </c>
      <c r="D110" s="1" t="s">
        <v>540</v>
      </c>
      <c r="E110" s="1" t="s">
        <v>541</v>
      </c>
      <c r="F110" s="3">
        <v>67912</v>
      </c>
      <c r="G110" s="3">
        <v>23</v>
      </c>
      <c r="H110" s="3">
        <v>2</v>
      </c>
      <c r="I110" s="2">
        <v>365152</v>
      </c>
      <c r="J110" s="6">
        <f t="shared" si="1"/>
        <v>0.54268805602370784</v>
      </c>
      <c r="K110" s="2">
        <v>672858</v>
      </c>
    </row>
    <row r="111" spans="1:11">
      <c r="A111" s="1" t="s">
        <v>542</v>
      </c>
      <c r="B111" s="1" t="s">
        <v>543</v>
      </c>
      <c r="C111" s="1" t="s">
        <v>544</v>
      </c>
      <c r="D111" s="1" t="s">
        <v>545</v>
      </c>
      <c r="E111" s="1" t="s">
        <v>546</v>
      </c>
      <c r="F111" s="3">
        <v>1872</v>
      </c>
      <c r="G111" s="3">
        <v>0</v>
      </c>
      <c r="H111" s="3">
        <v>0</v>
      </c>
      <c r="I111" s="2">
        <v>3018</v>
      </c>
      <c r="J111" s="6">
        <f t="shared" si="1"/>
        <v>0.37383872166480864</v>
      </c>
      <c r="K111" s="2">
        <v>8073</v>
      </c>
    </row>
    <row r="112" spans="1:11">
      <c r="A112" s="1" t="s">
        <v>547</v>
      </c>
      <c r="B112" s="1" t="s">
        <v>548</v>
      </c>
      <c r="C112" s="1" t="s">
        <v>549</v>
      </c>
      <c r="D112" s="1" t="s">
        <v>550</v>
      </c>
      <c r="E112" s="1" t="s">
        <v>551</v>
      </c>
      <c r="F112" s="3">
        <v>2080</v>
      </c>
      <c r="G112" s="3">
        <v>1</v>
      </c>
      <c r="H112" s="3">
        <v>0</v>
      </c>
      <c r="I112" s="2">
        <v>2969</v>
      </c>
      <c r="J112" s="6">
        <f t="shared" si="1"/>
        <v>0.57316602316602316</v>
      </c>
      <c r="K112" s="2">
        <v>5180</v>
      </c>
    </row>
    <row r="113" spans="1:11">
      <c r="A113" s="1" t="s">
        <v>552</v>
      </c>
      <c r="B113" s="1" t="s">
        <v>553</v>
      </c>
      <c r="C113" s="1" t="s">
        <v>554</v>
      </c>
      <c r="D113" s="1" t="s">
        <v>555</v>
      </c>
      <c r="E113" s="1" t="s">
        <v>556</v>
      </c>
      <c r="F113" s="3">
        <v>2496</v>
      </c>
      <c r="G113" s="3">
        <v>1</v>
      </c>
      <c r="H113" s="3">
        <v>0</v>
      </c>
      <c r="I113" s="2">
        <v>12746</v>
      </c>
      <c r="J113" s="6">
        <f t="shared" si="1"/>
        <v>1.5673880964092475</v>
      </c>
      <c r="K113" s="2">
        <v>8132</v>
      </c>
    </row>
    <row r="114" spans="1:11">
      <c r="A114" s="1" t="s">
        <v>557</v>
      </c>
      <c r="B114" s="1" t="s">
        <v>558</v>
      </c>
      <c r="C114" s="1" t="s">
        <v>559</v>
      </c>
      <c r="D114" s="1" t="s">
        <v>560</v>
      </c>
      <c r="E114" s="1" t="s">
        <v>561</v>
      </c>
      <c r="F114" s="3">
        <v>2080</v>
      </c>
      <c r="G114" s="3">
        <v>1</v>
      </c>
      <c r="H114" s="3">
        <v>0</v>
      </c>
      <c r="I114" s="2">
        <v>1555</v>
      </c>
      <c r="J114" s="6">
        <f t="shared" si="1"/>
        <v>0.65308693826123476</v>
      </c>
      <c r="K114" s="2">
        <v>2381</v>
      </c>
    </row>
    <row r="115" spans="1:11">
      <c r="A115" s="1" t="s">
        <v>562</v>
      </c>
      <c r="B115" s="1" t="s">
        <v>563</v>
      </c>
      <c r="C115" s="1" t="s">
        <v>564</v>
      </c>
      <c r="D115" s="1" t="s">
        <v>565</v>
      </c>
      <c r="E115" s="1" t="s">
        <v>566</v>
      </c>
      <c r="F115" s="3">
        <v>2340</v>
      </c>
      <c r="G115" s="3">
        <v>1</v>
      </c>
      <c r="H115" s="3">
        <v>0</v>
      </c>
      <c r="I115" s="2">
        <v>2380</v>
      </c>
      <c r="J115" s="6">
        <f t="shared" si="1"/>
        <v>0.9253499222395023</v>
      </c>
      <c r="K115" s="2">
        <v>2572</v>
      </c>
    </row>
    <row r="116" spans="1:11">
      <c r="A116" s="1" t="s">
        <v>567</v>
      </c>
      <c r="B116" s="1" t="s">
        <v>568</v>
      </c>
      <c r="C116" s="1" t="s">
        <v>569</v>
      </c>
      <c r="D116" s="1" t="s">
        <v>570</v>
      </c>
      <c r="E116" s="1" t="s">
        <v>571</v>
      </c>
      <c r="F116" s="3">
        <v>2236</v>
      </c>
      <c r="G116" s="3">
        <v>1</v>
      </c>
      <c r="H116" s="3">
        <v>0</v>
      </c>
      <c r="I116" s="2">
        <v>2560</v>
      </c>
      <c r="J116" s="6">
        <f t="shared" si="1"/>
        <v>1.3822894168466522</v>
      </c>
      <c r="K116" s="2">
        <v>1852</v>
      </c>
    </row>
    <row r="117" spans="1:11">
      <c r="A117" s="1" t="s">
        <v>572</v>
      </c>
      <c r="B117" s="1" t="s">
        <v>573</v>
      </c>
      <c r="C117" s="1" t="s">
        <v>574</v>
      </c>
      <c r="D117" s="1" t="s">
        <v>575</v>
      </c>
      <c r="E117" s="1" t="s">
        <v>576</v>
      </c>
      <c r="F117" s="3">
        <v>1040</v>
      </c>
      <c r="G117" s="3">
        <v>1</v>
      </c>
      <c r="H117" s="3">
        <v>0</v>
      </c>
      <c r="I117" s="2">
        <v>1106</v>
      </c>
      <c r="J117" s="6">
        <f t="shared" si="1"/>
        <v>1.5732574679943101</v>
      </c>
      <c r="K117" s="3">
        <v>703</v>
      </c>
    </row>
    <row r="118" spans="1:11">
      <c r="A118" s="1" t="s">
        <v>577</v>
      </c>
      <c r="B118" s="1" t="s">
        <v>578</v>
      </c>
      <c r="C118" s="1" t="s">
        <v>579</v>
      </c>
      <c r="D118" s="1" t="s">
        <v>171</v>
      </c>
      <c r="E118" s="1" t="s">
        <v>580</v>
      </c>
      <c r="F118" s="3">
        <v>18148</v>
      </c>
      <c r="G118" s="3">
        <v>7</v>
      </c>
      <c r="H118" s="3">
        <v>1</v>
      </c>
      <c r="I118" s="2">
        <v>8909</v>
      </c>
      <c r="J118" s="6">
        <f t="shared" si="1"/>
        <v>0.190034342270856</v>
      </c>
      <c r="K118" s="2">
        <v>46881</v>
      </c>
    </row>
    <row r="119" spans="1:11">
      <c r="A119" s="1" t="s">
        <v>581</v>
      </c>
      <c r="B119" s="1"/>
      <c r="C119" s="1"/>
      <c r="D119" s="1"/>
      <c r="E119" s="1"/>
      <c r="F119" s="3"/>
      <c r="G119" s="3">
        <v>1</v>
      </c>
      <c r="H119" s="3">
        <v>0</v>
      </c>
      <c r="I119" s="1"/>
      <c r="J119" s="6">
        <f t="shared" si="1"/>
        <v>0</v>
      </c>
      <c r="K119" s="2">
        <v>1132</v>
      </c>
    </row>
    <row r="120" spans="1:11">
      <c r="A120" s="1" t="s">
        <v>582</v>
      </c>
      <c r="B120" s="1" t="s">
        <v>583</v>
      </c>
      <c r="C120" s="1" t="s">
        <v>584</v>
      </c>
      <c r="D120" s="1" t="s">
        <v>585</v>
      </c>
      <c r="E120" s="1" t="s">
        <v>586</v>
      </c>
      <c r="F120" s="3">
        <v>2080</v>
      </c>
      <c r="G120" s="3">
        <v>1</v>
      </c>
      <c r="H120" s="3">
        <v>0</v>
      </c>
      <c r="I120" s="3">
        <v>248</v>
      </c>
      <c r="J120" s="6">
        <f t="shared" si="1"/>
        <v>8.0939947780678853E-2</v>
      </c>
      <c r="K120" s="2">
        <v>3064</v>
      </c>
    </row>
    <row r="121" spans="1:11">
      <c r="A121" s="1" t="s">
        <v>587</v>
      </c>
      <c r="B121" s="1" t="s">
        <v>588</v>
      </c>
      <c r="C121" s="1" t="s">
        <v>589</v>
      </c>
      <c r="D121" s="1" t="s">
        <v>590</v>
      </c>
      <c r="E121" s="1" t="s">
        <v>591</v>
      </c>
      <c r="F121" s="3">
        <v>2600</v>
      </c>
      <c r="G121" s="3">
        <v>1</v>
      </c>
      <c r="H121" s="3">
        <v>0</v>
      </c>
      <c r="I121" s="2">
        <v>6828</v>
      </c>
      <c r="J121" s="6">
        <f t="shared" si="1"/>
        <v>0.57918398507082869</v>
      </c>
      <c r="K121" s="2">
        <v>11789</v>
      </c>
    </row>
    <row r="122" spans="1:11">
      <c r="A122" s="1" t="s">
        <v>592</v>
      </c>
      <c r="B122" s="1" t="s">
        <v>593</v>
      </c>
      <c r="C122" s="1" t="s">
        <v>594</v>
      </c>
      <c r="D122" s="1" t="s">
        <v>595</v>
      </c>
      <c r="E122" s="1" t="s">
        <v>596</v>
      </c>
      <c r="F122" s="3">
        <v>2340</v>
      </c>
      <c r="G122" s="3">
        <v>1</v>
      </c>
      <c r="H122" s="3">
        <v>0</v>
      </c>
      <c r="I122" s="2">
        <v>1216</v>
      </c>
      <c r="J122" s="6">
        <f t="shared" si="1"/>
        <v>0.6333333333333333</v>
      </c>
      <c r="K122" s="2">
        <v>1920</v>
      </c>
    </row>
    <row r="123" spans="1:11">
      <c r="A123" s="1" t="s">
        <v>597</v>
      </c>
      <c r="B123" s="1" t="s">
        <v>598</v>
      </c>
      <c r="C123" s="1" t="s">
        <v>599</v>
      </c>
      <c r="D123" s="1" t="s">
        <v>600</v>
      </c>
      <c r="E123" s="1" t="s">
        <v>601</v>
      </c>
      <c r="F123" s="3">
        <v>1768</v>
      </c>
      <c r="G123" s="3">
        <v>1</v>
      </c>
      <c r="H123" s="3">
        <v>0</v>
      </c>
      <c r="I123" s="2">
        <v>1018</v>
      </c>
      <c r="J123" s="6">
        <f t="shared" si="1"/>
        <v>0.95407685098406747</v>
      </c>
      <c r="K123" s="2">
        <v>1067</v>
      </c>
    </row>
    <row r="124" spans="1:11">
      <c r="A124" s="1" t="s">
        <v>602</v>
      </c>
      <c r="B124" s="1" t="s">
        <v>603</v>
      </c>
      <c r="C124" s="1" t="s">
        <v>604</v>
      </c>
      <c r="D124" s="1" t="s">
        <v>605</v>
      </c>
      <c r="E124" s="1" t="s">
        <v>606</v>
      </c>
      <c r="F124" s="3">
        <v>3328</v>
      </c>
      <c r="G124" s="3">
        <v>1</v>
      </c>
      <c r="H124" s="3">
        <v>0</v>
      </c>
      <c r="I124" s="2">
        <v>21741</v>
      </c>
      <c r="J124" s="6">
        <f t="shared" si="1"/>
        <v>0.85071998747847866</v>
      </c>
      <c r="K124" s="2">
        <v>25556</v>
      </c>
    </row>
    <row r="126" spans="1:11">
      <c r="A126" s="21" t="s">
        <v>607</v>
      </c>
      <c r="B126" s="21"/>
      <c r="C126" s="21"/>
      <c r="D126" s="21"/>
      <c r="E126" s="21"/>
      <c r="F126" s="5">
        <f>SUM(F4:F125)</f>
        <v>513454.5</v>
      </c>
      <c r="G126" s="10">
        <f>SUM(G2:G124)</f>
        <v>213</v>
      </c>
      <c r="I126" s="11">
        <f>SUM(I4:I125)</f>
        <v>1917270</v>
      </c>
      <c r="J126" s="6">
        <f>I126/F128</f>
        <v>0.48088036117381489</v>
      </c>
    </row>
    <row r="128" spans="1:11">
      <c r="A128" s="21" t="s">
        <v>608</v>
      </c>
      <c r="B128" s="21"/>
      <c r="C128" s="21"/>
      <c r="D128" s="21"/>
      <c r="E128" s="21"/>
      <c r="F128" s="11">
        <v>3987000</v>
      </c>
      <c r="G128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21A-1773-4E8D-A872-348F59661362}">
  <dimension ref="A1:J125"/>
  <sheetViews>
    <sheetView topLeftCell="A94" workbookViewId="0">
      <selection activeCell="B5" sqref="B5:B125"/>
    </sheetView>
  </sheetViews>
  <sheetFormatPr defaultRowHeight="15"/>
  <cols>
    <col min="1" max="1" width="52.42578125" bestFit="1" customWidth="1"/>
    <col min="2" max="2" width="13.140625" bestFit="1" customWidth="1"/>
    <col min="3" max="3" width="18" bestFit="1" customWidth="1"/>
    <col min="4" max="4" width="12" bestFit="1" customWidth="1"/>
    <col min="5" max="5" width="11.42578125" style="10" bestFit="1" customWidth="1"/>
    <col min="6" max="6" width="29" style="10" bestFit="1" customWidth="1"/>
    <col min="7" max="7" width="22.140625" bestFit="1" customWidth="1"/>
    <col min="8" max="8" width="12.85546875" bestFit="1" customWidth="1"/>
    <col min="9" max="9" width="11.5703125" bestFit="1" customWidth="1"/>
    <col min="10" max="10" width="29.140625" bestFit="1" customWidth="1"/>
  </cols>
  <sheetData>
    <row r="1" spans="1:10">
      <c r="A1" s="23" t="s">
        <v>773</v>
      </c>
    </row>
    <row r="3" spans="1:10">
      <c r="C3" s="64" t="s">
        <v>2</v>
      </c>
      <c r="D3" s="64"/>
      <c r="E3" s="65" t="s">
        <v>774</v>
      </c>
      <c r="F3" s="65"/>
      <c r="G3" s="70" t="s">
        <v>775</v>
      </c>
      <c r="H3" s="70"/>
      <c r="I3" s="70"/>
      <c r="J3" s="70"/>
    </row>
    <row r="4" spans="1:10">
      <c r="A4" s="46" t="s">
        <v>1</v>
      </c>
      <c r="B4" s="46" t="s">
        <v>11</v>
      </c>
      <c r="C4" s="38" t="s">
        <v>776</v>
      </c>
      <c r="D4" s="38" t="s">
        <v>777</v>
      </c>
      <c r="E4" s="52" t="s">
        <v>778</v>
      </c>
      <c r="F4" s="52" t="s">
        <v>779</v>
      </c>
      <c r="G4" s="45" t="s">
        <v>780</v>
      </c>
      <c r="H4" s="45" t="s">
        <v>781</v>
      </c>
      <c r="I4" s="45" t="s">
        <v>782</v>
      </c>
      <c r="J4" s="45" t="s">
        <v>783</v>
      </c>
    </row>
    <row r="5" spans="1:10">
      <c r="A5" s="1" t="s">
        <v>12</v>
      </c>
      <c r="B5" s="2">
        <v>16542</v>
      </c>
      <c r="C5" s="1" t="s">
        <v>784</v>
      </c>
      <c r="D5" s="14">
        <v>55910</v>
      </c>
      <c r="E5" s="3">
        <v>1</v>
      </c>
      <c r="F5" s="10">
        <f>B5/E5</f>
        <v>16542</v>
      </c>
      <c r="G5" s="14">
        <v>32556</v>
      </c>
      <c r="H5" s="3">
        <v>11</v>
      </c>
      <c r="I5" s="3">
        <v>7.63</v>
      </c>
      <c r="J5" s="10">
        <f t="shared" ref="J5:J36" si="0">B5/I5</f>
        <v>2168.0209698558324</v>
      </c>
    </row>
    <row r="6" spans="1:10">
      <c r="A6" s="1" t="s">
        <v>17</v>
      </c>
      <c r="B6" s="3">
        <v>801</v>
      </c>
      <c r="C6" s="1" t="s">
        <v>785</v>
      </c>
      <c r="D6" s="14">
        <v>10015</v>
      </c>
      <c r="E6" s="1" t="s">
        <v>786</v>
      </c>
      <c r="F6" s="10">
        <v>0</v>
      </c>
      <c r="G6" s="14">
        <v>5655</v>
      </c>
      <c r="H6" s="3">
        <v>2</v>
      </c>
      <c r="I6" s="1" t="s">
        <v>787</v>
      </c>
      <c r="J6" s="10">
        <f t="shared" si="0"/>
        <v>1068</v>
      </c>
    </row>
    <row r="7" spans="1:10">
      <c r="A7" s="1" t="s">
        <v>22</v>
      </c>
      <c r="B7" s="2">
        <v>4998</v>
      </c>
      <c r="C7" s="1" t="s">
        <v>788</v>
      </c>
      <c r="D7" s="14">
        <v>50813</v>
      </c>
      <c r="E7" s="3">
        <v>2</v>
      </c>
      <c r="F7" s="10">
        <f t="shared" ref="F7:F63" si="1">B7/E7</f>
        <v>2499</v>
      </c>
      <c r="G7" s="14">
        <v>33500</v>
      </c>
      <c r="H7" s="3">
        <v>6</v>
      </c>
      <c r="I7" s="3">
        <v>5</v>
      </c>
      <c r="J7" s="10">
        <f t="shared" si="0"/>
        <v>999.6</v>
      </c>
    </row>
    <row r="8" spans="1:10">
      <c r="A8" s="1" t="s">
        <v>27</v>
      </c>
      <c r="B8" s="2">
        <v>5531</v>
      </c>
      <c r="C8" s="1" t="s">
        <v>789</v>
      </c>
      <c r="D8" s="14">
        <v>37440</v>
      </c>
      <c r="E8" s="3">
        <v>1</v>
      </c>
      <c r="F8" s="10">
        <v>0</v>
      </c>
      <c r="G8" s="14">
        <v>37440</v>
      </c>
      <c r="H8" s="3">
        <v>3</v>
      </c>
      <c r="I8" s="3">
        <v>3</v>
      </c>
      <c r="J8" s="10">
        <f t="shared" si="0"/>
        <v>1843.6666666666667</v>
      </c>
    </row>
    <row r="9" spans="1:10">
      <c r="A9" s="1" t="s">
        <v>32</v>
      </c>
      <c r="B9" s="2">
        <v>2198</v>
      </c>
      <c r="C9" s="3">
        <v>2004</v>
      </c>
      <c r="D9" s="14">
        <v>28288</v>
      </c>
      <c r="E9" s="1" t="s">
        <v>786</v>
      </c>
      <c r="F9" s="10">
        <v>0</v>
      </c>
      <c r="G9" s="14">
        <v>19136</v>
      </c>
      <c r="H9" s="3">
        <v>3</v>
      </c>
      <c r="I9" s="3">
        <v>2.5</v>
      </c>
      <c r="J9" s="10">
        <f t="shared" si="0"/>
        <v>879.2</v>
      </c>
    </row>
    <row r="10" spans="1:10">
      <c r="A10" s="1" t="s">
        <v>37</v>
      </c>
      <c r="B10" s="2">
        <v>1004</v>
      </c>
      <c r="C10" s="1" t="s">
        <v>790</v>
      </c>
      <c r="D10" s="1" t="s">
        <v>171</v>
      </c>
      <c r="E10" s="1" t="s">
        <v>786</v>
      </c>
      <c r="F10" s="10">
        <v>0</v>
      </c>
      <c r="G10" s="14">
        <v>18000</v>
      </c>
      <c r="H10" s="3">
        <v>4</v>
      </c>
      <c r="I10" s="1" t="s">
        <v>787</v>
      </c>
      <c r="J10" s="10">
        <f t="shared" si="0"/>
        <v>1338.6666666666667</v>
      </c>
    </row>
    <row r="11" spans="1:10">
      <c r="A11" s="1" t="s">
        <v>42</v>
      </c>
      <c r="B11" s="2">
        <v>24869</v>
      </c>
      <c r="C11" s="1" t="s">
        <v>791</v>
      </c>
      <c r="D11" s="14">
        <v>99000</v>
      </c>
      <c r="E11" s="3">
        <v>4</v>
      </c>
      <c r="F11" s="10">
        <f t="shared" si="1"/>
        <v>6217.25</v>
      </c>
      <c r="G11" s="14">
        <v>42536</v>
      </c>
      <c r="H11" s="3">
        <v>14</v>
      </c>
      <c r="I11" s="3">
        <v>13.5</v>
      </c>
      <c r="J11" s="10">
        <f t="shared" si="0"/>
        <v>1842.148148148148</v>
      </c>
    </row>
    <row r="12" spans="1:10">
      <c r="A12" s="1" t="s">
        <v>47</v>
      </c>
      <c r="B12" s="2">
        <v>1015</v>
      </c>
      <c r="C12" s="1" t="s">
        <v>792</v>
      </c>
      <c r="D12" s="14">
        <v>11970</v>
      </c>
      <c r="E12" s="1" t="s">
        <v>786</v>
      </c>
      <c r="F12" s="10">
        <v>0</v>
      </c>
      <c r="G12" s="14">
        <v>11970</v>
      </c>
      <c r="H12" s="3">
        <v>1</v>
      </c>
      <c r="I12" s="3">
        <v>1</v>
      </c>
      <c r="J12" s="10">
        <f t="shared" si="0"/>
        <v>1015</v>
      </c>
    </row>
    <row r="13" spans="1:10">
      <c r="A13" s="1" t="s">
        <v>52</v>
      </c>
      <c r="B13" s="2">
        <v>37795</v>
      </c>
      <c r="C13" s="3">
        <v>2015</v>
      </c>
      <c r="D13" s="14">
        <v>131976</v>
      </c>
      <c r="E13" s="3">
        <v>4.8</v>
      </c>
      <c r="F13" s="10">
        <f t="shared" si="1"/>
        <v>7873.9583333333339</v>
      </c>
      <c r="G13" s="14">
        <v>37232</v>
      </c>
      <c r="H13" s="3">
        <v>23</v>
      </c>
      <c r="I13" s="3">
        <v>19.28</v>
      </c>
      <c r="J13" s="10">
        <f t="shared" si="0"/>
        <v>1960.3215767634854</v>
      </c>
    </row>
    <row r="14" spans="1:10">
      <c r="A14" s="1" t="s">
        <v>57</v>
      </c>
      <c r="B14" s="2">
        <v>5016</v>
      </c>
      <c r="C14" s="1" t="s">
        <v>793</v>
      </c>
      <c r="D14" s="14">
        <v>37200</v>
      </c>
      <c r="E14" s="1" t="s">
        <v>786</v>
      </c>
      <c r="F14" s="10">
        <v>0</v>
      </c>
      <c r="G14" s="14">
        <v>30000</v>
      </c>
      <c r="H14" s="3">
        <v>4</v>
      </c>
      <c r="I14" s="3">
        <v>2</v>
      </c>
      <c r="J14" s="10">
        <f t="shared" si="0"/>
        <v>2508</v>
      </c>
    </row>
    <row r="15" spans="1:10">
      <c r="A15" s="1" t="s">
        <v>62</v>
      </c>
      <c r="B15" s="2">
        <v>6071</v>
      </c>
      <c r="C15" s="1" t="s">
        <v>794</v>
      </c>
      <c r="D15" s="14">
        <v>42208</v>
      </c>
      <c r="E15" s="1" t="s">
        <v>786</v>
      </c>
      <c r="F15" s="10">
        <v>0</v>
      </c>
      <c r="G15" s="14">
        <v>25000</v>
      </c>
      <c r="H15" s="3">
        <v>4</v>
      </c>
      <c r="I15" s="3">
        <v>4</v>
      </c>
      <c r="J15" s="10">
        <f t="shared" si="0"/>
        <v>1517.75</v>
      </c>
    </row>
    <row r="16" spans="1:10">
      <c r="A16" s="1" t="s">
        <v>67</v>
      </c>
      <c r="B16" s="2">
        <v>2252</v>
      </c>
      <c r="C16" s="1" t="s">
        <v>795</v>
      </c>
      <c r="D16" s="14">
        <v>21183</v>
      </c>
      <c r="E16" s="1" t="s">
        <v>786</v>
      </c>
      <c r="F16" s="10">
        <v>0</v>
      </c>
      <c r="G16" s="14">
        <v>21183</v>
      </c>
      <c r="H16" s="3">
        <v>1</v>
      </c>
      <c r="I16" s="3">
        <v>1.5</v>
      </c>
      <c r="J16" s="10">
        <f t="shared" si="0"/>
        <v>1501.3333333333333</v>
      </c>
    </row>
    <row r="17" spans="1:10">
      <c r="A17" s="1" t="s">
        <v>72</v>
      </c>
      <c r="B17" s="2">
        <v>4254</v>
      </c>
      <c r="C17" s="1" t="s">
        <v>796</v>
      </c>
      <c r="D17" s="14">
        <v>34520</v>
      </c>
      <c r="E17" s="3">
        <v>1</v>
      </c>
      <c r="F17" s="10">
        <f t="shared" si="1"/>
        <v>4254</v>
      </c>
      <c r="G17" s="14">
        <v>15900</v>
      </c>
      <c r="H17" s="3">
        <v>5</v>
      </c>
      <c r="I17" s="3">
        <v>3.55</v>
      </c>
      <c r="J17" s="10">
        <f t="shared" si="0"/>
        <v>1198.3098591549297</v>
      </c>
    </row>
    <row r="18" spans="1:10">
      <c r="A18" s="1" t="s">
        <v>77</v>
      </c>
      <c r="B18" s="3">
        <v>995</v>
      </c>
      <c r="C18" s="1" t="s">
        <v>797</v>
      </c>
      <c r="D18" s="14">
        <v>11738.65</v>
      </c>
      <c r="E18" s="1" t="s">
        <v>786</v>
      </c>
      <c r="F18" s="10">
        <v>0</v>
      </c>
      <c r="G18" s="1" t="s">
        <v>171</v>
      </c>
      <c r="H18" s="3">
        <v>1</v>
      </c>
      <c r="I18" s="1" t="s">
        <v>798</v>
      </c>
      <c r="J18" s="10">
        <f t="shared" si="0"/>
        <v>1579.3650793650793</v>
      </c>
    </row>
    <row r="19" spans="1:10">
      <c r="A19" s="1" t="s">
        <v>82</v>
      </c>
      <c r="B19" s="3">
        <v>353</v>
      </c>
      <c r="C19" s="1" t="s">
        <v>799</v>
      </c>
      <c r="D19" s="14">
        <v>13728</v>
      </c>
      <c r="E19" s="1" t="s">
        <v>786</v>
      </c>
      <c r="F19" s="10">
        <v>0</v>
      </c>
      <c r="G19" s="14">
        <v>13728</v>
      </c>
      <c r="H19" s="3">
        <v>1</v>
      </c>
      <c r="I19" s="1" t="s">
        <v>800</v>
      </c>
      <c r="J19" s="10">
        <f t="shared" si="0"/>
        <v>641.81818181818176</v>
      </c>
    </row>
    <row r="20" spans="1:10">
      <c r="A20" s="1" t="s">
        <v>87</v>
      </c>
      <c r="B20" s="2">
        <v>1375</v>
      </c>
      <c r="C20" s="1" t="s">
        <v>801</v>
      </c>
      <c r="D20" s="14">
        <v>15937.76</v>
      </c>
      <c r="E20" s="1" t="s">
        <v>786</v>
      </c>
      <c r="F20" s="10">
        <v>0</v>
      </c>
      <c r="G20" s="14">
        <v>15937.76</v>
      </c>
      <c r="H20" s="3">
        <v>1</v>
      </c>
      <c r="I20" s="1" t="s">
        <v>787</v>
      </c>
      <c r="J20" s="10">
        <f t="shared" si="0"/>
        <v>1833.3333333333333</v>
      </c>
    </row>
    <row r="21" spans="1:10">
      <c r="A21" s="1" t="s">
        <v>92</v>
      </c>
      <c r="B21" s="2">
        <v>7439</v>
      </c>
      <c r="C21" s="1" t="s">
        <v>802</v>
      </c>
      <c r="D21" s="14">
        <v>55723.199999999997</v>
      </c>
      <c r="E21" s="3">
        <v>2</v>
      </c>
      <c r="F21" s="10">
        <f t="shared" si="1"/>
        <v>3719.5</v>
      </c>
      <c r="G21" s="14">
        <v>41121.599999999999</v>
      </c>
      <c r="H21" s="3">
        <v>4</v>
      </c>
      <c r="I21" s="3">
        <v>3.5</v>
      </c>
      <c r="J21" s="10">
        <f t="shared" si="0"/>
        <v>2125.4285714285716</v>
      </c>
    </row>
    <row r="22" spans="1:10">
      <c r="A22" s="1" t="s">
        <v>97</v>
      </c>
      <c r="B22" s="2">
        <v>2895</v>
      </c>
      <c r="C22" s="3">
        <v>1988</v>
      </c>
      <c r="D22" s="14">
        <v>40393.599999999999</v>
      </c>
      <c r="E22" s="1" t="s">
        <v>786</v>
      </c>
      <c r="F22" s="10">
        <v>0</v>
      </c>
      <c r="G22" s="14">
        <v>12500</v>
      </c>
      <c r="H22" s="3">
        <v>2</v>
      </c>
      <c r="I22" s="3">
        <v>1</v>
      </c>
      <c r="J22" s="10">
        <f t="shared" si="0"/>
        <v>2895</v>
      </c>
    </row>
    <row r="23" spans="1:10">
      <c r="A23" s="1" t="s">
        <v>102</v>
      </c>
      <c r="B23" s="2">
        <v>1993</v>
      </c>
      <c r="C23" s="1" t="s">
        <v>803</v>
      </c>
      <c r="D23" s="14">
        <v>6840</v>
      </c>
      <c r="E23" s="1" t="s">
        <v>786</v>
      </c>
      <c r="F23" s="10">
        <v>0</v>
      </c>
      <c r="G23" s="14">
        <v>0</v>
      </c>
      <c r="H23" s="3">
        <v>1</v>
      </c>
      <c r="I23" s="3">
        <v>1</v>
      </c>
      <c r="J23" s="10">
        <f t="shared" si="0"/>
        <v>1993</v>
      </c>
    </row>
    <row r="24" spans="1:10">
      <c r="A24" s="1" t="s">
        <v>107</v>
      </c>
      <c r="B24" s="2">
        <v>5637</v>
      </c>
      <c r="C24" s="3">
        <v>2019</v>
      </c>
      <c r="D24" s="14">
        <v>33475</v>
      </c>
      <c r="E24" s="1" t="s">
        <v>786</v>
      </c>
      <c r="F24" s="10">
        <v>0</v>
      </c>
      <c r="G24" s="14">
        <v>18638.88</v>
      </c>
      <c r="H24" s="3">
        <v>3</v>
      </c>
      <c r="I24" s="3">
        <v>2.2599999999999998</v>
      </c>
      <c r="J24" s="10">
        <f t="shared" si="0"/>
        <v>2494.2477876106195</v>
      </c>
    </row>
    <row r="25" spans="1:10">
      <c r="A25" s="1" t="s">
        <v>112</v>
      </c>
      <c r="B25" s="2">
        <v>16549</v>
      </c>
      <c r="C25" s="1" t="s">
        <v>784</v>
      </c>
      <c r="D25" s="14">
        <v>63250</v>
      </c>
      <c r="E25" s="3">
        <v>3</v>
      </c>
      <c r="F25" s="10">
        <f t="shared" si="1"/>
        <v>5516.333333333333</v>
      </c>
      <c r="G25" s="14">
        <v>29536</v>
      </c>
      <c r="H25" s="3">
        <v>7</v>
      </c>
      <c r="I25" s="3">
        <v>7</v>
      </c>
      <c r="J25" s="10">
        <f t="shared" si="0"/>
        <v>2364.1428571428573</v>
      </c>
    </row>
    <row r="26" spans="1:10">
      <c r="A26" s="1" t="s">
        <v>117</v>
      </c>
      <c r="B26" s="2">
        <v>2106</v>
      </c>
      <c r="C26" s="1" t="s">
        <v>804</v>
      </c>
      <c r="D26" s="14">
        <v>19500</v>
      </c>
      <c r="E26" s="1" t="s">
        <v>786</v>
      </c>
      <c r="F26" s="10">
        <v>0</v>
      </c>
      <c r="G26" s="14">
        <v>15600</v>
      </c>
      <c r="H26" s="3">
        <v>3</v>
      </c>
      <c r="I26" s="3">
        <v>1.25</v>
      </c>
      <c r="J26" s="10">
        <f t="shared" si="0"/>
        <v>1684.8</v>
      </c>
    </row>
    <row r="27" spans="1:10">
      <c r="A27" s="1" t="s">
        <v>122</v>
      </c>
      <c r="B27" s="2">
        <v>20174</v>
      </c>
      <c r="C27" s="1" t="s">
        <v>805</v>
      </c>
      <c r="D27" s="14">
        <v>58158.879999999997</v>
      </c>
      <c r="E27" s="3">
        <v>1</v>
      </c>
      <c r="F27" s="10">
        <f t="shared" si="1"/>
        <v>20174</v>
      </c>
      <c r="G27" s="14">
        <v>31668</v>
      </c>
      <c r="H27" s="3">
        <v>8</v>
      </c>
      <c r="I27" s="3">
        <v>8</v>
      </c>
      <c r="J27" s="10">
        <f t="shared" si="0"/>
        <v>2521.75</v>
      </c>
    </row>
    <row r="28" spans="1:10">
      <c r="A28" s="1" t="s">
        <v>127</v>
      </c>
      <c r="B28" s="2">
        <v>3217</v>
      </c>
      <c r="C28" s="3">
        <v>2002</v>
      </c>
      <c r="D28" s="14">
        <v>46500</v>
      </c>
      <c r="E28" s="1" t="s">
        <v>786</v>
      </c>
      <c r="F28" s="10">
        <v>0</v>
      </c>
      <c r="G28" s="14">
        <v>21000</v>
      </c>
      <c r="H28" s="3">
        <v>4</v>
      </c>
      <c r="I28" s="3">
        <v>2.3199999999999998</v>
      </c>
      <c r="J28" s="10">
        <f t="shared" si="0"/>
        <v>1386.6379310344828</v>
      </c>
    </row>
    <row r="29" spans="1:10">
      <c r="A29" s="1" t="s">
        <v>132</v>
      </c>
      <c r="B29" s="2">
        <v>10456</v>
      </c>
      <c r="C29" s="1" t="s">
        <v>806</v>
      </c>
      <c r="D29" s="14">
        <v>61080</v>
      </c>
      <c r="E29" s="3">
        <v>1</v>
      </c>
      <c r="F29" s="10">
        <f t="shared" si="1"/>
        <v>10456</v>
      </c>
      <c r="G29" s="14">
        <v>29120</v>
      </c>
      <c r="H29" s="3">
        <v>7</v>
      </c>
      <c r="I29" s="3">
        <v>5.5</v>
      </c>
      <c r="J29" s="10">
        <f t="shared" si="0"/>
        <v>1901.090909090909</v>
      </c>
    </row>
    <row r="30" spans="1:10">
      <c r="A30" s="1" t="s">
        <v>137</v>
      </c>
      <c r="B30" s="2">
        <v>1349</v>
      </c>
      <c r="C30" s="1" t="s">
        <v>807</v>
      </c>
      <c r="D30" s="14">
        <v>28267.200000000001</v>
      </c>
      <c r="E30" s="1" t="s">
        <v>171</v>
      </c>
      <c r="F30" s="10">
        <v>0</v>
      </c>
      <c r="G30" s="14">
        <v>28267.200000000001</v>
      </c>
      <c r="H30" s="3">
        <v>1</v>
      </c>
      <c r="I30" s="1" t="s">
        <v>808</v>
      </c>
      <c r="J30" s="10">
        <f t="shared" si="0"/>
        <v>1686.25</v>
      </c>
    </row>
    <row r="31" spans="1:10">
      <c r="A31" s="1" t="s">
        <v>142</v>
      </c>
      <c r="B31" s="2">
        <v>8345</v>
      </c>
      <c r="C31" s="1" t="s">
        <v>809</v>
      </c>
      <c r="D31" s="14">
        <v>46921.68</v>
      </c>
      <c r="E31" s="1" t="s">
        <v>786</v>
      </c>
      <c r="F31" s="10">
        <v>0</v>
      </c>
      <c r="G31" s="14">
        <v>31200</v>
      </c>
      <c r="H31" s="3">
        <v>7</v>
      </c>
      <c r="I31" s="3">
        <v>6</v>
      </c>
      <c r="J31" s="10">
        <f t="shared" si="0"/>
        <v>1390.8333333333333</v>
      </c>
    </row>
    <row r="32" spans="1:10">
      <c r="A32" s="1" t="s">
        <v>147</v>
      </c>
      <c r="B32" s="2">
        <v>3398</v>
      </c>
      <c r="C32" s="1" t="s">
        <v>810</v>
      </c>
      <c r="D32" s="14">
        <v>30797</v>
      </c>
      <c r="E32" s="1" t="s">
        <v>786</v>
      </c>
      <c r="F32" s="10">
        <v>0</v>
      </c>
      <c r="G32" s="14">
        <v>30797</v>
      </c>
      <c r="H32" s="3">
        <v>3</v>
      </c>
      <c r="I32" s="3">
        <v>3</v>
      </c>
      <c r="J32" s="10">
        <f t="shared" si="0"/>
        <v>1132.6666666666667</v>
      </c>
    </row>
    <row r="33" spans="1:10">
      <c r="A33" s="1" t="s">
        <v>152</v>
      </c>
      <c r="B33" s="2">
        <v>2541</v>
      </c>
      <c r="C33" s="3">
        <v>2000</v>
      </c>
      <c r="D33" s="14">
        <v>36000</v>
      </c>
      <c r="E33" s="1" t="s">
        <v>786</v>
      </c>
      <c r="F33" s="10">
        <v>0</v>
      </c>
      <c r="G33" s="14">
        <v>16000</v>
      </c>
      <c r="H33" s="3">
        <v>2</v>
      </c>
      <c r="I33" s="3">
        <v>1</v>
      </c>
      <c r="J33" s="10">
        <f t="shared" si="0"/>
        <v>2541</v>
      </c>
    </row>
    <row r="34" spans="1:10">
      <c r="A34" s="1" t="s">
        <v>157</v>
      </c>
      <c r="B34" s="2">
        <v>23045</v>
      </c>
      <c r="C34" s="1" t="s">
        <v>811</v>
      </c>
      <c r="D34" s="14">
        <v>85020</v>
      </c>
      <c r="E34" s="3">
        <v>2</v>
      </c>
      <c r="F34" s="10">
        <v>0</v>
      </c>
      <c r="G34" s="14">
        <v>52000</v>
      </c>
      <c r="H34" s="3">
        <v>11</v>
      </c>
      <c r="I34" s="3">
        <v>9.5</v>
      </c>
      <c r="J34" s="10">
        <f t="shared" si="0"/>
        <v>2425.7894736842104</v>
      </c>
    </row>
    <row r="35" spans="1:10">
      <c r="A35" s="1" t="s">
        <v>162</v>
      </c>
      <c r="B35" s="2">
        <v>19628</v>
      </c>
      <c r="C35" s="1" t="s">
        <v>812</v>
      </c>
      <c r="D35" s="14">
        <v>57994.3</v>
      </c>
      <c r="E35" s="3">
        <v>2</v>
      </c>
      <c r="F35" s="10">
        <f t="shared" si="1"/>
        <v>9814</v>
      </c>
      <c r="G35" s="14">
        <v>51506</v>
      </c>
      <c r="H35" s="3">
        <v>10</v>
      </c>
      <c r="I35" s="3">
        <v>10</v>
      </c>
      <c r="J35" s="10">
        <f t="shared" si="0"/>
        <v>1962.8</v>
      </c>
    </row>
    <row r="36" spans="1:10">
      <c r="A36" s="1" t="s">
        <v>167</v>
      </c>
      <c r="B36" s="2">
        <v>234559</v>
      </c>
      <c r="C36" s="3">
        <v>2009</v>
      </c>
      <c r="D36" s="14">
        <v>117349</v>
      </c>
      <c r="E36" s="3">
        <v>11</v>
      </c>
      <c r="F36" s="10">
        <f t="shared" si="1"/>
        <v>21323.545454545456</v>
      </c>
      <c r="G36" s="14">
        <v>46592</v>
      </c>
      <c r="H36" s="3">
        <v>105</v>
      </c>
      <c r="I36" s="3">
        <v>71.3</v>
      </c>
      <c r="J36" s="10">
        <f t="shared" si="0"/>
        <v>3289.7475455820477</v>
      </c>
    </row>
    <row r="37" spans="1:10">
      <c r="A37" s="1" t="s">
        <v>172</v>
      </c>
      <c r="B37" s="2">
        <v>18560</v>
      </c>
      <c r="C37" s="1" t="s">
        <v>813</v>
      </c>
      <c r="D37" s="14">
        <v>66591.98</v>
      </c>
      <c r="E37" s="3">
        <v>4</v>
      </c>
      <c r="F37" s="10">
        <f t="shared" si="1"/>
        <v>4640</v>
      </c>
      <c r="G37" s="14">
        <v>38189.86</v>
      </c>
      <c r="H37" s="3">
        <v>7</v>
      </c>
      <c r="I37" s="3">
        <v>9.9</v>
      </c>
      <c r="J37" s="10">
        <f t="shared" ref="J37:J68" si="2">B37/I37</f>
        <v>1874.7474747474746</v>
      </c>
    </row>
    <row r="38" spans="1:10">
      <c r="A38" s="1" t="s">
        <v>177</v>
      </c>
      <c r="B38" s="2">
        <v>3640</v>
      </c>
      <c r="C38" s="3">
        <v>2011</v>
      </c>
      <c r="D38" s="14">
        <v>33072</v>
      </c>
      <c r="E38" s="1" t="s">
        <v>786</v>
      </c>
      <c r="F38" s="10">
        <v>0</v>
      </c>
      <c r="G38" s="14">
        <v>24586</v>
      </c>
      <c r="H38" s="3">
        <v>2</v>
      </c>
      <c r="I38" s="3">
        <v>1.5</v>
      </c>
      <c r="J38" s="10">
        <f t="shared" si="2"/>
        <v>2426.6666666666665</v>
      </c>
    </row>
    <row r="39" spans="1:10">
      <c r="A39" s="1" t="s">
        <v>182</v>
      </c>
      <c r="B39" s="2">
        <v>11290</v>
      </c>
      <c r="C39" s="3">
        <v>2016</v>
      </c>
      <c r="D39" s="14">
        <v>48477</v>
      </c>
      <c r="E39" s="3">
        <v>1</v>
      </c>
      <c r="F39" s="10">
        <f t="shared" si="1"/>
        <v>11290</v>
      </c>
      <c r="G39" s="14">
        <v>29640</v>
      </c>
      <c r="H39" s="3">
        <v>6</v>
      </c>
      <c r="I39" s="3">
        <v>5</v>
      </c>
      <c r="J39" s="10">
        <f t="shared" si="2"/>
        <v>2258</v>
      </c>
    </row>
    <row r="40" spans="1:10">
      <c r="A40" s="1" t="s">
        <v>187</v>
      </c>
      <c r="B40" s="2">
        <v>50499</v>
      </c>
      <c r="C40" s="1" t="s">
        <v>814</v>
      </c>
      <c r="D40" s="14">
        <v>71033.87</v>
      </c>
      <c r="E40" s="3">
        <v>1</v>
      </c>
      <c r="F40" s="10">
        <f t="shared" si="1"/>
        <v>50499</v>
      </c>
      <c r="G40" s="14">
        <v>28953.599999999999</v>
      </c>
      <c r="H40" s="3">
        <v>14</v>
      </c>
      <c r="I40" s="3">
        <v>13.58</v>
      </c>
      <c r="J40" s="10">
        <f t="shared" si="2"/>
        <v>3718.6303387334315</v>
      </c>
    </row>
    <row r="41" spans="1:10">
      <c r="A41" s="1" t="s">
        <v>192</v>
      </c>
      <c r="B41" s="2">
        <v>1111</v>
      </c>
      <c r="C41" s="1" t="s">
        <v>815</v>
      </c>
      <c r="D41" s="14">
        <v>17136</v>
      </c>
      <c r="E41" s="1" t="s">
        <v>786</v>
      </c>
      <c r="F41" s="10">
        <v>0</v>
      </c>
      <c r="G41" s="14">
        <v>8136</v>
      </c>
      <c r="H41" s="3">
        <v>3</v>
      </c>
      <c r="I41" s="3">
        <v>1.52</v>
      </c>
      <c r="J41" s="10">
        <f t="shared" si="2"/>
        <v>730.92105263157896</v>
      </c>
    </row>
    <row r="42" spans="1:10">
      <c r="A42" s="1" t="s">
        <v>196</v>
      </c>
      <c r="B42" s="2">
        <v>2640</v>
      </c>
      <c r="C42" s="1" t="s">
        <v>816</v>
      </c>
      <c r="D42" s="14">
        <v>31075</v>
      </c>
      <c r="E42" s="1" t="s">
        <v>786</v>
      </c>
      <c r="F42" s="10">
        <v>0</v>
      </c>
      <c r="G42" s="14">
        <v>25000</v>
      </c>
      <c r="H42" s="3">
        <v>3</v>
      </c>
      <c r="I42" s="3">
        <v>2.5</v>
      </c>
      <c r="J42" s="10">
        <f t="shared" si="2"/>
        <v>1056</v>
      </c>
    </row>
    <row r="43" spans="1:10">
      <c r="A43" s="1" t="s">
        <v>201</v>
      </c>
      <c r="B43" s="2">
        <v>3474</v>
      </c>
      <c r="C43" s="1" t="s">
        <v>817</v>
      </c>
      <c r="D43" s="14">
        <v>30763.200000000001</v>
      </c>
      <c r="E43" s="1" t="s">
        <v>786</v>
      </c>
      <c r="F43" s="10">
        <v>0</v>
      </c>
      <c r="G43" s="14">
        <v>20800</v>
      </c>
      <c r="H43" s="3">
        <v>2</v>
      </c>
      <c r="I43" s="3">
        <v>1.73</v>
      </c>
      <c r="J43" s="10">
        <f t="shared" si="2"/>
        <v>2008.092485549133</v>
      </c>
    </row>
    <row r="44" spans="1:10">
      <c r="A44" s="1" t="s">
        <v>206</v>
      </c>
      <c r="B44" s="3">
        <v>964</v>
      </c>
      <c r="C44" s="1" t="s">
        <v>818</v>
      </c>
      <c r="D44" s="14">
        <v>11900</v>
      </c>
      <c r="E44" s="1" t="s">
        <v>786</v>
      </c>
      <c r="F44" s="10">
        <v>0</v>
      </c>
      <c r="G44" s="14">
        <v>0</v>
      </c>
      <c r="H44" s="3">
        <v>2</v>
      </c>
      <c r="I44" s="3">
        <v>1.1599999999999999</v>
      </c>
      <c r="J44" s="10">
        <f t="shared" si="2"/>
        <v>831.0344827586207</v>
      </c>
    </row>
    <row r="45" spans="1:10">
      <c r="A45" s="1" t="s">
        <v>211</v>
      </c>
      <c r="B45" s="3">
        <v>914</v>
      </c>
      <c r="C45" s="3">
        <v>2013</v>
      </c>
      <c r="D45" s="14">
        <v>13345</v>
      </c>
      <c r="E45" s="1" t="s">
        <v>786</v>
      </c>
      <c r="F45" s="10">
        <v>0</v>
      </c>
      <c r="G45" s="14">
        <v>11131</v>
      </c>
      <c r="H45" s="3">
        <v>1</v>
      </c>
      <c r="I45" s="1" t="s">
        <v>787</v>
      </c>
      <c r="J45" s="10">
        <f t="shared" si="2"/>
        <v>1218.6666666666667</v>
      </c>
    </row>
    <row r="46" spans="1:10">
      <c r="A46" s="1" t="s">
        <v>216</v>
      </c>
      <c r="B46" s="2">
        <v>11191</v>
      </c>
      <c r="C46" s="1" t="s">
        <v>819</v>
      </c>
      <c r="D46" s="14">
        <v>62774</v>
      </c>
      <c r="E46" s="3">
        <v>1</v>
      </c>
      <c r="F46" s="10">
        <f t="shared" si="1"/>
        <v>11191</v>
      </c>
      <c r="G46" s="14">
        <v>31824</v>
      </c>
      <c r="H46" s="3">
        <v>7</v>
      </c>
      <c r="I46" s="3">
        <v>6.25</v>
      </c>
      <c r="J46" s="10">
        <f t="shared" si="2"/>
        <v>1790.56</v>
      </c>
    </row>
    <row r="47" spans="1:10">
      <c r="A47" s="1" t="s">
        <v>221</v>
      </c>
      <c r="B47" s="2">
        <v>12378</v>
      </c>
      <c r="C47" s="3">
        <v>2019</v>
      </c>
      <c r="D47" s="14">
        <v>56637.37</v>
      </c>
      <c r="E47" s="3">
        <v>1</v>
      </c>
      <c r="F47" s="10">
        <f t="shared" si="1"/>
        <v>12378</v>
      </c>
      <c r="G47" s="14">
        <v>34756.800000000003</v>
      </c>
      <c r="H47" s="3">
        <v>7</v>
      </c>
      <c r="I47" s="3">
        <v>7.47</v>
      </c>
      <c r="J47" s="10">
        <f t="shared" si="2"/>
        <v>1657.0281124497992</v>
      </c>
    </row>
    <row r="48" spans="1:10">
      <c r="A48" s="1" t="s">
        <v>226</v>
      </c>
      <c r="B48" s="2">
        <v>2156</v>
      </c>
      <c r="C48" s="1" t="s">
        <v>820</v>
      </c>
      <c r="D48" s="14">
        <v>39520</v>
      </c>
      <c r="E48" s="1" t="s">
        <v>786</v>
      </c>
      <c r="F48" s="10">
        <v>0</v>
      </c>
      <c r="G48" s="14">
        <v>24840</v>
      </c>
      <c r="H48" s="3">
        <v>2</v>
      </c>
      <c r="I48" s="3">
        <v>2</v>
      </c>
      <c r="J48" s="10">
        <f t="shared" si="2"/>
        <v>1078</v>
      </c>
    </row>
    <row r="49" spans="1:10">
      <c r="A49" s="1" t="s">
        <v>231</v>
      </c>
      <c r="B49" s="2">
        <v>5625</v>
      </c>
      <c r="C49" s="3">
        <v>2010</v>
      </c>
      <c r="D49" s="14">
        <v>33920.99</v>
      </c>
      <c r="E49" s="1" t="s">
        <v>786</v>
      </c>
      <c r="F49" s="10">
        <v>0</v>
      </c>
      <c r="G49" s="14">
        <v>19703.990000000002</v>
      </c>
      <c r="H49" s="3">
        <v>3</v>
      </c>
      <c r="I49" s="3">
        <v>2.4500000000000002</v>
      </c>
      <c r="J49" s="10">
        <f t="shared" si="2"/>
        <v>2295.9183673469388</v>
      </c>
    </row>
    <row r="50" spans="1:10">
      <c r="A50" s="1" t="s">
        <v>236</v>
      </c>
      <c r="B50" s="2">
        <v>4893</v>
      </c>
      <c r="C50" s="3">
        <v>2012</v>
      </c>
      <c r="D50" s="14">
        <v>36400</v>
      </c>
      <c r="E50" s="1" t="s">
        <v>786</v>
      </c>
      <c r="F50" s="10">
        <v>0</v>
      </c>
      <c r="G50" s="14">
        <v>12480</v>
      </c>
      <c r="H50" s="3">
        <v>2</v>
      </c>
      <c r="I50" s="3">
        <v>1.5</v>
      </c>
      <c r="J50" s="10">
        <f t="shared" si="2"/>
        <v>3262</v>
      </c>
    </row>
    <row r="51" spans="1:10">
      <c r="A51" s="1" t="s">
        <v>241</v>
      </c>
      <c r="B51" s="2">
        <v>3342</v>
      </c>
      <c r="C51" s="1" t="s">
        <v>821</v>
      </c>
      <c r="D51" s="14">
        <v>29660.799999999999</v>
      </c>
      <c r="E51" s="1" t="s">
        <v>786</v>
      </c>
      <c r="F51" s="10">
        <v>0</v>
      </c>
      <c r="G51" s="14">
        <v>17280</v>
      </c>
      <c r="H51" s="3">
        <v>2</v>
      </c>
      <c r="I51" s="3">
        <v>2</v>
      </c>
      <c r="J51" s="10">
        <f t="shared" si="2"/>
        <v>1671</v>
      </c>
    </row>
    <row r="52" spans="1:10">
      <c r="A52" s="1" t="s">
        <v>246</v>
      </c>
      <c r="B52" s="2">
        <v>5916</v>
      </c>
      <c r="C52" s="3">
        <v>2007</v>
      </c>
      <c r="D52" s="14">
        <v>31657.599999999999</v>
      </c>
      <c r="E52" s="1" t="s">
        <v>786</v>
      </c>
      <c r="F52" s="10">
        <v>0</v>
      </c>
      <c r="G52" s="14">
        <v>22110.400000000001</v>
      </c>
      <c r="H52" s="3">
        <v>2</v>
      </c>
      <c r="I52" s="3">
        <v>2</v>
      </c>
      <c r="J52" s="10">
        <f t="shared" si="2"/>
        <v>2958</v>
      </c>
    </row>
    <row r="53" spans="1:10">
      <c r="A53" s="1" t="s">
        <v>251</v>
      </c>
      <c r="B53" s="2">
        <v>3286</v>
      </c>
      <c r="C53" s="1" t="s">
        <v>809</v>
      </c>
      <c r="D53" s="14">
        <v>30843</v>
      </c>
      <c r="E53" s="1" t="s">
        <v>786</v>
      </c>
      <c r="F53" s="10">
        <v>0</v>
      </c>
      <c r="G53" s="14">
        <v>15080</v>
      </c>
      <c r="H53" s="3">
        <v>2</v>
      </c>
      <c r="I53" s="3">
        <v>1.75</v>
      </c>
      <c r="J53" s="10">
        <f t="shared" si="2"/>
        <v>1877.7142857142858</v>
      </c>
    </row>
    <row r="54" spans="1:10">
      <c r="A54" s="1" t="s">
        <v>256</v>
      </c>
      <c r="B54" s="2">
        <v>1724</v>
      </c>
      <c r="C54" s="3">
        <v>2008</v>
      </c>
      <c r="D54" s="14">
        <v>19013</v>
      </c>
      <c r="E54" s="1" t="s">
        <v>786</v>
      </c>
      <c r="F54" s="10">
        <v>0</v>
      </c>
      <c r="G54" s="14">
        <v>7200</v>
      </c>
      <c r="H54" s="3">
        <v>2</v>
      </c>
      <c r="I54" s="1" t="s">
        <v>822</v>
      </c>
      <c r="J54" s="10">
        <f t="shared" si="2"/>
        <v>1814.7368421052633</v>
      </c>
    </row>
    <row r="55" spans="1:10">
      <c r="A55" s="1" t="s">
        <v>261</v>
      </c>
      <c r="B55" s="3">
        <v>898</v>
      </c>
      <c r="C55" s="1" t="s">
        <v>823</v>
      </c>
      <c r="D55" s="14">
        <v>6795.5</v>
      </c>
      <c r="E55" s="1" t="s">
        <v>786</v>
      </c>
      <c r="F55" s="10">
        <v>0</v>
      </c>
      <c r="G55" s="14">
        <v>6794.5</v>
      </c>
      <c r="H55" s="3">
        <v>2</v>
      </c>
      <c r="I55" s="1" t="s">
        <v>824</v>
      </c>
      <c r="J55" s="10">
        <f t="shared" si="2"/>
        <v>1694.3396226415093</v>
      </c>
    </row>
    <row r="56" spans="1:10">
      <c r="A56" s="1" t="s">
        <v>266</v>
      </c>
      <c r="B56" s="2">
        <v>1897</v>
      </c>
      <c r="C56" s="1" t="s">
        <v>825</v>
      </c>
      <c r="D56" s="14">
        <v>35520</v>
      </c>
      <c r="E56" s="1" t="s">
        <v>786</v>
      </c>
      <c r="F56" s="10">
        <v>0</v>
      </c>
      <c r="G56" s="14">
        <v>21000</v>
      </c>
      <c r="H56" s="3">
        <v>3</v>
      </c>
      <c r="I56" s="3">
        <v>2.72</v>
      </c>
      <c r="J56" s="10">
        <f t="shared" si="2"/>
        <v>697.42647058823525</v>
      </c>
    </row>
    <row r="57" spans="1:10">
      <c r="A57" s="1" t="s">
        <v>271</v>
      </c>
      <c r="B57" s="3">
        <v>328</v>
      </c>
      <c r="C57" s="1" t="s">
        <v>826</v>
      </c>
      <c r="D57" s="14">
        <v>1000</v>
      </c>
      <c r="E57" s="1" t="s">
        <v>786</v>
      </c>
      <c r="F57" s="10">
        <v>0</v>
      </c>
      <c r="G57" s="14">
        <v>2000</v>
      </c>
      <c r="H57" s="3">
        <v>1</v>
      </c>
      <c r="I57" s="1" t="s">
        <v>827</v>
      </c>
      <c r="J57" s="10">
        <f t="shared" si="2"/>
        <v>1640</v>
      </c>
    </row>
    <row r="58" spans="1:10">
      <c r="A58" s="1" t="s">
        <v>276</v>
      </c>
      <c r="B58" s="2">
        <v>1020</v>
      </c>
      <c r="C58" s="1" t="s">
        <v>828</v>
      </c>
      <c r="D58" s="14">
        <v>20956</v>
      </c>
      <c r="E58" s="1" t="s">
        <v>786</v>
      </c>
      <c r="F58" s="10">
        <v>0</v>
      </c>
      <c r="G58" s="14">
        <v>12064</v>
      </c>
      <c r="H58" s="3">
        <v>2</v>
      </c>
      <c r="I58" s="1" t="s">
        <v>808</v>
      </c>
      <c r="J58" s="10">
        <f t="shared" si="2"/>
        <v>1275</v>
      </c>
    </row>
    <row r="59" spans="1:10">
      <c r="A59" s="1" t="s">
        <v>281</v>
      </c>
      <c r="B59" s="2">
        <v>4964</v>
      </c>
      <c r="C59" s="3">
        <v>2007</v>
      </c>
      <c r="D59" s="14">
        <v>64256</v>
      </c>
      <c r="E59" s="1" t="s">
        <v>786</v>
      </c>
      <c r="F59" s="10">
        <v>0</v>
      </c>
      <c r="G59" s="14">
        <v>28074</v>
      </c>
      <c r="H59" s="3">
        <v>6</v>
      </c>
      <c r="I59" s="3">
        <v>5.5</v>
      </c>
      <c r="J59" s="10">
        <f t="shared" si="2"/>
        <v>902.5454545454545</v>
      </c>
    </row>
    <row r="60" spans="1:10">
      <c r="A60" s="1" t="s">
        <v>286</v>
      </c>
      <c r="B60" s="2">
        <v>1269</v>
      </c>
      <c r="C60" s="1" t="s">
        <v>829</v>
      </c>
      <c r="D60" s="14">
        <v>65309.1</v>
      </c>
      <c r="E60" s="1" t="s">
        <v>786</v>
      </c>
      <c r="F60" s="10">
        <v>0</v>
      </c>
      <c r="G60" s="14">
        <v>41790.1</v>
      </c>
      <c r="H60" s="3">
        <v>1</v>
      </c>
      <c r="I60" s="3">
        <v>1</v>
      </c>
      <c r="J60" s="10">
        <f t="shared" si="2"/>
        <v>1269</v>
      </c>
    </row>
    <row r="61" spans="1:10">
      <c r="A61" s="1" t="s">
        <v>291</v>
      </c>
      <c r="B61" s="3">
        <v>611</v>
      </c>
      <c r="C61" s="1" t="s">
        <v>830</v>
      </c>
      <c r="D61" s="14">
        <v>31000</v>
      </c>
      <c r="E61" s="1" t="s">
        <v>786</v>
      </c>
      <c r="F61" s="10">
        <v>0</v>
      </c>
      <c r="G61" s="14">
        <v>12000</v>
      </c>
      <c r="H61" s="3">
        <v>2</v>
      </c>
      <c r="I61" s="3">
        <v>1.5</v>
      </c>
      <c r="J61" s="10">
        <f t="shared" si="2"/>
        <v>407.33333333333331</v>
      </c>
    </row>
    <row r="62" spans="1:10">
      <c r="A62" s="1" t="s">
        <v>296</v>
      </c>
      <c r="B62" s="2">
        <v>1170</v>
      </c>
      <c r="C62" s="1" t="s">
        <v>831</v>
      </c>
      <c r="D62" s="14">
        <v>19045</v>
      </c>
      <c r="E62" s="1" t="s">
        <v>786</v>
      </c>
      <c r="F62" s="10">
        <v>0</v>
      </c>
      <c r="G62" s="14">
        <v>19045</v>
      </c>
      <c r="H62" s="3">
        <v>2</v>
      </c>
      <c r="I62" s="1" t="s">
        <v>832</v>
      </c>
      <c r="J62" s="10">
        <f t="shared" si="2"/>
        <v>1409.6385542168675</v>
      </c>
    </row>
    <row r="63" spans="1:10">
      <c r="A63" s="1" t="s">
        <v>301</v>
      </c>
      <c r="B63" s="2">
        <v>91542</v>
      </c>
      <c r="C63" s="3">
        <v>2012</v>
      </c>
      <c r="D63" s="14">
        <v>93000</v>
      </c>
      <c r="E63" s="3">
        <v>4</v>
      </c>
      <c r="F63" s="10">
        <f t="shared" si="1"/>
        <v>22885.5</v>
      </c>
      <c r="G63" s="14">
        <v>43132</v>
      </c>
      <c r="H63" s="3">
        <v>21</v>
      </c>
      <c r="I63" s="3">
        <v>16</v>
      </c>
      <c r="J63" s="10">
        <f t="shared" si="2"/>
        <v>5721.375</v>
      </c>
    </row>
    <row r="64" spans="1:10">
      <c r="A64" s="1" t="s">
        <v>306</v>
      </c>
      <c r="B64" s="2">
        <v>2855</v>
      </c>
      <c r="C64" s="1" t="s">
        <v>833</v>
      </c>
      <c r="D64" s="14">
        <v>37632</v>
      </c>
      <c r="E64" s="1" t="s">
        <v>786</v>
      </c>
      <c r="F64" s="10">
        <v>0</v>
      </c>
      <c r="G64" s="14">
        <v>29000</v>
      </c>
      <c r="H64" s="3">
        <v>2</v>
      </c>
      <c r="I64" s="3">
        <v>1</v>
      </c>
      <c r="J64" s="10">
        <f t="shared" si="2"/>
        <v>2855</v>
      </c>
    </row>
    <row r="65" spans="1:10">
      <c r="A65" s="1" t="s">
        <v>311</v>
      </c>
      <c r="B65" s="2">
        <v>1387</v>
      </c>
      <c r="C65" s="1" t="s">
        <v>834</v>
      </c>
      <c r="D65" s="14">
        <v>29120</v>
      </c>
      <c r="E65" s="1" t="s">
        <v>786</v>
      </c>
      <c r="F65" s="10">
        <v>0</v>
      </c>
      <c r="G65" s="14">
        <v>17732</v>
      </c>
      <c r="H65" s="3">
        <v>2</v>
      </c>
      <c r="I65" s="3">
        <v>1.77</v>
      </c>
      <c r="J65" s="10">
        <f t="shared" si="2"/>
        <v>783.6158192090395</v>
      </c>
    </row>
    <row r="66" spans="1:10">
      <c r="A66" s="1" t="s">
        <v>316</v>
      </c>
      <c r="B66" s="2">
        <v>15882</v>
      </c>
      <c r="C66" s="1" t="s">
        <v>835</v>
      </c>
      <c r="D66" s="14">
        <v>36540</v>
      </c>
      <c r="E66" s="1" t="s">
        <v>786</v>
      </c>
      <c r="F66" s="10">
        <v>0</v>
      </c>
      <c r="G66" s="14">
        <v>21840</v>
      </c>
      <c r="H66" s="3">
        <v>4</v>
      </c>
      <c r="I66" s="3">
        <v>3.63</v>
      </c>
      <c r="J66" s="10">
        <f t="shared" si="2"/>
        <v>4375.2066115702482</v>
      </c>
    </row>
    <row r="67" spans="1:10">
      <c r="A67" s="1" t="s">
        <v>321</v>
      </c>
      <c r="B67" s="2">
        <v>2788</v>
      </c>
      <c r="C67" s="1" t="s">
        <v>836</v>
      </c>
      <c r="D67" s="14">
        <v>29993.599999999999</v>
      </c>
      <c r="E67" s="1" t="s">
        <v>786</v>
      </c>
      <c r="F67" s="10">
        <v>0</v>
      </c>
      <c r="G67" s="14">
        <v>20800</v>
      </c>
      <c r="H67" s="3">
        <v>2</v>
      </c>
      <c r="I67" s="3">
        <v>2</v>
      </c>
      <c r="J67" s="10">
        <f t="shared" si="2"/>
        <v>1394</v>
      </c>
    </row>
    <row r="68" spans="1:10">
      <c r="A68" s="1" t="s">
        <v>326</v>
      </c>
      <c r="B68" s="2">
        <v>3302</v>
      </c>
      <c r="C68" s="1" t="s">
        <v>837</v>
      </c>
      <c r="D68" s="14">
        <v>48031</v>
      </c>
      <c r="E68" s="1" t="s">
        <v>786</v>
      </c>
      <c r="F68" s="10">
        <v>0</v>
      </c>
      <c r="G68" s="14">
        <v>27040</v>
      </c>
      <c r="H68" s="3">
        <v>3</v>
      </c>
      <c r="I68" s="3">
        <v>2</v>
      </c>
      <c r="J68" s="10">
        <f t="shared" si="2"/>
        <v>1651</v>
      </c>
    </row>
    <row r="69" spans="1:10">
      <c r="A69" s="1" t="s">
        <v>331</v>
      </c>
      <c r="B69" s="2">
        <v>4467</v>
      </c>
      <c r="C69" s="1" t="s">
        <v>838</v>
      </c>
      <c r="D69" s="14">
        <v>45000</v>
      </c>
      <c r="E69" s="1" t="s">
        <v>786</v>
      </c>
      <c r="F69" s="10">
        <v>0</v>
      </c>
      <c r="G69" s="14">
        <v>26000</v>
      </c>
      <c r="H69" s="3">
        <v>4</v>
      </c>
      <c r="I69" s="3">
        <v>2.5499999999999998</v>
      </c>
      <c r="J69" s="10">
        <f t="shared" ref="J69:J100" si="3">B69/I69</f>
        <v>1751.7647058823532</v>
      </c>
    </row>
    <row r="70" spans="1:10">
      <c r="A70" s="1" t="s">
        <v>336</v>
      </c>
      <c r="B70" s="2">
        <v>1082</v>
      </c>
      <c r="C70" s="1" t="s">
        <v>839</v>
      </c>
      <c r="D70" s="14">
        <v>29120</v>
      </c>
      <c r="E70" s="1" t="s">
        <v>786</v>
      </c>
      <c r="F70" s="10">
        <v>0</v>
      </c>
      <c r="G70" s="14">
        <v>15080</v>
      </c>
      <c r="H70" s="3">
        <v>1</v>
      </c>
      <c r="I70" s="3">
        <v>1</v>
      </c>
      <c r="J70" s="10">
        <f t="shared" si="3"/>
        <v>1082</v>
      </c>
    </row>
    <row r="71" spans="1:10">
      <c r="A71" s="1" t="s">
        <v>341</v>
      </c>
      <c r="B71" s="3">
        <v>894</v>
      </c>
      <c r="C71" s="3">
        <v>2014</v>
      </c>
      <c r="D71" s="14">
        <v>20093.740000000002</v>
      </c>
      <c r="E71" s="1" t="s">
        <v>786</v>
      </c>
      <c r="F71" s="10">
        <v>0</v>
      </c>
      <c r="G71" s="14">
        <v>16380</v>
      </c>
      <c r="H71" s="3">
        <v>1</v>
      </c>
      <c r="I71" s="1" t="s">
        <v>840</v>
      </c>
      <c r="J71" s="10">
        <f t="shared" si="3"/>
        <v>1015.9090909090909</v>
      </c>
    </row>
    <row r="72" spans="1:10">
      <c r="A72" s="1" t="s">
        <v>346</v>
      </c>
      <c r="B72" s="2">
        <v>1012</v>
      </c>
      <c r="C72" s="1" t="s">
        <v>841</v>
      </c>
      <c r="D72" s="14">
        <v>25452</v>
      </c>
      <c r="E72" s="1" t="s">
        <v>786</v>
      </c>
      <c r="F72" s="10">
        <v>0</v>
      </c>
      <c r="G72" s="14">
        <v>25452</v>
      </c>
      <c r="H72" s="3">
        <v>1</v>
      </c>
      <c r="I72" s="1" t="s">
        <v>842</v>
      </c>
      <c r="J72" s="10">
        <f t="shared" si="3"/>
        <v>2024</v>
      </c>
    </row>
    <row r="73" spans="1:10">
      <c r="A73" s="1" t="s">
        <v>350</v>
      </c>
      <c r="B73" s="2">
        <v>802559</v>
      </c>
      <c r="C73" s="1" t="s">
        <v>843</v>
      </c>
      <c r="D73" s="14">
        <v>190000.2</v>
      </c>
      <c r="E73" s="3">
        <v>108</v>
      </c>
      <c r="F73" s="10">
        <f t="shared" ref="F73:F125" si="4">B73/E73</f>
        <v>7431.1018518518522</v>
      </c>
      <c r="G73" s="14">
        <v>50003.199999999997</v>
      </c>
      <c r="H73" s="3">
        <v>428</v>
      </c>
      <c r="I73" s="3">
        <v>354.29</v>
      </c>
      <c r="J73" s="10">
        <f t="shared" si="3"/>
        <v>2265.2600976601088</v>
      </c>
    </row>
    <row r="74" spans="1:10">
      <c r="A74" s="1" t="s">
        <v>355</v>
      </c>
      <c r="B74" s="2">
        <v>12913</v>
      </c>
      <c r="C74" s="1" t="s">
        <v>844</v>
      </c>
      <c r="D74" s="14">
        <v>68058</v>
      </c>
      <c r="E74" s="3">
        <v>1</v>
      </c>
      <c r="F74" s="10">
        <f t="shared" si="4"/>
        <v>12913</v>
      </c>
      <c r="G74" s="14">
        <v>31387</v>
      </c>
      <c r="H74" s="3">
        <v>9</v>
      </c>
      <c r="I74" s="3">
        <v>9.25</v>
      </c>
      <c r="J74" s="10">
        <f t="shared" si="3"/>
        <v>1396</v>
      </c>
    </row>
    <row r="75" spans="1:10">
      <c r="A75" s="1" t="s">
        <v>360</v>
      </c>
      <c r="B75" s="2">
        <v>1142</v>
      </c>
      <c r="C75" s="1" t="s">
        <v>803</v>
      </c>
      <c r="D75" s="14">
        <v>16289</v>
      </c>
      <c r="E75" s="1" t="s">
        <v>786</v>
      </c>
      <c r="F75" s="10">
        <v>0</v>
      </c>
      <c r="G75" s="1" t="s">
        <v>171</v>
      </c>
      <c r="H75" s="3">
        <v>1</v>
      </c>
      <c r="I75" s="1" t="s">
        <v>808</v>
      </c>
      <c r="J75" s="10">
        <f t="shared" si="3"/>
        <v>1427.5</v>
      </c>
    </row>
    <row r="76" spans="1:10">
      <c r="A76" s="1" t="s">
        <v>365</v>
      </c>
      <c r="B76" s="3">
        <v>960</v>
      </c>
      <c r="C76" s="1" t="s">
        <v>845</v>
      </c>
      <c r="D76" s="14">
        <v>23296</v>
      </c>
      <c r="E76" s="1" t="s">
        <v>786</v>
      </c>
      <c r="F76" s="10">
        <v>0</v>
      </c>
      <c r="G76" s="14">
        <v>20800</v>
      </c>
      <c r="H76" s="3">
        <v>1</v>
      </c>
      <c r="I76" s="1" t="s">
        <v>846</v>
      </c>
      <c r="J76" s="10">
        <f t="shared" si="3"/>
        <v>1066.6666666666667</v>
      </c>
    </row>
    <row r="77" spans="1:10">
      <c r="A77" s="1" t="s">
        <v>370</v>
      </c>
      <c r="B77" s="3">
        <v>729</v>
      </c>
      <c r="C77" s="3">
        <v>2008</v>
      </c>
      <c r="D77" s="14">
        <v>11907.84</v>
      </c>
      <c r="E77" s="1" t="s">
        <v>786</v>
      </c>
      <c r="F77" s="10">
        <v>0</v>
      </c>
      <c r="G77" s="14">
        <v>11907.84</v>
      </c>
      <c r="H77" s="3">
        <v>1</v>
      </c>
      <c r="I77" s="1" t="s">
        <v>847</v>
      </c>
      <c r="J77" s="10">
        <f t="shared" si="3"/>
        <v>1918.421052631579</v>
      </c>
    </row>
    <row r="78" spans="1:10">
      <c r="A78" s="1" t="s">
        <v>375</v>
      </c>
      <c r="B78" s="2">
        <v>22232</v>
      </c>
      <c r="C78" s="1" t="s">
        <v>848</v>
      </c>
      <c r="D78" s="14">
        <v>76779</v>
      </c>
      <c r="E78" s="1" t="s">
        <v>786</v>
      </c>
      <c r="F78" s="10" t="e">
        <f t="shared" si="4"/>
        <v>#DIV/0!</v>
      </c>
      <c r="G78" s="14">
        <v>38006</v>
      </c>
      <c r="H78" s="3">
        <v>9</v>
      </c>
      <c r="I78" s="3">
        <v>6.86</v>
      </c>
      <c r="J78" s="10">
        <f t="shared" si="3"/>
        <v>3240.8163265306121</v>
      </c>
    </row>
    <row r="79" spans="1:10">
      <c r="A79" s="1" t="s">
        <v>380</v>
      </c>
      <c r="B79" s="2">
        <v>2178</v>
      </c>
      <c r="C79" s="1" t="s">
        <v>849</v>
      </c>
      <c r="D79" s="14">
        <v>32739</v>
      </c>
      <c r="E79" s="1" t="s">
        <v>786</v>
      </c>
      <c r="F79" s="10">
        <v>0</v>
      </c>
      <c r="G79" s="14">
        <v>0</v>
      </c>
      <c r="H79" s="3">
        <v>2</v>
      </c>
      <c r="I79" s="3">
        <v>1.5</v>
      </c>
      <c r="J79" s="10">
        <f t="shared" si="3"/>
        <v>1452</v>
      </c>
    </row>
    <row r="80" spans="1:10">
      <c r="A80" s="1" t="s">
        <v>385</v>
      </c>
      <c r="B80" s="2">
        <v>3565</v>
      </c>
      <c r="C80" s="1" t="s">
        <v>850</v>
      </c>
      <c r="D80" s="14">
        <v>23400</v>
      </c>
      <c r="E80" s="1" t="s">
        <v>786</v>
      </c>
      <c r="F80" s="10">
        <v>0</v>
      </c>
      <c r="G80" s="14">
        <v>13572</v>
      </c>
      <c r="H80" s="3">
        <v>4</v>
      </c>
      <c r="I80" s="3">
        <v>4</v>
      </c>
      <c r="J80" s="10">
        <f t="shared" si="3"/>
        <v>891.25</v>
      </c>
    </row>
    <row r="81" spans="1:10">
      <c r="A81" s="1" t="s">
        <v>390</v>
      </c>
      <c r="B81" s="2">
        <v>1038</v>
      </c>
      <c r="C81" s="1" t="s">
        <v>851</v>
      </c>
      <c r="D81" s="14">
        <v>10625</v>
      </c>
      <c r="E81" s="1" t="s">
        <v>852</v>
      </c>
      <c r="F81" s="10">
        <f t="shared" si="4"/>
        <v>2413.953488372093</v>
      </c>
      <c r="G81" s="14">
        <v>5250</v>
      </c>
      <c r="H81" s="3">
        <v>4</v>
      </c>
      <c r="I81" s="3">
        <v>1.06</v>
      </c>
      <c r="J81" s="10">
        <f t="shared" si="3"/>
        <v>979.24528301886789</v>
      </c>
    </row>
    <row r="82" spans="1:10">
      <c r="A82" s="1" t="s">
        <v>395</v>
      </c>
      <c r="B82" s="2">
        <v>3010</v>
      </c>
      <c r="C82" s="1" t="s">
        <v>170</v>
      </c>
      <c r="D82" s="14">
        <v>35425</v>
      </c>
      <c r="E82" s="1" t="s">
        <v>786</v>
      </c>
      <c r="F82" s="10">
        <v>0</v>
      </c>
      <c r="G82" s="14">
        <v>13520</v>
      </c>
      <c r="H82" s="3">
        <v>2</v>
      </c>
      <c r="I82" s="3">
        <v>2</v>
      </c>
      <c r="J82" s="10">
        <f t="shared" si="3"/>
        <v>1505</v>
      </c>
    </row>
    <row r="83" spans="1:10">
      <c r="A83" s="1" t="s">
        <v>400</v>
      </c>
      <c r="B83" s="2">
        <v>11402</v>
      </c>
      <c r="C83" s="1" t="s">
        <v>853</v>
      </c>
      <c r="D83" s="14">
        <v>50086.400000000001</v>
      </c>
      <c r="E83" s="3">
        <v>1</v>
      </c>
      <c r="F83" s="10">
        <v>0</v>
      </c>
      <c r="G83" s="14">
        <v>26236</v>
      </c>
      <c r="H83" s="3">
        <v>7</v>
      </c>
      <c r="I83" s="3">
        <v>7</v>
      </c>
      <c r="J83" s="10">
        <f t="shared" si="3"/>
        <v>1628.8571428571429</v>
      </c>
    </row>
    <row r="84" spans="1:10">
      <c r="A84" s="1" t="s">
        <v>405</v>
      </c>
      <c r="B84" s="2">
        <v>6026</v>
      </c>
      <c r="C84" s="1" t="s">
        <v>854</v>
      </c>
      <c r="D84" s="14">
        <v>38106</v>
      </c>
      <c r="E84" s="1" t="s">
        <v>786</v>
      </c>
      <c r="F84" s="10">
        <v>0</v>
      </c>
      <c r="G84" s="14">
        <v>24960</v>
      </c>
      <c r="H84" s="3">
        <v>4</v>
      </c>
      <c r="I84" s="3">
        <v>3.5</v>
      </c>
      <c r="J84" s="10">
        <f t="shared" si="3"/>
        <v>1721.7142857142858</v>
      </c>
    </row>
    <row r="85" spans="1:10">
      <c r="A85" s="1" t="s">
        <v>410</v>
      </c>
      <c r="B85" s="2">
        <v>2934</v>
      </c>
      <c r="C85" s="1" t="s">
        <v>855</v>
      </c>
      <c r="D85" s="14">
        <v>38152</v>
      </c>
      <c r="E85" s="1" t="s">
        <v>786</v>
      </c>
      <c r="F85" s="10">
        <v>0</v>
      </c>
      <c r="G85" s="14">
        <v>26880</v>
      </c>
      <c r="H85" s="3">
        <v>4</v>
      </c>
      <c r="I85" s="3">
        <v>3.13</v>
      </c>
      <c r="J85" s="10">
        <f t="shared" si="3"/>
        <v>937.38019169329073</v>
      </c>
    </row>
    <row r="86" spans="1:10">
      <c r="A86" s="1" t="s">
        <v>415</v>
      </c>
      <c r="B86" s="2">
        <v>1939</v>
      </c>
      <c r="C86" s="1" t="s">
        <v>856</v>
      </c>
      <c r="D86" s="14">
        <v>25920</v>
      </c>
      <c r="E86" s="1" t="s">
        <v>786</v>
      </c>
      <c r="F86" s="10">
        <v>0</v>
      </c>
      <c r="G86" s="14">
        <v>25920</v>
      </c>
      <c r="H86" s="3">
        <v>3</v>
      </c>
      <c r="I86" s="3">
        <v>1.63</v>
      </c>
      <c r="J86" s="10">
        <f t="shared" si="3"/>
        <v>1189.5705521472394</v>
      </c>
    </row>
    <row r="87" spans="1:10">
      <c r="A87" s="1" t="s">
        <v>420</v>
      </c>
      <c r="B87" s="2">
        <v>3254</v>
      </c>
      <c r="C87" s="1" t="s">
        <v>857</v>
      </c>
      <c r="D87" s="14">
        <v>40560</v>
      </c>
      <c r="E87" s="1" t="s">
        <v>786</v>
      </c>
      <c r="F87" s="10">
        <v>0</v>
      </c>
      <c r="G87" s="14">
        <v>30000</v>
      </c>
      <c r="H87" s="3">
        <v>4</v>
      </c>
      <c r="I87" s="3">
        <v>2.8</v>
      </c>
      <c r="J87" s="10">
        <f t="shared" si="3"/>
        <v>1162.1428571428571</v>
      </c>
    </row>
    <row r="88" spans="1:10">
      <c r="A88" s="1" t="s">
        <v>425</v>
      </c>
      <c r="B88" s="2">
        <v>4462</v>
      </c>
      <c r="C88" s="1" t="s">
        <v>858</v>
      </c>
      <c r="D88" s="14">
        <v>53102</v>
      </c>
      <c r="E88" s="3">
        <v>1</v>
      </c>
      <c r="F88" s="10">
        <f t="shared" si="4"/>
        <v>4462</v>
      </c>
      <c r="G88" s="14">
        <v>38500</v>
      </c>
      <c r="H88" s="3">
        <v>7</v>
      </c>
      <c r="I88" s="3">
        <v>5</v>
      </c>
      <c r="J88" s="10">
        <f t="shared" si="3"/>
        <v>892.4</v>
      </c>
    </row>
    <row r="89" spans="1:10">
      <c r="A89" s="1" t="s">
        <v>430</v>
      </c>
      <c r="B89" s="2">
        <v>8445</v>
      </c>
      <c r="C89" s="3">
        <v>2020</v>
      </c>
      <c r="D89" s="14">
        <v>53000</v>
      </c>
      <c r="E89" s="1" t="s">
        <v>786</v>
      </c>
      <c r="F89" s="10">
        <v>0</v>
      </c>
      <c r="G89" s="14">
        <v>40906</v>
      </c>
      <c r="H89" s="3">
        <v>4</v>
      </c>
      <c r="I89" s="3">
        <v>1</v>
      </c>
      <c r="J89" s="10">
        <f t="shared" si="3"/>
        <v>8445</v>
      </c>
    </row>
    <row r="90" spans="1:10">
      <c r="A90" s="1" t="s">
        <v>435</v>
      </c>
      <c r="B90" s="2">
        <v>418426</v>
      </c>
      <c r="C90" s="3">
        <v>2017</v>
      </c>
      <c r="D90" s="14">
        <v>175414</v>
      </c>
      <c r="E90" s="3">
        <v>50.37</v>
      </c>
      <c r="F90" s="10">
        <f t="shared" si="4"/>
        <v>8307.0478459400438</v>
      </c>
      <c r="G90" s="14">
        <v>47880</v>
      </c>
      <c r="H90" s="3">
        <v>54</v>
      </c>
      <c r="I90" s="3">
        <v>193.12</v>
      </c>
      <c r="J90" s="10">
        <f t="shared" si="3"/>
        <v>2166.6632145816075</v>
      </c>
    </row>
    <row r="91" spans="1:10">
      <c r="A91" s="1" t="s">
        <v>440</v>
      </c>
      <c r="B91" s="2">
        <v>24340</v>
      </c>
      <c r="C91" s="3">
        <v>1994</v>
      </c>
      <c r="D91" s="14">
        <v>77361</v>
      </c>
      <c r="E91" s="3">
        <v>5</v>
      </c>
      <c r="F91" s="10">
        <f t="shared" si="4"/>
        <v>4868</v>
      </c>
      <c r="G91" s="14">
        <v>44000</v>
      </c>
      <c r="H91" s="3">
        <v>22</v>
      </c>
      <c r="I91" s="3">
        <v>16.75</v>
      </c>
      <c r="J91" s="10">
        <f t="shared" si="3"/>
        <v>1453.1343283582089</v>
      </c>
    </row>
    <row r="92" spans="1:10">
      <c r="A92" s="1" t="s">
        <v>445</v>
      </c>
      <c r="B92" s="2">
        <v>2376</v>
      </c>
      <c r="C92" s="1" t="s">
        <v>859</v>
      </c>
      <c r="D92" s="14">
        <v>34320</v>
      </c>
      <c r="E92" s="1" t="s">
        <v>786</v>
      </c>
      <c r="F92" s="10">
        <v>0</v>
      </c>
      <c r="G92" s="14">
        <v>11700</v>
      </c>
      <c r="H92" s="3">
        <v>4</v>
      </c>
      <c r="I92" s="3">
        <v>2.95</v>
      </c>
      <c r="J92" s="10">
        <f t="shared" si="3"/>
        <v>805.42372881355925</v>
      </c>
    </row>
    <row r="93" spans="1:10">
      <c r="A93" s="1" t="s">
        <v>450</v>
      </c>
      <c r="B93" s="2">
        <v>9566</v>
      </c>
      <c r="C93" s="1" t="s">
        <v>860</v>
      </c>
      <c r="D93" s="14">
        <v>58530</v>
      </c>
      <c r="E93" s="3">
        <v>1</v>
      </c>
      <c r="F93" s="10">
        <f t="shared" si="4"/>
        <v>9566</v>
      </c>
      <c r="G93" s="14">
        <v>31200</v>
      </c>
      <c r="H93" s="3">
        <v>13</v>
      </c>
      <c r="I93" s="3">
        <v>9.35</v>
      </c>
      <c r="J93" s="10">
        <f t="shared" si="3"/>
        <v>1023.1016042780749</v>
      </c>
    </row>
    <row r="94" spans="1:10">
      <c r="A94" s="1" t="s">
        <v>455</v>
      </c>
      <c r="B94" s="3">
        <v>875</v>
      </c>
      <c r="C94" s="1" t="s">
        <v>861</v>
      </c>
      <c r="D94" s="14">
        <v>14322</v>
      </c>
      <c r="E94" s="1" t="s">
        <v>786</v>
      </c>
      <c r="F94" s="10">
        <v>0</v>
      </c>
      <c r="G94" s="14">
        <v>12000</v>
      </c>
      <c r="H94" s="3">
        <v>2</v>
      </c>
      <c r="I94" s="1" t="s">
        <v>822</v>
      </c>
      <c r="J94" s="10">
        <f t="shared" si="3"/>
        <v>921.0526315789474</v>
      </c>
    </row>
    <row r="95" spans="1:10">
      <c r="A95" s="1" t="s">
        <v>460</v>
      </c>
      <c r="B95" s="2">
        <v>1007</v>
      </c>
      <c r="C95" s="1" t="s">
        <v>862</v>
      </c>
      <c r="D95" s="14">
        <v>12967.5</v>
      </c>
      <c r="E95" s="1" t="s">
        <v>786</v>
      </c>
      <c r="F95" s="10">
        <v>0</v>
      </c>
      <c r="G95" s="14">
        <v>0</v>
      </c>
      <c r="H95" s="3">
        <v>1</v>
      </c>
      <c r="I95" s="1" t="s">
        <v>787</v>
      </c>
      <c r="J95" s="10">
        <f t="shared" si="3"/>
        <v>1342.6666666666667</v>
      </c>
    </row>
    <row r="96" spans="1:10">
      <c r="A96" s="1" t="s">
        <v>465</v>
      </c>
      <c r="B96" s="2">
        <v>1092</v>
      </c>
      <c r="C96" s="1" t="s">
        <v>863</v>
      </c>
      <c r="D96" s="14">
        <v>24000</v>
      </c>
      <c r="E96" s="1" t="s">
        <v>786</v>
      </c>
      <c r="F96" s="10">
        <v>0</v>
      </c>
      <c r="G96" s="14">
        <v>20000</v>
      </c>
      <c r="H96" s="3">
        <v>2</v>
      </c>
      <c r="I96" s="3">
        <v>1.25</v>
      </c>
      <c r="J96" s="10">
        <f t="shared" si="3"/>
        <v>873.6</v>
      </c>
    </row>
    <row r="97" spans="1:10">
      <c r="A97" s="1" t="s">
        <v>470</v>
      </c>
      <c r="B97" s="2">
        <v>22580</v>
      </c>
      <c r="C97" s="1" t="s">
        <v>864</v>
      </c>
      <c r="D97" s="14">
        <v>63668.800000000003</v>
      </c>
      <c r="E97" s="3">
        <v>1.63</v>
      </c>
      <c r="F97" s="10">
        <f t="shared" si="4"/>
        <v>13852.76073619632</v>
      </c>
      <c r="G97" s="14">
        <v>38875.199999999997</v>
      </c>
      <c r="H97" s="3">
        <v>8</v>
      </c>
      <c r="I97" s="3">
        <v>7.76</v>
      </c>
      <c r="J97" s="10">
        <f t="shared" si="3"/>
        <v>2909.7938144329896</v>
      </c>
    </row>
    <row r="98" spans="1:10">
      <c r="A98" s="1" t="s">
        <v>475</v>
      </c>
      <c r="B98" s="2">
        <v>4765</v>
      </c>
      <c r="C98" s="3">
        <v>2015</v>
      </c>
      <c r="D98" s="14">
        <v>15492</v>
      </c>
      <c r="E98" s="1" t="s">
        <v>786</v>
      </c>
      <c r="F98" s="10">
        <v>0</v>
      </c>
      <c r="G98" s="14">
        <v>11310</v>
      </c>
      <c r="H98" s="3">
        <v>3</v>
      </c>
      <c r="I98" s="3">
        <v>3</v>
      </c>
      <c r="J98" s="10">
        <f t="shared" si="3"/>
        <v>1588.3333333333333</v>
      </c>
    </row>
    <row r="99" spans="1:10">
      <c r="A99" s="1" t="s">
        <v>480</v>
      </c>
      <c r="B99" s="2">
        <v>7141</v>
      </c>
      <c r="C99" s="1" t="s">
        <v>865</v>
      </c>
      <c r="D99" s="14">
        <v>46821</v>
      </c>
      <c r="E99" s="3">
        <v>1</v>
      </c>
      <c r="F99" s="10">
        <f t="shared" si="4"/>
        <v>7141</v>
      </c>
      <c r="G99" s="14">
        <v>23760</v>
      </c>
      <c r="H99" s="3">
        <v>4</v>
      </c>
      <c r="I99" s="3">
        <v>4</v>
      </c>
      <c r="J99" s="10">
        <f t="shared" si="3"/>
        <v>1785.25</v>
      </c>
    </row>
    <row r="100" spans="1:10">
      <c r="A100" s="1" t="s">
        <v>485</v>
      </c>
      <c r="B100" s="2">
        <v>1216</v>
      </c>
      <c r="C100" s="1" t="s">
        <v>866</v>
      </c>
      <c r="D100" s="14">
        <v>29000</v>
      </c>
      <c r="E100" s="1" t="s">
        <v>786</v>
      </c>
      <c r="F100" s="10">
        <v>0</v>
      </c>
      <c r="G100" s="14">
        <v>10400</v>
      </c>
      <c r="H100" s="3">
        <v>2</v>
      </c>
      <c r="I100" s="3">
        <v>1.5</v>
      </c>
      <c r="J100" s="10">
        <f t="shared" si="3"/>
        <v>810.66666666666663</v>
      </c>
    </row>
    <row r="101" spans="1:10">
      <c r="A101" s="1" t="s">
        <v>490</v>
      </c>
      <c r="B101" s="2">
        <v>164393</v>
      </c>
      <c r="C101" s="1" t="s">
        <v>867</v>
      </c>
      <c r="D101" s="14">
        <v>110000</v>
      </c>
      <c r="E101" s="3">
        <v>2</v>
      </c>
      <c r="F101" s="10">
        <f t="shared" si="4"/>
        <v>82196.5</v>
      </c>
      <c r="G101" s="14">
        <v>37232</v>
      </c>
      <c r="H101" s="3">
        <v>77</v>
      </c>
      <c r="I101" s="3">
        <v>66.5</v>
      </c>
      <c r="J101" s="10">
        <f t="shared" ref="J101:J132" si="5">B101/I101</f>
        <v>2472.0751879699246</v>
      </c>
    </row>
    <row r="102" spans="1:10">
      <c r="A102" s="1" t="s">
        <v>494</v>
      </c>
      <c r="B102" s="2">
        <v>97068</v>
      </c>
      <c r="C102" s="1" t="s">
        <v>868</v>
      </c>
      <c r="D102" s="14">
        <v>130000</v>
      </c>
      <c r="E102" s="3">
        <v>4.63</v>
      </c>
      <c r="F102" s="10">
        <f t="shared" si="4"/>
        <v>20965.010799136071</v>
      </c>
      <c r="G102" s="14">
        <v>41600</v>
      </c>
      <c r="H102" s="3">
        <v>26</v>
      </c>
      <c r="I102" s="3">
        <v>17.53</v>
      </c>
      <c r="J102" s="10">
        <f t="shared" si="5"/>
        <v>5537.250427837992</v>
      </c>
    </row>
    <row r="103" spans="1:10">
      <c r="A103" s="1" t="s">
        <v>499</v>
      </c>
      <c r="B103" s="2">
        <v>26984</v>
      </c>
      <c r="C103" s="1" t="s">
        <v>869</v>
      </c>
      <c r="D103" s="14">
        <v>99900</v>
      </c>
      <c r="E103" s="3">
        <v>3</v>
      </c>
      <c r="F103" s="10">
        <f t="shared" si="4"/>
        <v>8994.6666666666661</v>
      </c>
      <c r="G103" s="14">
        <v>45252</v>
      </c>
      <c r="H103" s="3">
        <v>11</v>
      </c>
      <c r="I103" s="3">
        <v>9.9499999999999993</v>
      </c>
      <c r="J103" s="10">
        <f t="shared" si="5"/>
        <v>2711.9597989949752</v>
      </c>
    </row>
    <row r="104" spans="1:10">
      <c r="A104" s="1" t="s">
        <v>502</v>
      </c>
      <c r="B104" s="2">
        <v>49160</v>
      </c>
      <c r="C104" s="3">
        <v>2019</v>
      </c>
      <c r="D104" s="14">
        <v>68910.399999999994</v>
      </c>
      <c r="E104" s="3">
        <v>3</v>
      </c>
      <c r="F104" s="10">
        <f t="shared" si="4"/>
        <v>16386.666666666668</v>
      </c>
      <c r="G104" s="14">
        <v>37793.599999999999</v>
      </c>
      <c r="H104" s="3">
        <v>30</v>
      </c>
      <c r="I104" s="3">
        <v>23.7</v>
      </c>
      <c r="J104" s="10">
        <f t="shared" si="5"/>
        <v>2074.2616033755276</v>
      </c>
    </row>
    <row r="105" spans="1:10">
      <c r="A105" s="1" t="s">
        <v>507</v>
      </c>
      <c r="B105" s="2">
        <v>1406</v>
      </c>
      <c r="C105" s="3">
        <v>2020</v>
      </c>
      <c r="D105" s="14">
        <v>58000</v>
      </c>
      <c r="E105" s="1" t="s">
        <v>786</v>
      </c>
      <c r="F105" s="10">
        <v>0</v>
      </c>
      <c r="G105" s="14">
        <v>42000</v>
      </c>
      <c r="H105" s="3">
        <v>1</v>
      </c>
      <c r="I105" s="3">
        <v>1</v>
      </c>
      <c r="J105" s="10">
        <f t="shared" si="5"/>
        <v>1406</v>
      </c>
    </row>
    <row r="106" spans="1:10">
      <c r="A106" s="1" t="s">
        <v>512</v>
      </c>
      <c r="B106" s="2">
        <v>2809</v>
      </c>
      <c r="C106" s="1" t="s">
        <v>870</v>
      </c>
      <c r="D106" s="14">
        <v>33280</v>
      </c>
      <c r="E106" s="1" t="s">
        <v>786</v>
      </c>
      <c r="F106" s="10">
        <v>0</v>
      </c>
      <c r="G106" s="14">
        <v>15080</v>
      </c>
      <c r="H106" s="3">
        <v>2</v>
      </c>
      <c r="I106" s="3">
        <v>1.74</v>
      </c>
      <c r="J106" s="10">
        <f t="shared" si="5"/>
        <v>1614.367816091954</v>
      </c>
    </row>
    <row r="107" spans="1:10">
      <c r="A107" s="1" t="s">
        <v>517</v>
      </c>
      <c r="B107" s="3">
        <v>262</v>
      </c>
      <c r="C107" s="1" t="s">
        <v>871</v>
      </c>
      <c r="D107" s="14">
        <v>4680</v>
      </c>
      <c r="E107" s="1" t="s">
        <v>786</v>
      </c>
      <c r="F107" s="10">
        <v>0</v>
      </c>
      <c r="G107" s="14">
        <v>2385</v>
      </c>
      <c r="H107" s="3">
        <v>2</v>
      </c>
      <c r="I107" s="1" t="s">
        <v>847</v>
      </c>
      <c r="J107" s="10">
        <f t="shared" si="5"/>
        <v>689.47368421052636</v>
      </c>
    </row>
    <row r="108" spans="1:10">
      <c r="A108" s="1" t="s">
        <v>522</v>
      </c>
      <c r="B108" s="3">
        <v>823</v>
      </c>
      <c r="C108" s="3">
        <v>1993</v>
      </c>
      <c r="D108" s="14">
        <v>13929.46</v>
      </c>
      <c r="E108" s="1" t="s">
        <v>786</v>
      </c>
      <c r="F108" s="10">
        <v>0</v>
      </c>
      <c r="G108" s="14">
        <v>10000</v>
      </c>
      <c r="H108" s="3">
        <v>1</v>
      </c>
      <c r="I108" s="1" t="s">
        <v>872</v>
      </c>
      <c r="J108" s="10">
        <f t="shared" si="5"/>
        <v>1443.8596491228072</v>
      </c>
    </row>
    <row r="109" spans="1:10">
      <c r="A109" s="1" t="s">
        <v>527</v>
      </c>
      <c r="B109" s="2">
        <v>3016</v>
      </c>
      <c r="C109" s="1" t="s">
        <v>838</v>
      </c>
      <c r="D109" s="14">
        <v>50918</v>
      </c>
      <c r="E109" s="1" t="s">
        <v>786</v>
      </c>
      <c r="F109" s="10">
        <v>0</v>
      </c>
      <c r="G109" s="14">
        <v>20800</v>
      </c>
      <c r="H109" s="3">
        <v>3</v>
      </c>
      <c r="I109" s="3">
        <v>3</v>
      </c>
      <c r="J109" s="10">
        <f t="shared" si="5"/>
        <v>1005.3333333333334</v>
      </c>
    </row>
    <row r="110" spans="1:10">
      <c r="A110" s="1" t="s">
        <v>532</v>
      </c>
      <c r="B110" s="3">
        <v>387</v>
      </c>
      <c r="C110" s="1" t="s">
        <v>873</v>
      </c>
      <c r="D110" s="14">
        <v>13156</v>
      </c>
      <c r="E110" s="1" t="s">
        <v>786</v>
      </c>
      <c r="F110" s="10">
        <v>0</v>
      </c>
      <c r="G110" s="14">
        <v>13156</v>
      </c>
      <c r="H110" s="3">
        <v>2</v>
      </c>
      <c r="I110" s="3">
        <v>1</v>
      </c>
      <c r="J110" s="10">
        <f t="shared" si="5"/>
        <v>387</v>
      </c>
    </row>
    <row r="111" spans="1:10">
      <c r="A111" s="1" t="s">
        <v>537</v>
      </c>
      <c r="B111" s="2">
        <v>672858</v>
      </c>
      <c r="C111" s="1" t="s">
        <v>874</v>
      </c>
      <c r="D111" s="14">
        <v>191520</v>
      </c>
      <c r="E111" s="3">
        <v>63</v>
      </c>
      <c r="F111" s="10">
        <f t="shared" si="4"/>
        <v>10680.285714285714</v>
      </c>
      <c r="G111" s="14">
        <v>45468.800000000003</v>
      </c>
      <c r="H111" s="3">
        <v>406</v>
      </c>
      <c r="I111" s="3">
        <v>332.65</v>
      </c>
      <c r="J111" s="10">
        <f t="shared" si="5"/>
        <v>2022.7205771832257</v>
      </c>
    </row>
    <row r="112" spans="1:10">
      <c r="A112" s="1" t="s">
        <v>542</v>
      </c>
      <c r="B112" s="2">
        <v>8073</v>
      </c>
      <c r="C112" s="1" t="s">
        <v>875</v>
      </c>
      <c r="D112" s="14">
        <v>20800</v>
      </c>
      <c r="E112" s="1" t="s">
        <v>842</v>
      </c>
      <c r="F112" s="10">
        <f t="shared" si="4"/>
        <v>16146</v>
      </c>
      <c r="G112" s="1" t="s">
        <v>171</v>
      </c>
      <c r="H112" s="3">
        <v>3</v>
      </c>
      <c r="I112" s="3">
        <v>1.25</v>
      </c>
      <c r="J112" s="10">
        <f t="shared" si="5"/>
        <v>6458.4</v>
      </c>
    </row>
    <row r="113" spans="1:10">
      <c r="A113" s="1" t="s">
        <v>547</v>
      </c>
      <c r="B113" s="2">
        <v>5180</v>
      </c>
      <c r="C113" s="1" t="s">
        <v>876</v>
      </c>
      <c r="D113" s="14">
        <v>42224</v>
      </c>
      <c r="E113" s="1" t="s">
        <v>786</v>
      </c>
      <c r="F113" s="10">
        <v>0</v>
      </c>
      <c r="G113" s="14">
        <v>35984</v>
      </c>
      <c r="H113" s="3">
        <v>6</v>
      </c>
      <c r="I113" s="3">
        <v>3.26</v>
      </c>
      <c r="J113" s="10">
        <f t="shared" si="5"/>
        <v>1588.9570552147241</v>
      </c>
    </row>
    <row r="114" spans="1:10">
      <c r="A114" s="1" t="s">
        <v>552</v>
      </c>
      <c r="B114" s="2">
        <v>8132</v>
      </c>
      <c r="C114" s="3">
        <v>2006</v>
      </c>
      <c r="D114" s="14">
        <v>51896</v>
      </c>
      <c r="E114" s="1" t="s">
        <v>786</v>
      </c>
      <c r="F114" s="10">
        <v>0</v>
      </c>
      <c r="G114" s="14">
        <v>33222</v>
      </c>
      <c r="H114" s="3">
        <v>5</v>
      </c>
      <c r="I114" s="3">
        <v>4</v>
      </c>
      <c r="J114" s="10">
        <f t="shared" si="5"/>
        <v>2033</v>
      </c>
    </row>
    <row r="115" spans="1:10">
      <c r="A115" s="1" t="s">
        <v>557</v>
      </c>
      <c r="B115" s="2">
        <v>2381</v>
      </c>
      <c r="C115" s="1" t="s">
        <v>877</v>
      </c>
      <c r="D115" s="14">
        <v>20880</v>
      </c>
      <c r="E115" s="1" t="s">
        <v>786</v>
      </c>
      <c r="F115" s="10">
        <v>0</v>
      </c>
      <c r="G115" s="14">
        <v>20880</v>
      </c>
      <c r="H115" s="3">
        <v>2</v>
      </c>
      <c r="I115" s="3">
        <v>1.38</v>
      </c>
      <c r="J115" s="10">
        <f t="shared" si="5"/>
        <v>1725.3623188405797</v>
      </c>
    </row>
    <row r="116" spans="1:10">
      <c r="A116" s="1" t="s">
        <v>562</v>
      </c>
      <c r="B116" s="2">
        <v>2572</v>
      </c>
      <c r="C116" s="1" t="s">
        <v>878</v>
      </c>
      <c r="D116" s="14">
        <v>52520</v>
      </c>
      <c r="E116" s="3">
        <v>1</v>
      </c>
      <c r="F116" s="10">
        <f t="shared" si="4"/>
        <v>2572</v>
      </c>
      <c r="G116" s="14">
        <v>30000</v>
      </c>
      <c r="H116" s="3">
        <v>4</v>
      </c>
      <c r="I116" s="3">
        <v>3.5</v>
      </c>
      <c r="J116" s="10">
        <f t="shared" si="5"/>
        <v>734.85714285714289</v>
      </c>
    </row>
    <row r="117" spans="1:10">
      <c r="A117" s="1" t="s">
        <v>567</v>
      </c>
      <c r="B117" s="2">
        <v>1852</v>
      </c>
      <c r="C117" s="1" t="s">
        <v>879</v>
      </c>
      <c r="D117" s="14">
        <v>29547.01</v>
      </c>
      <c r="E117" s="1" t="s">
        <v>786</v>
      </c>
      <c r="F117" s="10">
        <v>0</v>
      </c>
      <c r="G117" s="14">
        <v>24000</v>
      </c>
      <c r="H117" s="3">
        <v>2</v>
      </c>
      <c r="I117" s="3">
        <v>1.83</v>
      </c>
      <c r="J117" s="10">
        <f t="shared" si="5"/>
        <v>1012.0218579234972</v>
      </c>
    </row>
    <row r="118" spans="1:10">
      <c r="A118" s="1" t="s">
        <v>572</v>
      </c>
      <c r="B118" s="3">
        <v>703</v>
      </c>
      <c r="C118" s="1" t="s">
        <v>880</v>
      </c>
      <c r="D118" s="14">
        <v>14160</v>
      </c>
      <c r="E118" s="1" t="s">
        <v>786</v>
      </c>
      <c r="F118" s="10">
        <v>0</v>
      </c>
      <c r="G118" s="1" t="s">
        <v>171</v>
      </c>
      <c r="H118" s="3">
        <v>1</v>
      </c>
      <c r="I118" s="1" t="s">
        <v>842</v>
      </c>
      <c r="J118" s="10">
        <f t="shared" si="5"/>
        <v>1406</v>
      </c>
    </row>
    <row r="119" spans="1:10">
      <c r="A119" s="1" t="s">
        <v>577</v>
      </c>
      <c r="B119" s="2">
        <v>46881</v>
      </c>
      <c r="C119" s="1" t="s">
        <v>881</v>
      </c>
      <c r="D119" s="14">
        <v>95000</v>
      </c>
      <c r="E119" s="3">
        <v>5</v>
      </c>
      <c r="F119" s="10">
        <f t="shared" si="4"/>
        <v>9376.2000000000007</v>
      </c>
      <c r="G119" s="14">
        <v>35256</v>
      </c>
      <c r="H119" s="3">
        <v>37</v>
      </c>
      <c r="I119" s="3">
        <v>28.68</v>
      </c>
      <c r="J119" s="10">
        <f t="shared" si="5"/>
        <v>1634.623430962343</v>
      </c>
    </row>
    <row r="120" spans="1:10">
      <c r="A120" s="1" t="s">
        <v>581</v>
      </c>
      <c r="B120" s="2">
        <v>1132</v>
      </c>
      <c r="C120" s="1"/>
      <c r="D120" s="1"/>
      <c r="E120" s="1"/>
      <c r="F120" s="10">
        <v>0</v>
      </c>
      <c r="G120" s="1"/>
      <c r="H120" s="1"/>
      <c r="I120" s="1"/>
      <c r="J120" s="10" t="e">
        <f t="shared" si="5"/>
        <v>#DIV/0!</v>
      </c>
    </row>
    <row r="121" spans="1:10">
      <c r="A121" s="1" t="s">
        <v>582</v>
      </c>
      <c r="B121" s="2">
        <v>3064</v>
      </c>
      <c r="C121" s="1" t="s">
        <v>854</v>
      </c>
      <c r="D121" s="14">
        <v>50000</v>
      </c>
      <c r="E121" s="1" t="s">
        <v>786</v>
      </c>
      <c r="F121" s="10">
        <v>0</v>
      </c>
      <c r="G121" s="14">
        <v>10300</v>
      </c>
      <c r="H121" s="3">
        <v>2</v>
      </c>
      <c r="I121" s="3">
        <v>1.38</v>
      </c>
      <c r="J121" s="10">
        <f t="shared" si="5"/>
        <v>2220.289855072464</v>
      </c>
    </row>
    <row r="122" spans="1:10">
      <c r="A122" s="1" t="s">
        <v>587</v>
      </c>
      <c r="B122" s="2">
        <v>11789</v>
      </c>
      <c r="C122" s="3">
        <v>2001</v>
      </c>
      <c r="D122" s="14">
        <v>61063</v>
      </c>
      <c r="E122" s="1" t="s">
        <v>786</v>
      </c>
      <c r="F122" s="10">
        <v>0</v>
      </c>
      <c r="G122" s="14">
        <v>34366</v>
      </c>
      <c r="H122" s="3">
        <v>6</v>
      </c>
      <c r="I122" s="3">
        <v>6.08</v>
      </c>
      <c r="J122" s="10">
        <f t="shared" si="5"/>
        <v>1938.9802631578948</v>
      </c>
    </row>
    <row r="123" spans="1:10">
      <c r="A123" s="1" t="s">
        <v>592</v>
      </c>
      <c r="B123" s="2">
        <v>1920</v>
      </c>
      <c r="C123" s="3">
        <v>2022</v>
      </c>
      <c r="D123" s="14">
        <v>35360</v>
      </c>
      <c r="E123" s="1" t="s">
        <v>786</v>
      </c>
      <c r="F123" s="10">
        <v>0</v>
      </c>
      <c r="G123" s="14">
        <v>31200</v>
      </c>
      <c r="H123" s="3">
        <v>2</v>
      </c>
      <c r="I123" s="3">
        <v>2</v>
      </c>
      <c r="J123" s="10">
        <f t="shared" si="5"/>
        <v>960</v>
      </c>
    </row>
    <row r="124" spans="1:10">
      <c r="A124" s="1" t="s">
        <v>597</v>
      </c>
      <c r="B124" s="2">
        <v>1067</v>
      </c>
      <c r="C124" s="1" t="s">
        <v>882</v>
      </c>
      <c r="D124" s="14">
        <v>39013</v>
      </c>
      <c r="E124" s="1" t="s">
        <v>786</v>
      </c>
      <c r="F124" s="10">
        <v>0</v>
      </c>
      <c r="G124" s="14">
        <v>21840</v>
      </c>
      <c r="H124" s="3">
        <v>2</v>
      </c>
      <c r="I124" s="3">
        <v>1.62</v>
      </c>
      <c r="J124" s="10">
        <f t="shared" si="5"/>
        <v>658.64197530864192</v>
      </c>
    </row>
    <row r="125" spans="1:10">
      <c r="A125" s="1" t="s">
        <v>602</v>
      </c>
      <c r="B125" s="2">
        <v>25556</v>
      </c>
      <c r="C125" s="3">
        <v>2009</v>
      </c>
      <c r="D125" s="14">
        <v>89565</v>
      </c>
      <c r="E125" s="3">
        <v>3</v>
      </c>
      <c r="F125" s="10">
        <f t="shared" si="4"/>
        <v>8518.6666666666661</v>
      </c>
      <c r="G125" s="14">
        <v>34237</v>
      </c>
      <c r="H125" s="3">
        <v>12</v>
      </c>
      <c r="I125" s="3">
        <v>9.6999999999999993</v>
      </c>
      <c r="J125" s="10">
        <f t="shared" si="5"/>
        <v>2634.6391752577319</v>
      </c>
    </row>
  </sheetData>
  <mergeCells count="3">
    <mergeCell ref="C3:D3"/>
    <mergeCell ref="E3:F3"/>
    <mergeCell ref="G3:J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BAD5-B3E5-4036-B9F5-920FFBBBD2AA}">
  <dimension ref="A1:E126"/>
  <sheetViews>
    <sheetView workbookViewId="0">
      <selection activeCell="F4" sqref="F4"/>
    </sheetView>
  </sheetViews>
  <sheetFormatPr defaultRowHeight="15"/>
  <cols>
    <col min="1" max="1" width="52.42578125" bestFit="1" customWidth="1"/>
    <col min="2" max="2" width="16.42578125" bestFit="1" customWidth="1"/>
    <col min="3" max="3" width="22.5703125" bestFit="1" customWidth="1"/>
    <col min="4" max="4" width="27.28515625" style="6" bestFit="1" customWidth="1"/>
    <col min="5" max="5" width="25.140625" bestFit="1" customWidth="1"/>
  </cols>
  <sheetData>
    <row r="1" spans="1:5">
      <c r="A1" s="23" t="s">
        <v>883</v>
      </c>
    </row>
    <row r="3" spans="1:5">
      <c r="A3" s="46" t="s">
        <v>1</v>
      </c>
      <c r="B3" s="46" t="s">
        <v>884</v>
      </c>
      <c r="C3" s="46" t="s">
        <v>885</v>
      </c>
      <c r="D3" s="53" t="s">
        <v>886</v>
      </c>
      <c r="E3" s="46" t="s">
        <v>887</v>
      </c>
    </row>
    <row r="4" spans="1:5">
      <c r="A4" s="1" t="s">
        <v>12</v>
      </c>
      <c r="B4" s="15">
        <v>12700</v>
      </c>
      <c r="C4" s="15">
        <v>586975</v>
      </c>
      <c r="D4" s="6">
        <f>B4/C4</f>
        <v>2.1636355892499681E-2</v>
      </c>
      <c r="E4" s="16">
        <f>SUM(B4:C4)</f>
        <v>599675</v>
      </c>
    </row>
    <row r="5" spans="1:5">
      <c r="A5" s="1" t="s">
        <v>17</v>
      </c>
      <c r="B5" s="15">
        <v>2263</v>
      </c>
      <c r="C5" s="15">
        <v>37469</v>
      </c>
      <c r="D5" s="6">
        <f t="shared" ref="D5:D68" si="0">B5/C5</f>
        <v>6.0396594518134991E-2</v>
      </c>
      <c r="E5" s="16">
        <f t="shared" ref="E5:E68" si="1">SUM(B5:C5)</f>
        <v>39732</v>
      </c>
    </row>
    <row r="6" spans="1:5">
      <c r="A6" s="1" t="s">
        <v>22</v>
      </c>
      <c r="B6" s="15">
        <v>8730</v>
      </c>
      <c r="C6" s="15">
        <v>363067</v>
      </c>
      <c r="D6" s="6">
        <f t="shared" si="0"/>
        <v>2.4045148691563815E-2</v>
      </c>
      <c r="E6" s="16">
        <f t="shared" si="1"/>
        <v>371797</v>
      </c>
    </row>
    <row r="7" spans="1:5">
      <c r="A7" s="1" t="s">
        <v>27</v>
      </c>
      <c r="B7" s="15">
        <v>6615</v>
      </c>
      <c r="C7" s="15">
        <v>142014</v>
      </c>
      <c r="D7" s="6">
        <f t="shared" si="0"/>
        <v>4.6579914656301492E-2</v>
      </c>
      <c r="E7" s="16">
        <f t="shared" si="1"/>
        <v>148629</v>
      </c>
    </row>
    <row r="8" spans="1:5">
      <c r="A8" s="1" t="s">
        <v>32</v>
      </c>
      <c r="B8" s="15">
        <v>11683</v>
      </c>
      <c r="C8" s="15">
        <v>77600</v>
      </c>
      <c r="D8" s="6">
        <f t="shared" si="0"/>
        <v>0.15055412371134019</v>
      </c>
      <c r="E8" s="16">
        <f t="shared" si="1"/>
        <v>89283</v>
      </c>
    </row>
    <row r="9" spans="1:5">
      <c r="A9" s="1" t="s">
        <v>37</v>
      </c>
      <c r="B9" s="15">
        <v>2453</v>
      </c>
      <c r="C9" s="15">
        <v>23357</v>
      </c>
      <c r="D9" s="6">
        <f t="shared" si="0"/>
        <v>0.10502204906452027</v>
      </c>
      <c r="E9" s="16">
        <f t="shared" si="1"/>
        <v>25810</v>
      </c>
    </row>
    <row r="10" spans="1:5">
      <c r="A10" s="1" t="s">
        <v>42</v>
      </c>
      <c r="B10" s="15">
        <v>16991</v>
      </c>
      <c r="C10" s="15">
        <v>1076538</v>
      </c>
      <c r="D10" s="6">
        <f t="shared" si="0"/>
        <v>1.5783000692962068E-2</v>
      </c>
      <c r="E10" s="16">
        <f t="shared" si="1"/>
        <v>1093529</v>
      </c>
    </row>
    <row r="11" spans="1:5">
      <c r="A11" s="1" t="s">
        <v>47</v>
      </c>
      <c r="B11" s="15">
        <v>4202</v>
      </c>
      <c r="C11" s="15">
        <v>21802</v>
      </c>
      <c r="D11" s="6">
        <f t="shared" si="0"/>
        <v>0.1927346115035318</v>
      </c>
      <c r="E11" s="16">
        <f t="shared" si="1"/>
        <v>26004</v>
      </c>
    </row>
    <row r="12" spans="1:5">
      <c r="A12" s="1" t="s">
        <v>52</v>
      </c>
      <c r="B12" s="15">
        <v>0</v>
      </c>
      <c r="C12" s="15">
        <v>1645797</v>
      </c>
      <c r="D12" s="6">
        <f t="shared" si="0"/>
        <v>0</v>
      </c>
      <c r="E12" s="16">
        <f t="shared" si="1"/>
        <v>1645797</v>
      </c>
    </row>
    <row r="13" spans="1:5">
      <c r="A13" s="1" t="s">
        <v>57</v>
      </c>
      <c r="B13" s="15">
        <v>12775</v>
      </c>
      <c r="C13" s="15">
        <v>52626</v>
      </c>
      <c r="D13" s="6">
        <f t="shared" si="0"/>
        <v>0.24275073157754723</v>
      </c>
      <c r="E13" s="16">
        <f t="shared" si="1"/>
        <v>65401</v>
      </c>
    </row>
    <row r="14" spans="1:5">
      <c r="A14" s="1" t="s">
        <v>62</v>
      </c>
      <c r="B14" s="15">
        <v>2963</v>
      </c>
      <c r="C14" s="15">
        <v>250211</v>
      </c>
      <c r="D14" s="6">
        <f t="shared" si="0"/>
        <v>1.1842005347486721E-2</v>
      </c>
      <c r="E14" s="16">
        <f t="shared" si="1"/>
        <v>253174</v>
      </c>
    </row>
    <row r="15" spans="1:5">
      <c r="A15" s="1" t="s">
        <v>67</v>
      </c>
      <c r="B15" s="15">
        <v>12164</v>
      </c>
      <c r="C15" s="15">
        <v>32943</v>
      </c>
      <c r="D15" s="6">
        <f t="shared" si="0"/>
        <v>0.36924384542998512</v>
      </c>
      <c r="E15" s="16">
        <f t="shared" si="1"/>
        <v>45107</v>
      </c>
    </row>
    <row r="16" spans="1:5">
      <c r="A16" s="1" t="s">
        <v>72</v>
      </c>
      <c r="B16" s="15">
        <v>3294</v>
      </c>
      <c r="C16" s="15">
        <v>145204</v>
      </c>
      <c r="D16" s="6">
        <f t="shared" si="0"/>
        <v>2.2685325473127464E-2</v>
      </c>
      <c r="E16" s="16">
        <f t="shared" si="1"/>
        <v>148498</v>
      </c>
    </row>
    <row r="17" spans="1:5">
      <c r="A17" s="1" t="s">
        <v>77</v>
      </c>
      <c r="B17" s="15">
        <v>4641</v>
      </c>
      <c r="C17" s="15">
        <v>20376</v>
      </c>
      <c r="D17" s="6">
        <f t="shared" si="0"/>
        <v>0.22776796230859836</v>
      </c>
      <c r="E17" s="16">
        <f t="shared" si="1"/>
        <v>25017</v>
      </c>
    </row>
    <row r="18" spans="1:5">
      <c r="A18" s="1" t="s">
        <v>82</v>
      </c>
      <c r="B18" s="15">
        <v>2541</v>
      </c>
      <c r="C18" s="15">
        <v>15051</v>
      </c>
      <c r="D18" s="6">
        <f t="shared" si="0"/>
        <v>0.16882599162846323</v>
      </c>
      <c r="E18" s="16">
        <f t="shared" si="1"/>
        <v>17592</v>
      </c>
    </row>
    <row r="19" spans="1:5">
      <c r="A19" s="1" t="s">
        <v>87</v>
      </c>
      <c r="B19" s="15">
        <v>1474</v>
      </c>
      <c r="C19" s="15">
        <v>32355</v>
      </c>
      <c r="D19" s="6">
        <f t="shared" si="0"/>
        <v>4.5557100911760164E-2</v>
      </c>
      <c r="E19" s="16">
        <f t="shared" si="1"/>
        <v>33829</v>
      </c>
    </row>
    <row r="20" spans="1:5">
      <c r="A20" s="1" t="s">
        <v>92</v>
      </c>
      <c r="B20" s="15">
        <v>6504</v>
      </c>
      <c r="C20" s="15">
        <v>286810</v>
      </c>
      <c r="D20" s="6">
        <f t="shared" si="0"/>
        <v>2.2677033576235139E-2</v>
      </c>
      <c r="E20" s="16">
        <f t="shared" si="1"/>
        <v>293314</v>
      </c>
    </row>
    <row r="21" spans="1:5">
      <c r="A21" s="1" t="s">
        <v>97</v>
      </c>
      <c r="B21" s="15">
        <v>4914</v>
      </c>
      <c r="C21" s="15">
        <v>136007</v>
      </c>
      <c r="D21" s="6">
        <f t="shared" si="0"/>
        <v>3.6130493283433943E-2</v>
      </c>
      <c r="E21" s="16">
        <f t="shared" si="1"/>
        <v>140921</v>
      </c>
    </row>
    <row r="22" spans="1:5">
      <c r="A22" s="1" t="s">
        <v>102</v>
      </c>
      <c r="B22" s="15">
        <v>2706</v>
      </c>
      <c r="C22" s="15">
        <v>12942</v>
      </c>
      <c r="D22" s="6">
        <f t="shared" si="0"/>
        <v>0.20908669448307834</v>
      </c>
      <c r="E22" s="16">
        <f t="shared" si="1"/>
        <v>15648</v>
      </c>
    </row>
    <row r="23" spans="1:5">
      <c r="A23" s="1" t="s">
        <v>107</v>
      </c>
      <c r="B23" s="15">
        <v>5890</v>
      </c>
      <c r="C23" s="15">
        <v>133877</v>
      </c>
      <c r="D23" s="6">
        <f t="shared" si="0"/>
        <v>4.3995607908752066E-2</v>
      </c>
      <c r="E23" s="16">
        <f t="shared" si="1"/>
        <v>139767</v>
      </c>
    </row>
    <row r="24" spans="1:5">
      <c r="A24" s="1" t="s">
        <v>112</v>
      </c>
      <c r="B24" s="15">
        <v>15542</v>
      </c>
      <c r="C24" s="15">
        <v>490305</v>
      </c>
      <c r="D24" s="6">
        <f t="shared" si="0"/>
        <v>3.1698636562955712E-2</v>
      </c>
      <c r="E24" s="16">
        <f t="shared" si="1"/>
        <v>505847</v>
      </c>
    </row>
    <row r="25" spans="1:5">
      <c r="A25" s="1" t="s">
        <v>117</v>
      </c>
      <c r="B25" s="15">
        <v>2849</v>
      </c>
      <c r="C25" s="15">
        <v>62105</v>
      </c>
      <c r="D25" s="6">
        <f t="shared" si="0"/>
        <v>4.5873923194589807E-2</v>
      </c>
      <c r="E25" s="16">
        <f t="shared" si="1"/>
        <v>64954</v>
      </c>
    </row>
    <row r="26" spans="1:5">
      <c r="A26" s="1" t="s">
        <v>122</v>
      </c>
      <c r="B26" s="15">
        <v>14331</v>
      </c>
      <c r="C26" s="15">
        <v>506980</v>
      </c>
      <c r="D26" s="6">
        <f t="shared" si="0"/>
        <v>2.8267387273659711E-2</v>
      </c>
      <c r="E26" s="16">
        <f t="shared" si="1"/>
        <v>521311</v>
      </c>
    </row>
    <row r="27" spans="1:5">
      <c r="A27" s="1" t="s">
        <v>127</v>
      </c>
      <c r="B27" s="15">
        <v>5269</v>
      </c>
      <c r="C27" s="15">
        <v>148797</v>
      </c>
      <c r="D27" s="6">
        <f t="shared" si="0"/>
        <v>3.5410660161159166E-2</v>
      </c>
      <c r="E27" s="16">
        <f t="shared" si="1"/>
        <v>154066</v>
      </c>
    </row>
    <row r="28" spans="1:5">
      <c r="A28" s="1" t="s">
        <v>132</v>
      </c>
      <c r="B28" s="15">
        <v>12748</v>
      </c>
      <c r="C28" s="15">
        <v>291866</v>
      </c>
      <c r="D28" s="6">
        <f t="shared" si="0"/>
        <v>4.3677578066647023E-2</v>
      </c>
      <c r="E28" s="16">
        <f t="shared" si="1"/>
        <v>304614</v>
      </c>
    </row>
    <row r="29" spans="1:5">
      <c r="A29" s="1" t="s">
        <v>137</v>
      </c>
      <c r="B29" s="15">
        <v>3356</v>
      </c>
      <c r="C29" s="15">
        <v>44598</v>
      </c>
      <c r="D29" s="6">
        <f t="shared" si="0"/>
        <v>7.525001121126508E-2</v>
      </c>
      <c r="E29" s="16">
        <f t="shared" si="1"/>
        <v>47954</v>
      </c>
    </row>
    <row r="30" spans="1:5">
      <c r="A30" s="1" t="s">
        <v>142</v>
      </c>
      <c r="B30" s="15">
        <v>3902</v>
      </c>
      <c r="C30" s="15">
        <v>365580</v>
      </c>
      <c r="D30" s="6">
        <f t="shared" si="0"/>
        <v>1.067345040757153E-2</v>
      </c>
      <c r="E30" s="16">
        <f t="shared" si="1"/>
        <v>369482</v>
      </c>
    </row>
    <row r="31" spans="1:5">
      <c r="A31" s="1" t="s">
        <v>147</v>
      </c>
      <c r="B31" s="15">
        <v>15979</v>
      </c>
      <c r="C31" s="15">
        <v>98329</v>
      </c>
      <c r="D31" s="6">
        <f t="shared" si="0"/>
        <v>0.16250546634258459</v>
      </c>
      <c r="E31" s="16">
        <f t="shared" si="1"/>
        <v>114308</v>
      </c>
    </row>
    <row r="32" spans="1:5">
      <c r="A32" s="1" t="s">
        <v>152</v>
      </c>
      <c r="B32" s="15">
        <v>2836</v>
      </c>
      <c r="C32" s="15">
        <v>80906</v>
      </c>
      <c r="D32" s="6">
        <f t="shared" si="0"/>
        <v>3.5053024497565075E-2</v>
      </c>
      <c r="E32" s="16">
        <f t="shared" si="1"/>
        <v>83742</v>
      </c>
    </row>
    <row r="33" spans="1:5">
      <c r="A33" s="1" t="s">
        <v>157</v>
      </c>
      <c r="B33" s="15">
        <v>13488</v>
      </c>
      <c r="C33" s="15">
        <v>707332</v>
      </c>
      <c r="D33" s="6">
        <f t="shared" si="0"/>
        <v>1.9068838961053651E-2</v>
      </c>
      <c r="E33" s="16">
        <f t="shared" si="1"/>
        <v>720820</v>
      </c>
    </row>
    <row r="34" spans="1:5">
      <c r="A34" s="1" t="s">
        <v>162</v>
      </c>
      <c r="B34" s="15">
        <v>17395</v>
      </c>
      <c r="C34" s="15">
        <v>730072</v>
      </c>
      <c r="D34" s="6">
        <f t="shared" si="0"/>
        <v>2.3826417120503183E-2</v>
      </c>
      <c r="E34" s="16">
        <f t="shared" si="1"/>
        <v>747467</v>
      </c>
    </row>
    <row r="35" spans="1:5">
      <c r="A35" s="1" t="s">
        <v>167</v>
      </c>
      <c r="B35" s="15">
        <v>84417</v>
      </c>
      <c r="C35" s="15">
        <v>5881712</v>
      </c>
      <c r="D35" s="6">
        <f t="shared" si="0"/>
        <v>1.4352453843370774E-2</v>
      </c>
      <c r="E35" s="16">
        <f t="shared" si="1"/>
        <v>5966129</v>
      </c>
    </row>
    <row r="36" spans="1:5">
      <c r="A36" s="1" t="s">
        <v>172</v>
      </c>
      <c r="B36" s="15">
        <v>11215</v>
      </c>
      <c r="C36" s="15">
        <v>319779</v>
      </c>
      <c r="D36" s="6">
        <f t="shared" si="0"/>
        <v>3.507109597565819E-2</v>
      </c>
      <c r="E36" s="16">
        <f t="shared" si="1"/>
        <v>330994</v>
      </c>
    </row>
    <row r="37" spans="1:5">
      <c r="A37" s="1" t="s">
        <v>177</v>
      </c>
      <c r="B37" s="15">
        <v>2653</v>
      </c>
      <c r="C37" s="15">
        <v>84585</v>
      </c>
      <c r="D37" s="6">
        <f t="shared" si="0"/>
        <v>3.1364899213808597E-2</v>
      </c>
      <c r="E37" s="16">
        <f t="shared" si="1"/>
        <v>87238</v>
      </c>
    </row>
    <row r="38" spans="1:5">
      <c r="A38" s="1" t="s">
        <v>182</v>
      </c>
      <c r="B38" s="15">
        <v>8013</v>
      </c>
      <c r="C38" s="15">
        <v>320761</v>
      </c>
      <c r="D38" s="6">
        <f t="shared" si="0"/>
        <v>2.4981216544405337E-2</v>
      </c>
      <c r="E38" s="16">
        <f t="shared" si="1"/>
        <v>328774</v>
      </c>
    </row>
    <row r="39" spans="1:5">
      <c r="A39" s="1" t="s">
        <v>187</v>
      </c>
      <c r="B39" s="15">
        <v>21731</v>
      </c>
      <c r="C39" s="15">
        <v>1050337</v>
      </c>
      <c r="D39" s="6">
        <f t="shared" si="0"/>
        <v>2.0689550115819969E-2</v>
      </c>
      <c r="E39" s="16">
        <f t="shared" si="1"/>
        <v>1072068</v>
      </c>
    </row>
    <row r="40" spans="1:5">
      <c r="A40" s="1" t="s">
        <v>192</v>
      </c>
      <c r="B40" s="15">
        <v>4472</v>
      </c>
      <c r="C40" s="15">
        <v>41940</v>
      </c>
      <c r="D40" s="6">
        <f t="shared" si="0"/>
        <v>0.10662851692894611</v>
      </c>
      <c r="E40" s="16">
        <f t="shared" si="1"/>
        <v>46412</v>
      </c>
    </row>
    <row r="41" spans="1:5">
      <c r="A41" s="1" t="s">
        <v>196</v>
      </c>
      <c r="B41" s="15">
        <v>8560</v>
      </c>
      <c r="C41" s="15">
        <v>150946</v>
      </c>
      <c r="D41" s="6">
        <f t="shared" si="0"/>
        <v>5.6709021769374479E-2</v>
      </c>
      <c r="E41" s="16">
        <f t="shared" si="1"/>
        <v>159506</v>
      </c>
    </row>
    <row r="42" spans="1:5">
      <c r="A42" s="1" t="s">
        <v>201</v>
      </c>
      <c r="B42" s="15">
        <v>6213</v>
      </c>
      <c r="C42" s="15">
        <v>89387</v>
      </c>
      <c r="D42" s="6">
        <f t="shared" si="0"/>
        <v>6.9506751541051834E-2</v>
      </c>
      <c r="E42" s="16">
        <f t="shared" si="1"/>
        <v>95600</v>
      </c>
    </row>
    <row r="43" spans="1:5">
      <c r="A43" s="1" t="s">
        <v>206</v>
      </c>
      <c r="B43" s="15">
        <v>2751</v>
      </c>
      <c r="C43" s="15">
        <v>38491</v>
      </c>
      <c r="D43" s="6">
        <f t="shared" si="0"/>
        <v>7.1471253020186531E-2</v>
      </c>
      <c r="E43" s="16">
        <f t="shared" si="1"/>
        <v>41242</v>
      </c>
    </row>
    <row r="44" spans="1:5">
      <c r="A44" s="1" t="s">
        <v>211</v>
      </c>
      <c r="B44" s="15">
        <v>2592</v>
      </c>
      <c r="C44" s="15">
        <v>32400</v>
      </c>
      <c r="D44" s="6">
        <f t="shared" si="0"/>
        <v>0.08</v>
      </c>
      <c r="E44" s="16">
        <f t="shared" si="1"/>
        <v>34992</v>
      </c>
    </row>
    <row r="45" spans="1:5">
      <c r="A45" s="1" t="s">
        <v>216</v>
      </c>
      <c r="B45" s="15">
        <v>15075</v>
      </c>
      <c r="C45" s="15">
        <v>379621</v>
      </c>
      <c r="D45" s="6">
        <f t="shared" si="0"/>
        <v>3.9710658788633925E-2</v>
      </c>
      <c r="E45" s="16">
        <f t="shared" si="1"/>
        <v>394696</v>
      </c>
    </row>
    <row r="46" spans="1:5">
      <c r="A46" s="1" t="s">
        <v>221</v>
      </c>
      <c r="B46" s="15">
        <v>14079</v>
      </c>
      <c r="C46" s="15">
        <v>427046</v>
      </c>
      <c r="D46" s="6">
        <f t="shared" si="0"/>
        <v>3.2968345330479619E-2</v>
      </c>
      <c r="E46" s="16">
        <f t="shared" si="1"/>
        <v>441125</v>
      </c>
    </row>
    <row r="47" spans="1:5">
      <c r="A47" s="1" t="s">
        <v>226</v>
      </c>
      <c r="B47" s="15">
        <v>412</v>
      </c>
      <c r="C47" s="15">
        <v>105140</v>
      </c>
      <c r="D47" s="6">
        <f t="shared" si="0"/>
        <v>3.9185847441506562E-3</v>
      </c>
      <c r="E47" s="16">
        <f t="shared" si="1"/>
        <v>105552</v>
      </c>
    </row>
    <row r="48" spans="1:5">
      <c r="A48" s="1" t="s">
        <v>231</v>
      </c>
      <c r="B48" s="15">
        <v>4406</v>
      </c>
      <c r="C48" s="15">
        <v>128511</v>
      </c>
      <c r="D48" s="6">
        <f t="shared" si="0"/>
        <v>3.4285002840223795E-2</v>
      </c>
      <c r="E48" s="16">
        <f t="shared" si="1"/>
        <v>132917</v>
      </c>
    </row>
    <row r="49" spans="1:5">
      <c r="A49" s="1" t="s">
        <v>236</v>
      </c>
      <c r="B49" s="15">
        <v>3943</v>
      </c>
      <c r="C49" s="15">
        <v>101406</v>
      </c>
      <c r="D49" s="6">
        <f t="shared" si="0"/>
        <v>3.8883300790880225E-2</v>
      </c>
      <c r="E49" s="16">
        <f t="shared" si="1"/>
        <v>105349</v>
      </c>
    </row>
    <row r="50" spans="1:5">
      <c r="A50" s="1" t="s">
        <v>241</v>
      </c>
      <c r="B50" s="15">
        <v>7504</v>
      </c>
      <c r="C50" s="15">
        <v>95695</v>
      </c>
      <c r="D50" s="6">
        <f t="shared" si="0"/>
        <v>7.8415800198547464E-2</v>
      </c>
      <c r="E50" s="16">
        <f t="shared" si="1"/>
        <v>103199</v>
      </c>
    </row>
    <row r="51" spans="1:5">
      <c r="A51" s="1" t="s">
        <v>246</v>
      </c>
      <c r="B51" s="15">
        <v>8118</v>
      </c>
      <c r="C51" s="15">
        <v>84513</v>
      </c>
      <c r="D51" s="6">
        <f t="shared" si="0"/>
        <v>9.6056228035923466E-2</v>
      </c>
      <c r="E51" s="16">
        <f t="shared" si="1"/>
        <v>92631</v>
      </c>
    </row>
    <row r="52" spans="1:5">
      <c r="A52" s="1" t="s">
        <v>251</v>
      </c>
      <c r="B52" s="15">
        <v>10048</v>
      </c>
      <c r="C52" s="15">
        <v>72000</v>
      </c>
      <c r="D52" s="6">
        <f t="shared" si="0"/>
        <v>0.13955555555555554</v>
      </c>
      <c r="E52" s="16">
        <f t="shared" si="1"/>
        <v>82048</v>
      </c>
    </row>
    <row r="53" spans="1:5">
      <c r="A53" s="1" t="s">
        <v>256</v>
      </c>
      <c r="B53" s="15">
        <v>3168</v>
      </c>
      <c r="C53" s="15">
        <v>35540</v>
      </c>
      <c r="D53" s="6">
        <f t="shared" si="0"/>
        <v>8.9138998311761392E-2</v>
      </c>
      <c r="E53" s="16">
        <f t="shared" si="1"/>
        <v>38708</v>
      </c>
    </row>
    <row r="54" spans="1:5">
      <c r="A54" s="1" t="s">
        <v>261</v>
      </c>
      <c r="B54" s="15">
        <v>2038</v>
      </c>
      <c r="C54" s="15">
        <v>8751</v>
      </c>
      <c r="D54" s="6">
        <f t="shared" si="0"/>
        <v>0.23288766998057364</v>
      </c>
      <c r="E54" s="16">
        <f t="shared" si="1"/>
        <v>10789</v>
      </c>
    </row>
    <row r="55" spans="1:5">
      <c r="A55" s="1" t="s">
        <v>266</v>
      </c>
      <c r="B55" s="15">
        <v>3352</v>
      </c>
      <c r="C55" s="15">
        <v>113105</v>
      </c>
      <c r="D55" s="6">
        <f t="shared" si="0"/>
        <v>2.9636178771937579E-2</v>
      </c>
      <c r="E55" s="16">
        <f t="shared" si="1"/>
        <v>116457</v>
      </c>
    </row>
    <row r="56" spans="1:5">
      <c r="A56" s="1" t="s">
        <v>271</v>
      </c>
      <c r="B56" s="15">
        <v>0</v>
      </c>
      <c r="C56" s="15">
        <v>8000</v>
      </c>
      <c r="D56" s="6">
        <f t="shared" si="0"/>
        <v>0</v>
      </c>
      <c r="E56" s="16">
        <f t="shared" si="1"/>
        <v>8000</v>
      </c>
    </row>
    <row r="57" spans="1:5">
      <c r="A57" s="1" t="s">
        <v>276</v>
      </c>
      <c r="B57" s="15">
        <v>0</v>
      </c>
      <c r="C57" s="15">
        <v>0</v>
      </c>
      <c r="D57" s="6" t="e">
        <f t="shared" si="0"/>
        <v>#DIV/0!</v>
      </c>
      <c r="E57" s="16">
        <f t="shared" si="1"/>
        <v>0</v>
      </c>
    </row>
    <row r="58" spans="1:5">
      <c r="A58" s="1" t="s">
        <v>281</v>
      </c>
      <c r="B58" s="15">
        <v>6642</v>
      </c>
      <c r="C58" s="15">
        <v>370680</v>
      </c>
      <c r="D58" s="6">
        <f t="shared" si="0"/>
        <v>1.7918420200712205E-2</v>
      </c>
      <c r="E58" s="16">
        <f t="shared" si="1"/>
        <v>377322</v>
      </c>
    </row>
    <row r="59" spans="1:5">
      <c r="A59" s="1" t="s">
        <v>286</v>
      </c>
      <c r="B59" s="15">
        <v>2099</v>
      </c>
      <c r="C59" s="15">
        <v>90799</v>
      </c>
      <c r="D59" s="6">
        <f t="shared" si="0"/>
        <v>2.3116994680558157E-2</v>
      </c>
      <c r="E59" s="16">
        <f t="shared" si="1"/>
        <v>92898</v>
      </c>
    </row>
    <row r="60" spans="1:5">
      <c r="A60" s="1" t="s">
        <v>291</v>
      </c>
      <c r="B60" s="15">
        <v>2334</v>
      </c>
      <c r="C60" s="15">
        <v>62659</v>
      </c>
      <c r="D60" s="6">
        <f t="shared" si="0"/>
        <v>3.7249237938683989E-2</v>
      </c>
      <c r="E60" s="16">
        <f t="shared" si="1"/>
        <v>64993</v>
      </c>
    </row>
    <row r="61" spans="1:5">
      <c r="A61" s="1" t="s">
        <v>296</v>
      </c>
      <c r="B61" s="15">
        <v>4778</v>
      </c>
      <c r="C61" s="15">
        <v>27400</v>
      </c>
      <c r="D61" s="6">
        <f t="shared" si="0"/>
        <v>0.17437956204379562</v>
      </c>
      <c r="E61" s="16">
        <f t="shared" si="1"/>
        <v>32178</v>
      </c>
    </row>
    <row r="62" spans="1:5">
      <c r="A62" s="1" t="s">
        <v>301</v>
      </c>
      <c r="B62" s="15">
        <v>34180</v>
      </c>
      <c r="C62" s="15">
        <v>1199468</v>
      </c>
      <c r="D62" s="6">
        <f t="shared" si="0"/>
        <v>2.8495966545168359E-2</v>
      </c>
      <c r="E62" s="16">
        <f t="shared" si="1"/>
        <v>1233648</v>
      </c>
    </row>
    <row r="63" spans="1:5">
      <c r="A63" s="1" t="s">
        <v>306</v>
      </c>
      <c r="B63" s="15">
        <v>2939</v>
      </c>
      <c r="C63" s="15">
        <v>95705</v>
      </c>
      <c r="D63" s="6">
        <f t="shared" si="0"/>
        <v>3.0708949375685701E-2</v>
      </c>
      <c r="E63" s="16">
        <f t="shared" si="1"/>
        <v>98644</v>
      </c>
    </row>
    <row r="64" spans="1:5">
      <c r="A64" s="1" t="s">
        <v>311</v>
      </c>
      <c r="B64" s="15">
        <v>2437</v>
      </c>
      <c r="C64" s="15">
        <v>70000</v>
      </c>
      <c r="D64" s="6">
        <f t="shared" si="0"/>
        <v>3.4814285714285714E-2</v>
      </c>
      <c r="E64" s="16">
        <f t="shared" si="1"/>
        <v>72437</v>
      </c>
    </row>
    <row r="65" spans="1:5">
      <c r="A65" s="1" t="s">
        <v>316</v>
      </c>
      <c r="B65" s="15">
        <v>6482</v>
      </c>
      <c r="C65" s="15">
        <v>171180</v>
      </c>
      <c r="D65" s="6">
        <f t="shared" si="0"/>
        <v>3.7866573197803483E-2</v>
      </c>
      <c r="E65" s="16">
        <f t="shared" si="1"/>
        <v>177662</v>
      </c>
    </row>
    <row r="66" spans="1:5">
      <c r="A66" s="1" t="s">
        <v>321</v>
      </c>
      <c r="B66" s="15">
        <v>6050</v>
      </c>
      <c r="C66" s="15">
        <v>114750</v>
      </c>
      <c r="D66" s="6">
        <f t="shared" si="0"/>
        <v>5.2723311546840956E-2</v>
      </c>
      <c r="E66" s="16">
        <f t="shared" si="1"/>
        <v>120800</v>
      </c>
    </row>
    <row r="67" spans="1:5">
      <c r="A67" s="1" t="s">
        <v>326</v>
      </c>
      <c r="B67" s="15">
        <v>2836</v>
      </c>
      <c r="C67" s="15">
        <v>180750</v>
      </c>
      <c r="D67" s="6">
        <f t="shared" si="0"/>
        <v>1.5690179806362378E-2</v>
      </c>
      <c r="E67" s="16">
        <f t="shared" si="1"/>
        <v>183586</v>
      </c>
    </row>
    <row r="68" spans="1:5">
      <c r="A68" s="1" t="s">
        <v>331</v>
      </c>
      <c r="B68" s="15">
        <v>2848</v>
      </c>
      <c r="C68" s="15">
        <v>134515</v>
      </c>
      <c r="D68" s="6">
        <f t="shared" si="0"/>
        <v>2.117235995985578E-2</v>
      </c>
      <c r="E68" s="16">
        <f t="shared" si="1"/>
        <v>137363</v>
      </c>
    </row>
    <row r="69" spans="1:5">
      <c r="A69" s="1" t="s">
        <v>336</v>
      </c>
      <c r="B69" s="15">
        <v>2120</v>
      </c>
      <c r="C69" s="15">
        <v>32000</v>
      </c>
      <c r="D69" s="6">
        <f t="shared" ref="D69:D124" si="2">B69/C69</f>
        <v>6.6250000000000003E-2</v>
      </c>
      <c r="E69" s="16">
        <f t="shared" ref="E69:E124" si="3">SUM(B69:C69)</f>
        <v>34120</v>
      </c>
    </row>
    <row r="70" spans="1:5">
      <c r="A70" s="1" t="s">
        <v>341</v>
      </c>
      <c r="B70" s="15">
        <v>8426</v>
      </c>
      <c r="C70" s="15">
        <v>45538</v>
      </c>
      <c r="D70" s="6">
        <f t="shared" si="2"/>
        <v>0.18503228073257499</v>
      </c>
      <c r="E70" s="16">
        <f t="shared" si="3"/>
        <v>53964</v>
      </c>
    </row>
    <row r="71" spans="1:5">
      <c r="A71" s="1" t="s">
        <v>346</v>
      </c>
      <c r="B71" s="15">
        <v>2629</v>
      </c>
      <c r="C71" s="15">
        <v>47199</v>
      </c>
      <c r="D71" s="6">
        <f t="shared" si="2"/>
        <v>5.5700332634165975E-2</v>
      </c>
      <c r="E71" s="16">
        <f t="shared" si="3"/>
        <v>49828</v>
      </c>
    </row>
    <row r="72" spans="1:5">
      <c r="A72" s="1" t="s">
        <v>350</v>
      </c>
      <c r="B72" s="15">
        <v>198514</v>
      </c>
      <c r="C72" s="15">
        <v>45440397</v>
      </c>
      <c r="D72" s="6">
        <f t="shared" si="2"/>
        <v>4.3686678177569617E-3</v>
      </c>
      <c r="E72" s="16">
        <f t="shared" si="3"/>
        <v>45638911</v>
      </c>
    </row>
    <row r="73" spans="1:5">
      <c r="A73" s="1" t="s">
        <v>355</v>
      </c>
      <c r="B73" s="15">
        <v>10429</v>
      </c>
      <c r="C73" s="15">
        <v>529520</v>
      </c>
      <c r="D73" s="6">
        <f t="shared" si="2"/>
        <v>1.9695195648889559E-2</v>
      </c>
      <c r="E73" s="16">
        <f t="shared" si="3"/>
        <v>539949</v>
      </c>
    </row>
    <row r="74" spans="1:5">
      <c r="A74" s="1" t="s">
        <v>360</v>
      </c>
      <c r="B74" s="15">
        <v>2255</v>
      </c>
      <c r="C74" s="15">
        <v>21829</v>
      </c>
      <c r="D74" s="6">
        <f t="shared" si="2"/>
        <v>0.10330294562279536</v>
      </c>
      <c r="E74" s="16">
        <f t="shared" si="3"/>
        <v>24084</v>
      </c>
    </row>
    <row r="75" spans="1:5">
      <c r="A75" s="1" t="s">
        <v>365</v>
      </c>
      <c r="B75" s="15">
        <v>2880</v>
      </c>
      <c r="C75" s="15">
        <v>32586</v>
      </c>
      <c r="D75" s="6">
        <f t="shared" si="2"/>
        <v>8.8381513533419262E-2</v>
      </c>
      <c r="E75" s="16">
        <f t="shared" si="3"/>
        <v>35466</v>
      </c>
    </row>
    <row r="76" spans="1:5">
      <c r="A76" s="1" t="s">
        <v>370</v>
      </c>
      <c r="B76" s="15">
        <v>2656</v>
      </c>
      <c r="C76" s="15">
        <v>11446</v>
      </c>
      <c r="D76" s="6">
        <f t="shared" si="2"/>
        <v>0.23204612965228028</v>
      </c>
      <c r="E76" s="16">
        <f t="shared" si="3"/>
        <v>14102</v>
      </c>
    </row>
    <row r="77" spans="1:5">
      <c r="A77" s="1" t="s">
        <v>375</v>
      </c>
      <c r="B77" s="15">
        <v>13274</v>
      </c>
      <c r="C77" s="15">
        <v>488972</v>
      </c>
      <c r="D77" s="6">
        <f t="shared" si="2"/>
        <v>2.7146748689086491E-2</v>
      </c>
      <c r="E77" s="16">
        <f t="shared" si="3"/>
        <v>502246</v>
      </c>
    </row>
    <row r="78" spans="1:5">
      <c r="A78" s="1" t="s">
        <v>380</v>
      </c>
      <c r="B78" s="15">
        <v>2089</v>
      </c>
      <c r="C78" s="15">
        <v>69650</v>
      </c>
      <c r="D78" s="6">
        <f t="shared" si="2"/>
        <v>2.9992821249102655E-2</v>
      </c>
      <c r="E78" s="16">
        <f t="shared" si="3"/>
        <v>71739</v>
      </c>
    </row>
    <row r="79" spans="1:5">
      <c r="A79" s="1" t="s">
        <v>385</v>
      </c>
      <c r="B79" s="15">
        <v>6385</v>
      </c>
      <c r="C79" s="15">
        <v>55500</v>
      </c>
      <c r="D79" s="6">
        <f t="shared" si="2"/>
        <v>0.11504504504504505</v>
      </c>
      <c r="E79" s="16">
        <f t="shared" si="3"/>
        <v>61885</v>
      </c>
    </row>
    <row r="80" spans="1:5">
      <c r="A80" s="1" t="s">
        <v>390</v>
      </c>
      <c r="B80" s="15">
        <v>2854</v>
      </c>
      <c r="C80" s="15">
        <v>47000</v>
      </c>
      <c r="D80" s="6">
        <f t="shared" si="2"/>
        <v>6.0723404255319149E-2</v>
      </c>
      <c r="E80" s="16">
        <f t="shared" si="3"/>
        <v>49854</v>
      </c>
    </row>
    <row r="81" spans="1:5">
      <c r="A81" s="1" t="s">
        <v>395</v>
      </c>
      <c r="B81" s="15">
        <v>12553</v>
      </c>
      <c r="C81" s="15">
        <v>165410</v>
      </c>
      <c r="D81" s="6">
        <f t="shared" si="2"/>
        <v>7.5890212199987914E-2</v>
      </c>
      <c r="E81" s="16">
        <f t="shared" si="3"/>
        <v>177963</v>
      </c>
    </row>
    <row r="82" spans="1:5">
      <c r="A82" s="1" t="s">
        <v>400</v>
      </c>
      <c r="B82" s="15">
        <v>8931</v>
      </c>
      <c r="C82" s="15">
        <v>483727</v>
      </c>
      <c r="D82" s="6">
        <f t="shared" si="2"/>
        <v>1.8462893326194319E-2</v>
      </c>
      <c r="E82" s="16">
        <f t="shared" si="3"/>
        <v>492658</v>
      </c>
    </row>
    <row r="83" spans="1:5">
      <c r="A83" s="1" t="s">
        <v>405</v>
      </c>
      <c r="B83" s="15">
        <v>6522</v>
      </c>
      <c r="C83" s="15">
        <v>194822</v>
      </c>
      <c r="D83" s="6">
        <f t="shared" si="2"/>
        <v>3.3476712075638272E-2</v>
      </c>
      <c r="E83" s="16">
        <f t="shared" si="3"/>
        <v>201344</v>
      </c>
    </row>
    <row r="84" spans="1:5">
      <c r="A84" s="1" t="s">
        <v>410</v>
      </c>
      <c r="B84" s="15">
        <v>10048</v>
      </c>
      <c r="C84" s="15">
        <v>176332</v>
      </c>
      <c r="D84" s="6">
        <f t="shared" si="2"/>
        <v>5.6983417643989745E-2</v>
      </c>
      <c r="E84" s="16">
        <f t="shared" si="3"/>
        <v>186380</v>
      </c>
    </row>
    <row r="85" spans="1:5">
      <c r="A85" s="1" t="s">
        <v>415</v>
      </c>
      <c r="B85" s="15">
        <v>3674</v>
      </c>
      <c r="C85" s="15">
        <v>77660</v>
      </c>
      <c r="D85" s="6">
        <f t="shared" si="2"/>
        <v>4.7308781869688385E-2</v>
      </c>
      <c r="E85" s="16">
        <f t="shared" si="3"/>
        <v>81334</v>
      </c>
    </row>
    <row r="86" spans="1:5">
      <c r="A86" s="1" t="s">
        <v>420</v>
      </c>
      <c r="B86" s="15">
        <v>2263</v>
      </c>
      <c r="C86" s="15">
        <v>131958</v>
      </c>
      <c r="D86" s="6">
        <f t="shared" si="2"/>
        <v>1.714939601994574E-2</v>
      </c>
      <c r="E86" s="16">
        <f t="shared" si="3"/>
        <v>134221</v>
      </c>
    </row>
    <row r="87" spans="1:5">
      <c r="A87" s="1" t="s">
        <v>425</v>
      </c>
      <c r="B87" s="15">
        <v>7547</v>
      </c>
      <c r="C87" s="15">
        <v>237193</v>
      </c>
      <c r="D87" s="6">
        <f t="shared" si="2"/>
        <v>3.1817971019380845E-2</v>
      </c>
      <c r="E87" s="16">
        <f t="shared" si="3"/>
        <v>244740</v>
      </c>
    </row>
    <row r="88" spans="1:5">
      <c r="A88" s="1" t="s">
        <v>430</v>
      </c>
      <c r="B88" s="15">
        <v>4974</v>
      </c>
      <c r="C88" s="15">
        <v>149338</v>
      </c>
      <c r="D88" s="6">
        <f t="shared" si="2"/>
        <v>3.3306994870696008E-2</v>
      </c>
      <c r="E88" s="16">
        <f t="shared" si="3"/>
        <v>154312</v>
      </c>
    </row>
    <row r="89" spans="1:5">
      <c r="A89" s="1" t="s">
        <v>435</v>
      </c>
      <c r="B89" s="15">
        <v>112782</v>
      </c>
      <c r="C89" s="15">
        <v>22186048</v>
      </c>
      <c r="D89" s="6">
        <f t="shared" si="2"/>
        <v>5.0834650677759287E-3</v>
      </c>
      <c r="E89" s="16">
        <f t="shared" si="3"/>
        <v>22298830</v>
      </c>
    </row>
    <row r="90" spans="1:5">
      <c r="A90" s="1" t="s">
        <v>440</v>
      </c>
      <c r="B90" s="15">
        <v>10707</v>
      </c>
      <c r="C90" s="15">
        <v>1141333</v>
      </c>
      <c r="D90" s="6">
        <f t="shared" si="2"/>
        <v>9.3811359173878259E-3</v>
      </c>
      <c r="E90" s="16">
        <f t="shared" si="3"/>
        <v>1152040</v>
      </c>
    </row>
    <row r="91" spans="1:5">
      <c r="A91" s="1" t="s">
        <v>445</v>
      </c>
      <c r="B91" s="15">
        <v>4072</v>
      </c>
      <c r="C91" s="15">
        <v>142768</v>
      </c>
      <c r="D91" s="6">
        <f t="shared" si="2"/>
        <v>2.8521797601703463E-2</v>
      </c>
      <c r="E91" s="16">
        <f t="shared" si="3"/>
        <v>146840</v>
      </c>
    </row>
    <row r="92" spans="1:5">
      <c r="A92" s="1" t="s">
        <v>450</v>
      </c>
      <c r="B92" s="15">
        <v>7851</v>
      </c>
      <c r="C92" s="15">
        <v>565109</v>
      </c>
      <c r="D92" s="6">
        <f t="shared" si="2"/>
        <v>1.3892894999017889E-2</v>
      </c>
      <c r="E92" s="16">
        <f t="shared" si="3"/>
        <v>572960</v>
      </c>
    </row>
    <row r="93" spans="1:5">
      <c r="A93" s="1" t="s">
        <v>455</v>
      </c>
      <c r="B93" s="15">
        <v>0</v>
      </c>
      <c r="C93" s="15">
        <v>28849</v>
      </c>
      <c r="D93" s="6">
        <f t="shared" si="2"/>
        <v>0</v>
      </c>
      <c r="E93" s="16">
        <f t="shared" si="3"/>
        <v>28849</v>
      </c>
    </row>
    <row r="94" spans="1:5">
      <c r="A94" s="1" t="s">
        <v>460</v>
      </c>
      <c r="B94" s="15">
        <v>2943</v>
      </c>
      <c r="C94" s="15">
        <v>16958</v>
      </c>
      <c r="D94" s="6">
        <f t="shared" si="2"/>
        <v>0.17354640877461966</v>
      </c>
      <c r="E94" s="16">
        <f t="shared" si="3"/>
        <v>19901</v>
      </c>
    </row>
    <row r="95" spans="1:5">
      <c r="A95" s="1" t="s">
        <v>465</v>
      </c>
      <c r="B95" s="15">
        <v>2334</v>
      </c>
      <c r="C95" s="15">
        <v>49500</v>
      </c>
      <c r="D95" s="6">
        <f t="shared" si="2"/>
        <v>4.7151515151515153E-2</v>
      </c>
      <c r="E95" s="16">
        <f t="shared" si="3"/>
        <v>51834</v>
      </c>
    </row>
    <row r="96" spans="1:5">
      <c r="A96" s="1" t="s">
        <v>470</v>
      </c>
      <c r="B96" s="15">
        <v>12585</v>
      </c>
      <c r="C96" s="15">
        <v>501156</v>
      </c>
      <c r="D96" s="6">
        <f t="shared" si="2"/>
        <v>2.5111941191964179E-2</v>
      </c>
      <c r="E96" s="16">
        <f t="shared" si="3"/>
        <v>513741</v>
      </c>
    </row>
    <row r="97" spans="1:5">
      <c r="A97" s="1" t="s">
        <v>475</v>
      </c>
      <c r="B97" s="15">
        <v>3285</v>
      </c>
      <c r="C97" s="15">
        <v>71000</v>
      </c>
      <c r="D97" s="6">
        <f t="shared" si="2"/>
        <v>4.6267605633802819E-2</v>
      </c>
      <c r="E97" s="16">
        <f t="shared" si="3"/>
        <v>74285</v>
      </c>
    </row>
    <row r="98" spans="1:5">
      <c r="A98" s="1" t="s">
        <v>480</v>
      </c>
      <c r="B98" s="15">
        <v>6254</v>
      </c>
      <c r="C98" s="15">
        <v>231366</v>
      </c>
      <c r="D98" s="6">
        <f t="shared" si="2"/>
        <v>2.7030765108097127E-2</v>
      </c>
      <c r="E98" s="16">
        <f t="shared" si="3"/>
        <v>237620</v>
      </c>
    </row>
    <row r="99" spans="1:5">
      <c r="A99" s="1" t="s">
        <v>485</v>
      </c>
      <c r="B99" s="15">
        <v>9691</v>
      </c>
      <c r="C99" s="15">
        <v>82100</v>
      </c>
      <c r="D99" s="6">
        <f t="shared" si="2"/>
        <v>0.11803897685749086</v>
      </c>
      <c r="E99" s="16">
        <f t="shared" si="3"/>
        <v>91791</v>
      </c>
    </row>
    <row r="100" spans="1:5">
      <c r="A100" s="1" t="s">
        <v>490</v>
      </c>
      <c r="B100" s="15">
        <v>87464</v>
      </c>
      <c r="C100" s="15">
        <v>5794687</v>
      </c>
      <c r="D100" s="6">
        <f t="shared" si="2"/>
        <v>1.509382646551919E-2</v>
      </c>
      <c r="E100" s="16">
        <f t="shared" si="3"/>
        <v>5882151</v>
      </c>
    </row>
    <row r="101" spans="1:5">
      <c r="A101" s="1" t="s">
        <v>494</v>
      </c>
      <c r="B101" s="15">
        <v>45226</v>
      </c>
      <c r="C101" s="15">
        <v>2537062</v>
      </c>
      <c r="D101" s="6">
        <f t="shared" si="2"/>
        <v>1.7826131170621765E-2</v>
      </c>
      <c r="E101" s="16">
        <f t="shared" si="3"/>
        <v>2582288</v>
      </c>
    </row>
    <row r="102" spans="1:5">
      <c r="A102" s="1" t="s">
        <v>499</v>
      </c>
      <c r="B102" s="15">
        <v>15080</v>
      </c>
      <c r="C102" s="15">
        <v>768054</v>
      </c>
      <c r="D102" s="6">
        <f t="shared" si="2"/>
        <v>1.9634036148499977E-2</v>
      </c>
      <c r="E102" s="16">
        <f t="shared" si="3"/>
        <v>783134</v>
      </c>
    </row>
    <row r="103" spans="1:5">
      <c r="A103" s="1" t="s">
        <v>502</v>
      </c>
      <c r="B103" s="15">
        <v>17433</v>
      </c>
      <c r="C103" s="15">
        <v>1434800</v>
      </c>
      <c r="D103" s="6">
        <f t="shared" si="2"/>
        <v>1.2150125453024812E-2</v>
      </c>
      <c r="E103" s="16">
        <f t="shared" si="3"/>
        <v>1452233</v>
      </c>
    </row>
    <row r="104" spans="1:5">
      <c r="A104" s="1" t="s">
        <v>507</v>
      </c>
      <c r="B104" s="15">
        <v>2122</v>
      </c>
      <c r="C104" s="15">
        <v>74200</v>
      </c>
      <c r="D104" s="6">
        <f t="shared" si="2"/>
        <v>2.8598382749326145E-2</v>
      </c>
      <c r="E104" s="16">
        <f t="shared" si="3"/>
        <v>76322</v>
      </c>
    </row>
    <row r="105" spans="1:5">
      <c r="A105" s="1" t="s">
        <v>512</v>
      </c>
      <c r="B105" s="15">
        <v>5324</v>
      </c>
      <c r="C105" s="15">
        <v>99989</v>
      </c>
      <c r="D105" s="6">
        <f t="shared" si="2"/>
        <v>5.3245857044274869E-2</v>
      </c>
      <c r="E105" s="16">
        <f t="shared" si="3"/>
        <v>105313</v>
      </c>
    </row>
    <row r="106" spans="1:5">
      <c r="A106" s="1" t="s">
        <v>517</v>
      </c>
      <c r="B106" s="15">
        <v>3352</v>
      </c>
      <c r="C106" s="15">
        <v>14400</v>
      </c>
      <c r="D106" s="6">
        <f t="shared" si="2"/>
        <v>0.23277777777777778</v>
      </c>
      <c r="E106" s="16">
        <f t="shared" si="3"/>
        <v>17752</v>
      </c>
    </row>
    <row r="107" spans="1:5">
      <c r="A107" s="1" t="s">
        <v>522</v>
      </c>
      <c r="B107" s="15">
        <v>2738</v>
      </c>
      <c r="C107" s="15">
        <v>20439</v>
      </c>
      <c r="D107" s="6">
        <f t="shared" si="2"/>
        <v>0.13395958706394637</v>
      </c>
      <c r="E107" s="16">
        <f t="shared" si="3"/>
        <v>23177</v>
      </c>
    </row>
    <row r="108" spans="1:5">
      <c r="A108" s="1" t="s">
        <v>527</v>
      </c>
      <c r="B108" s="15">
        <v>2089</v>
      </c>
      <c r="C108" s="15">
        <v>185996</v>
      </c>
      <c r="D108" s="6">
        <f t="shared" si="2"/>
        <v>1.1231424331706059E-2</v>
      </c>
      <c r="E108" s="16">
        <f t="shared" si="3"/>
        <v>188085</v>
      </c>
    </row>
    <row r="109" spans="1:5">
      <c r="A109" s="1" t="s">
        <v>532</v>
      </c>
      <c r="B109" s="15">
        <v>2508</v>
      </c>
      <c r="C109" s="15">
        <v>20956</v>
      </c>
      <c r="D109" s="6">
        <f t="shared" si="2"/>
        <v>0.11967932811605268</v>
      </c>
      <c r="E109" s="16">
        <f t="shared" si="3"/>
        <v>23464</v>
      </c>
    </row>
    <row r="110" spans="1:5">
      <c r="A110" s="1" t="s">
        <v>537</v>
      </c>
      <c r="B110" s="15">
        <v>167149</v>
      </c>
      <c r="C110" s="15">
        <v>38036310</v>
      </c>
      <c r="D110" s="6">
        <f t="shared" si="2"/>
        <v>4.3944588736394251E-3</v>
      </c>
      <c r="E110" s="16">
        <f t="shared" si="3"/>
        <v>38203459</v>
      </c>
    </row>
    <row r="111" spans="1:5">
      <c r="A111" s="1" t="s">
        <v>542</v>
      </c>
      <c r="B111" s="15">
        <v>0</v>
      </c>
      <c r="C111" s="15">
        <v>34163</v>
      </c>
      <c r="D111" s="6">
        <v>0</v>
      </c>
      <c r="E111" s="16">
        <f t="shared" si="3"/>
        <v>34163</v>
      </c>
    </row>
    <row r="112" spans="1:5">
      <c r="A112" s="1" t="s">
        <v>547</v>
      </c>
      <c r="B112" s="15">
        <v>8287</v>
      </c>
      <c r="C112" s="15">
        <v>132558</v>
      </c>
      <c r="D112" s="6">
        <f t="shared" si="2"/>
        <v>6.2516030718628823E-2</v>
      </c>
      <c r="E112" s="16">
        <f t="shared" si="3"/>
        <v>140845</v>
      </c>
    </row>
    <row r="113" spans="1:5">
      <c r="A113" s="1" t="s">
        <v>552</v>
      </c>
      <c r="B113" s="15">
        <v>11749</v>
      </c>
      <c r="C113" s="15">
        <v>348872</v>
      </c>
      <c r="D113" s="6">
        <f t="shared" si="2"/>
        <v>3.3677107936435142E-2</v>
      </c>
      <c r="E113" s="16">
        <f t="shared" si="3"/>
        <v>360621</v>
      </c>
    </row>
    <row r="114" spans="1:5">
      <c r="A114" s="1" t="s">
        <v>557</v>
      </c>
      <c r="B114" s="15">
        <v>8486</v>
      </c>
      <c r="C114" s="15">
        <v>82218</v>
      </c>
      <c r="D114" s="6">
        <f t="shared" si="2"/>
        <v>0.10321340825609963</v>
      </c>
      <c r="E114" s="16">
        <f t="shared" si="3"/>
        <v>90704</v>
      </c>
    </row>
    <row r="115" spans="1:5">
      <c r="A115" s="1" t="s">
        <v>562</v>
      </c>
      <c r="B115" s="15">
        <v>5182</v>
      </c>
      <c r="C115" s="15">
        <v>253953</v>
      </c>
      <c r="D115" s="6">
        <f t="shared" si="2"/>
        <v>2.0405350596370195E-2</v>
      </c>
      <c r="E115" s="16">
        <f t="shared" si="3"/>
        <v>259135</v>
      </c>
    </row>
    <row r="116" spans="1:5">
      <c r="A116" s="1" t="s">
        <v>567</v>
      </c>
      <c r="B116" s="15">
        <v>4517</v>
      </c>
      <c r="C116" s="15">
        <v>58367</v>
      </c>
      <c r="D116" s="6">
        <f t="shared" si="2"/>
        <v>7.7389620847396645E-2</v>
      </c>
      <c r="E116" s="16">
        <f t="shared" si="3"/>
        <v>62884</v>
      </c>
    </row>
    <row r="117" spans="1:5">
      <c r="A117" s="1" t="s">
        <v>572</v>
      </c>
      <c r="B117" s="15">
        <v>2720</v>
      </c>
      <c r="C117" s="15">
        <v>25224</v>
      </c>
      <c r="D117" s="6">
        <f t="shared" si="2"/>
        <v>0.10783380907072629</v>
      </c>
      <c r="E117" s="16">
        <f t="shared" si="3"/>
        <v>27944</v>
      </c>
    </row>
    <row r="118" spans="1:5">
      <c r="A118" s="1" t="s">
        <v>577</v>
      </c>
      <c r="B118" s="15">
        <v>37669</v>
      </c>
      <c r="C118" s="15">
        <v>2351845</v>
      </c>
      <c r="D118" s="6">
        <f t="shared" si="2"/>
        <v>1.6016786820560028E-2</v>
      </c>
      <c r="E118" s="16">
        <f t="shared" si="3"/>
        <v>2389514</v>
      </c>
    </row>
    <row r="119" spans="1:5">
      <c r="A119" s="1" t="s">
        <v>581</v>
      </c>
      <c r="B119" s="1"/>
      <c r="C119" s="1"/>
      <c r="D119" s="6" t="e">
        <f t="shared" si="2"/>
        <v>#DIV/0!</v>
      </c>
      <c r="E119" s="16">
        <f t="shared" si="3"/>
        <v>0</v>
      </c>
    </row>
    <row r="120" spans="1:5">
      <c r="A120" s="1" t="s">
        <v>582</v>
      </c>
      <c r="B120" s="15">
        <v>3186</v>
      </c>
      <c r="C120" s="15">
        <v>99957</v>
      </c>
      <c r="D120" s="6">
        <f t="shared" si="2"/>
        <v>3.1873705693448183E-2</v>
      </c>
      <c r="E120" s="16">
        <f t="shared" si="3"/>
        <v>103143</v>
      </c>
    </row>
    <row r="121" spans="1:5">
      <c r="A121" s="1" t="s">
        <v>587</v>
      </c>
      <c r="B121" s="15">
        <v>11531</v>
      </c>
      <c r="C121" s="15">
        <v>428026</v>
      </c>
      <c r="D121" s="6">
        <f t="shared" si="2"/>
        <v>2.6939952245891605E-2</v>
      </c>
      <c r="E121" s="16">
        <f t="shared" si="3"/>
        <v>439557</v>
      </c>
    </row>
    <row r="122" spans="1:5">
      <c r="A122" s="1" t="s">
        <v>592</v>
      </c>
      <c r="B122" s="15">
        <v>2694</v>
      </c>
      <c r="C122" s="15">
        <v>125485</v>
      </c>
      <c r="D122" s="6">
        <f t="shared" si="2"/>
        <v>2.1468701438418933E-2</v>
      </c>
      <c r="E122" s="16">
        <f t="shared" si="3"/>
        <v>128179</v>
      </c>
    </row>
    <row r="123" spans="1:5">
      <c r="A123" s="1" t="s">
        <v>597</v>
      </c>
      <c r="B123" s="15">
        <v>2263</v>
      </c>
      <c r="C123" s="15">
        <v>71139</v>
      </c>
      <c r="D123" s="6">
        <f t="shared" si="2"/>
        <v>3.1810961638482405E-2</v>
      </c>
      <c r="E123" s="16">
        <f t="shared" si="3"/>
        <v>73402</v>
      </c>
    </row>
    <row r="124" spans="1:5">
      <c r="A124" s="1" t="s">
        <v>602</v>
      </c>
      <c r="B124" s="15">
        <v>15536</v>
      </c>
      <c r="C124" s="15">
        <v>637114</v>
      </c>
      <c r="D124" s="6">
        <f t="shared" si="2"/>
        <v>2.4384960933208185E-2</v>
      </c>
      <c r="E124" s="16">
        <f t="shared" si="3"/>
        <v>652650</v>
      </c>
    </row>
    <row r="126" spans="1:5">
      <c r="A126" t="s">
        <v>607</v>
      </c>
      <c r="B126" s="16">
        <f>SUM(E4:E124)</f>
        <v>149276956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CF34-E9E9-454B-8D4C-25BC415113BC}">
  <dimension ref="A1:N127"/>
  <sheetViews>
    <sheetView topLeftCell="A103" workbookViewId="0">
      <selection activeCell="B5" sqref="B5:B125"/>
    </sheetView>
  </sheetViews>
  <sheetFormatPr defaultRowHeight="15"/>
  <cols>
    <col min="1" max="1" width="52.42578125" bestFit="1" customWidth="1"/>
    <col min="2" max="2" width="13.140625" bestFit="1" customWidth="1"/>
    <col min="3" max="3" width="14.42578125" bestFit="1" customWidth="1"/>
    <col min="4" max="4" width="12.7109375" customWidth="1"/>
    <col min="5" max="5" width="20" customWidth="1"/>
    <col min="6" max="6" width="10.85546875" bestFit="1" customWidth="1"/>
    <col min="7" max="7" width="14.7109375" customWidth="1"/>
    <col min="8" max="8" width="25.140625" customWidth="1"/>
    <col min="9" max="9" width="26" bestFit="1" customWidth="1"/>
    <col min="10" max="10" width="17.7109375" style="17" bestFit="1" customWidth="1"/>
    <col min="11" max="11" width="17.5703125" style="17" bestFit="1" customWidth="1"/>
    <col min="12" max="12" width="19.7109375" style="17" bestFit="1" customWidth="1"/>
    <col min="13" max="13" width="18.140625" style="17" bestFit="1" customWidth="1"/>
    <col min="14" max="14" width="17.5703125" style="17" bestFit="1" customWidth="1"/>
  </cols>
  <sheetData>
    <row r="1" spans="1:14">
      <c r="A1" s="23" t="s">
        <v>888</v>
      </c>
    </row>
    <row r="3" spans="1:14">
      <c r="C3" s="64" t="s">
        <v>889</v>
      </c>
      <c r="D3" s="64"/>
      <c r="E3" s="64"/>
      <c r="F3" s="64"/>
      <c r="G3" s="64"/>
      <c r="H3" s="13"/>
      <c r="J3" s="65" t="s">
        <v>890</v>
      </c>
      <c r="K3" s="65"/>
      <c r="L3" s="65"/>
      <c r="M3" s="65"/>
      <c r="N3" s="65"/>
    </row>
    <row r="4" spans="1:14">
      <c r="A4" s="46" t="s">
        <v>1</v>
      </c>
      <c r="B4" s="46" t="s">
        <v>891</v>
      </c>
      <c r="C4" s="37" t="s">
        <v>892</v>
      </c>
      <c r="D4" s="37" t="s">
        <v>893</v>
      </c>
      <c r="E4" s="37" t="s">
        <v>894</v>
      </c>
      <c r="F4" s="37" t="s">
        <v>895</v>
      </c>
      <c r="G4" s="38" t="s">
        <v>896</v>
      </c>
      <c r="H4" s="46" t="s">
        <v>897</v>
      </c>
      <c r="I4" s="46" t="s">
        <v>898</v>
      </c>
      <c r="J4" s="54" t="s">
        <v>899</v>
      </c>
      <c r="K4" s="54" t="s">
        <v>900</v>
      </c>
      <c r="L4" s="54" t="s">
        <v>901</v>
      </c>
      <c r="M4" s="54" t="s">
        <v>902</v>
      </c>
      <c r="N4" s="55" t="s">
        <v>903</v>
      </c>
    </row>
    <row r="5" spans="1:14">
      <c r="A5" s="1" t="s">
        <v>12</v>
      </c>
      <c r="B5" s="2">
        <v>16542</v>
      </c>
      <c r="C5" s="15">
        <v>2500</v>
      </c>
      <c r="D5" s="15">
        <v>36823</v>
      </c>
      <c r="E5" s="15">
        <v>0</v>
      </c>
      <c r="F5" s="15">
        <v>73000</v>
      </c>
      <c r="G5" s="35">
        <f>SUM(C5:F5)</f>
        <v>112323</v>
      </c>
      <c r="H5" s="15">
        <f>'Operating Revenue I'!E4</f>
        <v>599675</v>
      </c>
      <c r="I5" s="16">
        <f>SUM(G5:H5)</f>
        <v>711998</v>
      </c>
      <c r="J5" s="17">
        <f>'Operating Revenue I'!C4/B5</f>
        <v>35.483919719501877</v>
      </c>
      <c r="K5" s="17">
        <f>('Operating Revenue I'!B4+C5)/B5</f>
        <v>0.91887317132148472</v>
      </c>
      <c r="L5" s="17">
        <f>D5/B5</f>
        <v>2.2260307097086205</v>
      </c>
      <c r="M5" s="17">
        <f>G5/B5</f>
        <v>6.7901704751541532</v>
      </c>
      <c r="N5" s="36">
        <f>I5/B5</f>
        <v>43.041832910168054</v>
      </c>
    </row>
    <row r="6" spans="1:14">
      <c r="A6" s="1" t="s">
        <v>17</v>
      </c>
      <c r="B6" s="3">
        <v>801</v>
      </c>
      <c r="C6" s="15">
        <v>0</v>
      </c>
      <c r="D6" s="15">
        <v>1000</v>
      </c>
      <c r="E6" s="15">
        <v>0</v>
      </c>
      <c r="F6" s="15">
        <v>100</v>
      </c>
      <c r="G6" s="35">
        <f t="shared" ref="G6:G69" si="0">SUM(C6:F6)</f>
        <v>1100</v>
      </c>
      <c r="H6" s="15">
        <f>'Operating Revenue I'!E5</f>
        <v>39732</v>
      </c>
      <c r="I6" s="16">
        <f t="shared" ref="I6:I69" si="1">SUM(G6:H6)</f>
        <v>40832</v>
      </c>
      <c r="J6" s="17">
        <f>'Operating Revenue I'!C5/B6</f>
        <v>46.777777777777779</v>
      </c>
      <c r="K6" s="17">
        <f>('Operating Revenue I'!B5+C6)/B6</f>
        <v>2.8252184769038702</v>
      </c>
      <c r="L6" s="17">
        <f t="shared" ref="L6:L69" si="2">D6/B6</f>
        <v>1.2484394506866416</v>
      </c>
      <c r="M6" s="17">
        <f t="shared" ref="M6:M69" si="3">G6/B6</f>
        <v>1.3732833957553059</v>
      </c>
      <c r="N6" s="36">
        <f t="shared" ref="N6:N69" si="4">I6/B6</f>
        <v>50.97627965043695</v>
      </c>
    </row>
    <row r="7" spans="1:14">
      <c r="A7" s="1" t="s">
        <v>22</v>
      </c>
      <c r="B7" s="2">
        <v>4998</v>
      </c>
      <c r="C7" s="15">
        <v>0</v>
      </c>
      <c r="D7" s="15">
        <v>2048</v>
      </c>
      <c r="E7" s="15">
        <v>0</v>
      </c>
      <c r="F7" s="15">
        <v>685</v>
      </c>
      <c r="G7" s="35">
        <f t="shared" si="0"/>
        <v>2733</v>
      </c>
      <c r="H7" s="15">
        <f>'Operating Revenue I'!E6</f>
        <v>371797</v>
      </c>
      <c r="I7" s="16">
        <f t="shared" si="1"/>
        <v>374530</v>
      </c>
      <c r="J7" s="17">
        <f>'Operating Revenue I'!C6/B7</f>
        <v>72.642456982793121</v>
      </c>
      <c r="K7" s="17">
        <f>('Operating Revenue I'!B6+C7)/B7</f>
        <v>1.7466986794717887</v>
      </c>
      <c r="L7" s="17">
        <f t="shared" si="2"/>
        <v>0.40976390556222492</v>
      </c>
      <c r="M7" s="17">
        <f t="shared" si="3"/>
        <v>0.54681872749099636</v>
      </c>
      <c r="N7" s="36">
        <f t="shared" si="4"/>
        <v>74.935974389755899</v>
      </c>
    </row>
    <row r="8" spans="1:14">
      <c r="A8" s="1" t="s">
        <v>27</v>
      </c>
      <c r="B8" s="2">
        <v>5531</v>
      </c>
      <c r="C8" s="15">
        <v>0</v>
      </c>
      <c r="D8" s="15">
        <v>8465</v>
      </c>
      <c r="E8" s="15">
        <v>0</v>
      </c>
      <c r="F8" s="15">
        <v>0</v>
      </c>
      <c r="G8" s="35">
        <f t="shared" si="0"/>
        <v>8465</v>
      </c>
      <c r="H8" s="15">
        <f>'Operating Revenue I'!E7</f>
        <v>148629</v>
      </c>
      <c r="I8" s="16">
        <f t="shared" si="1"/>
        <v>157094</v>
      </c>
      <c r="J8" s="17">
        <f>'Operating Revenue I'!C7/B8</f>
        <v>25.676007955161815</v>
      </c>
      <c r="K8" s="17">
        <f>('Operating Revenue I'!B7+C8)/B8</f>
        <v>1.1959862592659556</v>
      </c>
      <c r="L8" s="17">
        <f t="shared" si="2"/>
        <v>1.530464653769662</v>
      </c>
      <c r="M8" s="17">
        <f t="shared" si="3"/>
        <v>1.530464653769662</v>
      </c>
      <c r="N8" s="36">
        <f t="shared" si="4"/>
        <v>28.402458868197431</v>
      </c>
    </row>
    <row r="9" spans="1:14">
      <c r="A9" s="1" t="s">
        <v>32</v>
      </c>
      <c r="B9" s="2">
        <v>2198</v>
      </c>
      <c r="C9" s="15">
        <v>766</v>
      </c>
      <c r="D9" s="15">
        <v>1000</v>
      </c>
      <c r="E9" s="15">
        <v>0</v>
      </c>
      <c r="F9" s="15">
        <v>11072</v>
      </c>
      <c r="G9" s="35">
        <f t="shared" si="0"/>
        <v>12838</v>
      </c>
      <c r="H9" s="15">
        <f>'Operating Revenue I'!E8</f>
        <v>89283</v>
      </c>
      <c r="I9" s="16">
        <f t="shared" si="1"/>
        <v>102121</v>
      </c>
      <c r="J9" s="17">
        <f>'Operating Revenue I'!C8/B9</f>
        <v>35.304822565969062</v>
      </c>
      <c r="K9" s="17">
        <f>('Operating Revenue I'!B8+C9)/B9</f>
        <v>5.6637852593266604</v>
      </c>
      <c r="L9" s="17">
        <f t="shared" si="2"/>
        <v>0.45495905368516831</v>
      </c>
      <c r="M9" s="17">
        <f t="shared" si="3"/>
        <v>5.8407643312101909</v>
      </c>
      <c r="N9" s="36">
        <f t="shared" si="4"/>
        <v>46.460873521383078</v>
      </c>
    </row>
    <row r="10" spans="1:14">
      <c r="A10" s="1" t="s">
        <v>37</v>
      </c>
      <c r="B10" s="2">
        <v>1004</v>
      </c>
      <c r="C10" s="15">
        <v>0</v>
      </c>
      <c r="D10" s="15">
        <v>7479</v>
      </c>
      <c r="E10" s="15">
        <v>0</v>
      </c>
      <c r="F10" s="15">
        <v>0</v>
      </c>
      <c r="G10" s="35">
        <f t="shared" si="0"/>
        <v>7479</v>
      </c>
      <c r="H10" s="15">
        <f>'Operating Revenue I'!E9</f>
        <v>25810</v>
      </c>
      <c r="I10" s="16">
        <f t="shared" si="1"/>
        <v>33289</v>
      </c>
      <c r="J10" s="17">
        <f>'Operating Revenue I'!C9/B10</f>
        <v>23.263944223107568</v>
      </c>
      <c r="K10" s="17">
        <f>('Operating Revenue I'!B9+C10)/B10</f>
        <v>2.443227091633466</v>
      </c>
      <c r="L10" s="17">
        <f t="shared" si="2"/>
        <v>7.4492031872509958</v>
      </c>
      <c r="M10" s="17">
        <f t="shared" si="3"/>
        <v>7.4492031872509958</v>
      </c>
      <c r="N10" s="36">
        <f t="shared" si="4"/>
        <v>33.156374501992033</v>
      </c>
    </row>
    <row r="11" spans="1:14">
      <c r="A11" s="1" t="s">
        <v>42</v>
      </c>
      <c r="B11" s="2">
        <v>24869</v>
      </c>
      <c r="C11" s="15">
        <v>0</v>
      </c>
      <c r="D11" s="15">
        <v>16835</v>
      </c>
      <c r="E11" s="15">
        <v>158314</v>
      </c>
      <c r="F11" s="15">
        <v>16593</v>
      </c>
      <c r="G11" s="35">
        <f t="shared" si="0"/>
        <v>191742</v>
      </c>
      <c r="H11" s="15">
        <f>'Operating Revenue I'!E10</f>
        <v>1093529</v>
      </c>
      <c r="I11" s="16">
        <f t="shared" si="1"/>
        <v>1285271</v>
      </c>
      <c r="J11" s="17">
        <f>'Operating Revenue I'!C10/B11</f>
        <v>43.288350959025294</v>
      </c>
      <c r="K11" s="17">
        <f>('Operating Revenue I'!B10+C11)/B11</f>
        <v>0.68322007318348144</v>
      </c>
      <c r="L11" s="17">
        <f t="shared" si="2"/>
        <v>0.6769472033455306</v>
      </c>
      <c r="M11" s="17">
        <f t="shared" si="3"/>
        <v>7.7100808235152201</v>
      </c>
      <c r="N11" s="36">
        <f t="shared" si="4"/>
        <v>51.681651855723992</v>
      </c>
    </row>
    <row r="12" spans="1:14">
      <c r="A12" s="1" t="s">
        <v>47</v>
      </c>
      <c r="B12" s="2">
        <v>1015</v>
      </c>
      <c r="C12" s="15">
        <v>0</v>
      </c>
      <c r="D12" s="15">
        <v>1000</v>
      </c>
      <c r="E12" s="15">
        <v>0</v>
      </c>
      <c r="F12" s="15">
        <v>0</v>
      </c>
      <c r="G12" s="35">
        <f t="shared" si="0"/>
        <v>1000</v>
      </c>
      <c r="H12" s="15">
        <f>'Operating Revenue I'!E11</f>
        <v>26004</v>
      </c>
      <c r="I12" s="16">
        <f t="shared" si="1"/>
        <v>27004</v>
      </c>
      <c r="J12" s="17">
        <f>'Operating Revenue I'!C11/B12</f>
        <v>21.479802955665026</v>
      </c>
      <c r="K12" s="17">
        <f>('Operating Revenue I'!B11+C12)/B12</f>
        <v>4.1399014778325123</v>
      </c>
      <c r="L12" s="17">
        <f t="shared" si="2"/>
        <v>0.98522167487684731</v>
      </c>
      <c r="M12" s="17">
        <f t="shared" si="3"/>
        <v>0.98522167487684731</v>
      </c>
      <c r="N12" s="36">
        <f t="shared" si="4"/>
        <v>26.604926108374386</v>
      </c>
    </row>
    <row r="13" spans="1:14">
      <c r="A13" s="1" t="s">
        <v>52</v>
      </c>
      <c r="B13" s="2">
        <v>37795</v>
      </c>
      <c r="C13" s="15">
        <v>10073</v>
      </c>
      <c r="D13" s="15">
        <v>27891</v>
      </c>
      <c r="E13" s="15">
        <v>0</v>
      </c>
      <c r="F13" s="15">
        <v>96572</v>
      </c>
      <c r="G13" s="35">
        <f t="shared" si="0"/>
        <v>134536</v>
      </c>
      <c r="H13" s="15">
        <f>'Operating Revenue I'!E12</f>
        <v>1645797</v>
      </c>
      <c r="I13" s="16">
        <f t="shared" si="1"/>
        <v>1780333</v>
      </c>
      <c r="J13" s="17">
        <f>'Operating Revenue I'!C12/B13</f>
        <v>43.545363143272922</v>
      </c>
      <c r="K13" s="17">
        <f>('Operating Revenue I'!B12+C13)/B13</f>
        <v>0.2665167350178595</v>
      </c>
      <c r="L13" s="17">
        <f t="shared" si="2"/>
        <v>0.7379547559200953</v>
      </c>
      <c r="M13" s="17">
        <f t="shared" si="3"/>
        <v>3.5596242889271066</v>
      </c>
      <c r="N13" s="36">
        <f t="shared" si="4"/>
        <v>47.104987432200026</v>
      </c>
    </row>
    <row r="14" spans="1:14">
      <c r="A14" s="1" t="s">
        <v>57</v>
      </c>
      <c r="B14" s="2">
        <v>5016</v>
      </c>
      <c r="C14" s="15">
        <v>0</v>
      </c>
      <c r="D14" s="15">
        <v>6500</v>
      </c>
      <c r="E14" s="15">
        <v>0</v>
      </c>
      <c r="F14" s="15">
        <v>0</v>
      </c>
      <c r="G14" s="35">
        <f t="shared" si="0"/>
        <v>6500</v>
      </c>
      <c r="H14" s="15">
        <f>'Operating Revenue I'!E13</f>
        <v>65401</v>
      </c>
      <c r="I14" s="16">
        <f t="shared" si="1"/>
        <v>71901</v>
      </c>
      <c r="J14" s="17">
        <f>'Operating Revenue I'!C13/B14</f>
        <v>10.491626794258373</v>
      </c>
      <c r="K14" s="17">
        <f>('Operating Revenue I'!B13+C14)/B14</f>
        <v>2.5468500797448166</v>
      </c>
      <c r="L14" s="17">
        <f t="shared" si="2"/>
        <v>1.29585326953748</v>
      </c>
      <c r="M14" s="17">
        <f t="shared" si="3"/>
        <v>1.29585326953748</v>
      </c>
      <c r="N14" s="36">
        <f t="shared" si="4"/>
        <v>14.33433014354067</v>
      </c>
    </row>
    <row r="15" spans="1:14">
      <c r="A15" s="1" t="s">
        <v>62</v>
      </c>
      <c r="B15" s="2">
        <v>6071</v>
      </c>
      <c r="C15" s="15">
        <v>0</v>
      </c>
      <c r="D15" s="15">
        <v>3000</v>
      </c>
      <c r="E15" s="15">
        <v>3200</v>
      </c>
      <c r="F15" s="15">
        <v>0</v>
      </c>
      <c r="G15" s="35">
        <f t="shared" si="0"/>
        <v>6200</v>
      </c>
      <c r="H15" s="15">
        <f>'Operating Revenue I'!E14</f>
        <v>253174</v>
      </c>
      <c r="I15" s="16">
        <f t="shared" si="1"/>
        <v>259374</v>
      </c>
      <c r="J15" s="17">
        <f>'Operating Revenue I'!C14/B15</f>
        <v>41.214132762312637</v>
      </c>
      <c r="K15" s="17">
        <f>('Operating Revenue I'!B14+C15)/B15</f>
        <v>0.48805798056333388</v>
      </c>
      <c r="L15" s="17">
        <f t="shared" si="2"/>
        <v>0.49415252841377039</v>
      </c>
      <c r="M15" s="17">
        <f t="shared" si="3"/>
        <v>1.0212485587217921</v>
      </c>
      <c r="N15" s="36">
        <f t="shared" si="4"/>
        <v>42.723439301597757</v>
      </c>
    </row>
    <row r="16" spans="1:14">
      <c r="A16" s="1" t="s">
        <v>67</v>
      </c>
      <c r="B16" s="2">
        <v>2252</v>
      </c>
      <c r="C16" s="15">
        <v>0</v>
      </c>
      <c r="D16" s="15">
        <v>4502</v>
      </c>
      <c r="E16" s="15">
        <v>0</v>
      </c>
      <c r="F16" s="15">
        <v>0</v>
      </c>
      <c r="G16" s="35">
        <f t="shared" si="0"/>
        <v>4502</v>
      </c>
      <c r="H16" s="15">
        <f>'Operating Revenue I'!E15</f>
        <v>45107</v>
      </c>
      <c r="I16" s="16">
        <f t="shared" si="1"/>
        <v>49609</v>
      </c>
      <c r="J16" s="17">
        <f>'Operating Revenue I'!C15/B16</f>
        <v>14.628330373001777</v>
      </c>
      <c r="K16" s="17">
        <f>('Operating Revenue I'!B15+C16)/B16</f>
        <v>5.4014209591474245</v>
      </c>
      <c r="L16" s="17">
        <f t="shared" si="2"/>
        <v>1.9991119005328597</v>
      </c>
      <c r="M16" s="17">
        <f t="shared" si="3"/>
        <v>1.9991119005328597</v>
      </c>
      <c r="N16" s="36">
        <f t="shared" si="4"/>
        <v>22.02886323268206</v>
      </c>
    </row>
    <row r="17" spans="1:14">
      <c r="A17" s="1" t="s">
        <v>72</v>
      </c>
      <c r="B17" s="2">
        <v>4254</v>
      </c>
      <c r="C17" s="15">
        <v>0</v>
      </c>
      <c r="D17" s="15">
        <v>32091</v>
      </c>
      <c r="E17" s="15">
        <v>0</v>
      </c>
      <c r="F17" s="15">
        <v>16000</v>
      </c>
      <c r="G17" s="35">
        <f t="shared" si="0"/>
        <v>48091</v>
      </c>
      <c r="H17" s="15">
        <f>'Operating Revenue I'!E16</f>
        <v>148498</v>
      </c>
      <c r="I17" s="16">
        <f t="shared" si="1"/>
        <v>196589</v>
      </c>
      <c r="J17" s="17">
        <f>'Operating Revenue I'!C16/B17</f>
        <v>34.133521391631405</v>
      </c>
      <c r="K17" s="17">
        <f>('Operating Revenue I'!B16+C17)/B17</f>
        <v>0.77433004231311708</v>
      </c>
      <c r="L17" s="17">
        <f t="shared" si="2"/>
        <v>7.5437235543018337</v>
      </c>
      <c r="M17" s="17">
        <f t="shared" si="3"/>
        <v>11.304889515749883</v>
      </c>
      <c r="N17" s="36">
        <f t="shared" si="4"/>
        <v>46.212740949694407</v>
      </c>
    </row>
    <row r="18" spans="1:14">
      <c r="A18" s="1" t="s">
        <v>77</v>
      </c>
      <c r="B18" s="3">
        <v>995</v>
      </c>
      <c r="C18" s="15">
        <v>0</v>
      </c>
      <c r="D18" s="15">
        <v>1570</v>
      </c>
      <c r="E18" s="15">
        <v>0</v>
      </c>
      <c r="F18" s="15">
        <v>0</v>
      </c>
      <c r="G18" s="35">
        <f t="shared" si="0"/>
        <v>1570</v>
      </c>
      <c r="H18" s="15">
        <f>'Operating Revenue I'!E17</f>
        <v>25017</v>
      </c>
      <c r="I18" s="16">
        <f t="shared" si="1"/>
        <v>26587</v>
      </c>
      <c r="J18" s="17">
        <f>'Operating Revenue I'!C17/B18</f>
        <v>20.478391959798994</v>
      </c>
      <c r="K18" s="17">
        <f>('Operating Revenue I'!B17+C18)/B18</f>
        <v>4.6643216080402006</v>
      </c>
      <c r="L18" s="17">
        <f t="shared" si="2"/>
        <v>1.5778894472361809</v>
      </c>
      <c r="M18" s="17">
        <f t="shared" si="3"/>
        <v>1.5778894472361809</v>
      </c>
      <c r="N18" s="36">
        <f t="shared" si="4"/>
        <v>26.720603015075376</v>
      </c>
    </row>
    <row r="19" spans="1:14">
      <c r="A19" s="1" t="s">
        <v>82</v>
      </c>
      <c r="B19" s="3">
        <v>353</v>
      </c>
      <c r="C19" s="15">
        <v>0</v>
      </c>
      <c r="D19" s="15">
        <v>0</v>
      </c>
      <c r="E19" s="15">
        <v>0</v>
      </c>
      <c r="F19" s="15">
        <v>0</v>
      </c>
      <c r="G19" s="35">
        <f t="shared" si="0"/>
        <v>0</v>
      </c>
      <c r="H19" s="15">
        <f>'Operating Revenue I'!E18</f>
        <v>17592</v>
      </c>
      <c r="I19" s="16">
        <f t="shared" si="1"/>
        <v>17592</v>
      </c>
      <c r="J19" s="17">
        <f>'Operating Revenue I'!C18/B19</f>
        <v>42.637393767705383</v>
      </c>
      <c r="K19" s="17">
        <f>('Operating Revenue I'!B18+C19)/B19</f>
        <v>7.1983002832861187</v>
      </c>
      <c r="L19" s="17">
        <f t="shared" si="2"/>
        <v>0</v>
      </c>
      <c r="M19" s="17">
        <f t="shared" si="3"/>
        <v>0</v>
      </c>
      <c r="N19" s="36">
        <f t="shared" si="4"/>
        <v>49.835694050991499</v>
      </c>
    </row>
    <row r="20" spans="1:14">
      <c r="A20" s="1" t="s">
        <v>87</v>
      </c>
      <c r="B20" s="2">
        <v>1375</v>
      </c>
      <c r="C20" s="15">
        <v>1280</v>
      </c>
      <c r="D20" s="15">
        <v>1000</v>
      </c>
      <c r="E20" s="15">
        <v>0</v>
      </c>
      <c r="F20" s="15">
        <v>3556</v>
      </c>
      <c r="G20" s="35">
        <f t="shared" si="0"/>
        <v>5836</v>
      </c>
      <c r="H20" s="15">
        <f>'Operating Revenue I'!E19</f>
        <v>33829</v>
      </c>
      <c r="I20" s="16">
        <f t="shared" si="1"/>
        <v>39665</v>
      </c>
      <c r="J20" s="17">
        <f>'Operating Revenue I'!C19/B20</f>
        <v>23.530909090909091</v>
      </c>
      <c r="K20" s="17">
        <f>('Operating Revenue I'!B19+C20)/B20</f>
        <v>2.0029090909090908</v>
      </c>
      <c r="L20" s="17">
        <f t="shared" si="2"/>
        <v>0.72727272727272729</v>
      </c>
      <c r="M20" s="17">
        <f t="shared" si="3"/>
        <v>4.2443636363636363</v>
      </c>
      <c r="N20" s="36">
        <f t="shared" si="4"/>
        <v>28.847272727272728</v>
      </c>
    </row>
    <row r="21" spans="1:14">
      <c r="A21" s="1" t="s">
        <v>92</v>
      </c>
      <c r="B21" s="2">
        <v>7439</v>
      </c>
      <c r="C21" s="15">
        <v>1283</v>
      </c>
      <c r="D21" s="15">
        <v>1015</v>
      </c>
      <c r="E21" s="15">
        <v>0</v>
      </c>
      <c r="F21" s="15">
        <v>0</v>
      </c>
      <c r="G21" s="35">
        <f t="shared" si="0"/>
        <v>2298</v>
      </c>
      <c r="H21" s="15">
        <f>'Operating Revenue I'!E20</f>
        <v>293314</v>
      </c>
      <c r="I21" s="16">
        <f t="shared" si="1"/>
        <v>295612</v>
      </c>
      <c r="J21" s="17">
        <f>'Operating Revenue I'!C20/B21</f>
        <v>38.554913294797686</v>
      </c>
      <c r="K21" s="17">
        <f>('Operating Revenue I'!B20+C21)/B21</f>
        <v>1.0467804812474795</v>
      </c>
      <c r="L21" s="17">
        <f t="shared" si="2"/>
        <v>0.13644307030514854</v>
      </c>
      <c r="M21" s="17">
        <f t="shared" si="3"/>
        <v>0.30891248823766637</v>
      </c>
      <c r="N21" s="36">
        <f t="shared" si="4"/>
        <v>39.738136846350315</v>
      </c>
    </row>
    <row r="22" spans="1:14">
      <c r="A22" s="1" t="s">
        <v>97</v>
      </c>
      <c r="B22" s="2">
        <v>2895</v>
      </c>
      <c r="C22" s="15">
        <v>0</v>
      </c>
      <c r="D22" s="15">
        <v>0</v>
      </c>
      <c r="E22" s="15">
        <v>0</v>
      </c>
      <c r="F22" s="15">
        <v>0</v>
      </c>
      <c r="G22" s="35">
        <f t="shared" si="0"/>
        <v>0</v>
      </c>
      <c r="H22" s="15">
        <f>'Operating Revenue I'!E21</f>
        <v>140921</v>
      </c>
      <c r="I22" s="16">
        <f t="shared" si="1"/>
        <v>140921</v>
      </c>
      <c r="J22" s="17">
        <f>'Operating Revenue I'!C21/B22</f>
        <v>46.979965457685665</v>
      </c>
      <c r="K22" s="17">
        <f>('Operating Revenue I'!B21+C22)/B22</f>
        <v>1.6974093264248704</v>
      </c>
      <c r="L22" s="17">
        <f t="shared" si="2"/>
        <v>0</v>
      </c>
      <c r="M22" s="17">
        <f t="shared" si="3"/>
        <v>0</v>
      </c>
      <c r="N22" s="36">
        <f t="shared" si="4"/>
        <v>48.677374784110533</v>
      </c>
    </row>
    <row r="23" spans="1:14">
      <c r="A23" s="1" t="s">
        <v>102</v>
      </c>
      <c r="B23" s="2">
        <v>1993</v>
      </c>
      <c r="C23" s="15">
        <v>0</v>
      </c>
      <c r="D23" s="15">
        <v>0</v>
      </c>
      <c r="E23" s="15">
        <v>0</v>
      </c>
      <c r="F23" s="15">
        <v>0</v>
      </c>
      <c r="G23" s="35">
        <f t="shared" si="0"/>
        <v>0</v>
      </c>
      <c r="H23" s="15">
        <f>'Operating Revenue I'!E22</f>
        <v>15648</v>
      </c>
      <c r="I23" s="16">
        <f t="shared" si="1"/>
        <v>15648</v>
      </c>
      <c r="J23" s="17">
        <f>'Operating Revenue I'!C22/B23</f>
        <v>6.49372804816859</v>
      </c>
      <c r="K23" s="17">
        <f>('Operating Revenue I'!B22+C23)/B23</f>
        <v>1.3577521324636226</v>
      </c>
      <c r="L23" s="17">
        <f t="shared" si="2"/>
        <v>0</v>
      </c>
      <c r="M23" s="17">
        <f t="shared" si="3"/>
        <v>0</v>
      </c>
      <c r="N23" s="36">
        <f t="shared" si="4"/>
        <v>7.8514801806322128</v>
      </c>
    </row>
    <row r="24" spans="1:14">
      <c r="A24" s="1" t="s">
        <v>107</v>
      </c>
      <c r="B24" s="2">
        <v>5637</v>
      </c>
      <c r="C24" s="15">
        <v>1050</v>
      </c>
      <c r="D24" s="15">
        <v>2914</v>
      </c>
      <c r="E24" s="15">
        <v>0</v>
      </c>
      <c r="F24" s="15">
        <v>1173</v>
      </c>
      <c r="G24" s="35">
        <f t="shared" si="0"/>
        <v>5137</v>
      </c>
      <c r="H24" s="15">
        <f>'Operating Revenue I'!E23</f>
        <v>139767</v>
      </c>
      <c r="I24" s="16">
        <f t="shared" si="1"/>
        <v>144904</v>
      </c>
      <c r="J24" s="17">
        <f>'Operating Revenue I'!C23/B24</f>
        <v>23.749689551179706</v>
      </c>
      <c r="K24" s="17">
        <f>('Operating Revenue I'!B23+C24)/B24</f>
        <v>1.2311513216249779</v>
      </c>
      <c r="L24" s="17">
        <f t="shared" si="2"/>
        <v>0.51694163562178463</v>
      </c>
      <c r="M24" s="17">
        <f t="shared" si="3"/>
        <v>0.91130033705871916</v>
      </c>
      <c r="N24" s="36">
        <f t="shared" si="4"/>
        <v>25.705871917686714</v>
      </c>
    </row>
    <row r="25" spans="1:14">
      <c r="A25" s="1" t="s">
        <v>112</v>
      </c>
      <c r="B25" s="2">
        <v>16549</v>
      </c>
      <c r="C25" s="15">
        <v>1000</v>
      </c>
      <c r="D25" s="15">
        <v>2000</v>
      </c>
      <c r="E25" s="15">
        <v>0</v>
      </c>
      <c r="F25" s="15">
        <v>1571</v>
      </c>
      <c r="G25" s="35">
        <f t="shared" si="0"/>
        <v>4571</v>
      </c>
      <c r="H25" s="15">
        <f>'Operating Revenue I'!E24</f>
        <v>505847</v>
      </c>
      <c r="I25" s="16">
        <f t="shared" si="1"/>
        <v>510418</v>
      </c>
      <c r="J25" s="17">
        <f>'Operating Revenue I'!C24/B25</f>
        <v>29.627469937760591</v>
      </c>
      <c r="K25" s="17">
        <f>('Operating Revenue I'!B24+C25)/B25</f>
        <v>0.99957701371684093</v>
      </c>
      <c r="L25" s="17">
        <f t="shared" si="2"/>
        <v>0.12085322375974379</v>
      </c>
      <c r="M25" s="17">
        <f t="shared" si="3"/>
        <v>0.27621004290289441</v>
      </c>
      <c r="N25" s="36">
        <f t="shared" si="4"/>
        <v>30.842830382500452</v>
      </c>
    </row>
    <row r="26" spans="1:14">
      <c r="A26" s="1" t="s">
        <v>117</v>
      </c>
      <c r="B26" s="2">
        <v>2106</v>
      </c>
      <c r="C26" s="15">
        <v>0</v>
      </c>
      <c r="D26" s="15">
        <v>0</v>
      </c>
      <c r="E26" s="15">
        <v>0</v>
      </c>
      <c r="F26" s="15">
        <v>500</v>
      </c>
      <c r="G26" s="35">
        <f t="shared" si="0"/>
        <v>500</v>
      </c>
      <c r="H26" s="15">
        <f>'Operating Revenue I'!E25</f>
        <v>64954</v>
      </c>
      <c r="I26" s="16">
        <f t="shared" si="1"/>
        <v>65454</v>
      </c>
      <c r="J26" s="17">
        <f>'Operating Revenue I'!C25/B26</f>
        <v>29.489553656220323</v>
      </c>
      <c r="K26" s="17">
        <f>('Operating Revenue I'!B25+C26)/B26</f>
        <v>1.3528015194681862</v>
      </c>
      <c r="L26" s="17">
        <f t="shared" si="2"/>
        <v>0</v>
      </c>
      <c r="M26" s="17">
        <f t="shared" si="3"/>
        <v>0.23741690408357075</v>
      </c>
      <c r="N26" s="36">
        <f t="shared" si="4"/>
        <v>31.079772079772081</v>
      </c>
    </row>
    <row r="27" spans="1:14">
      <c r="A27" s="1" t="s">
        <v>122</v>
      </c>
      <c r="B27" s="2">
        <v>20174</v>
      </c>
      <c r="C27" s="15">
        <v>0</v>
      </c>
      <c r="D27" s="15">
        <v>2000</v>
      </c>
      <c r="E27" s="15">
        <v>0</v>
      </c>
      <c r="F27" s="15">
        <v>23788</v>
      </c>
      <c r="G27" s="35">
        <f t="shared" si="0"/>
        <v>25788</v>
      </c>
      <c r="H27" s="15">
        <f>'Operating Revenue I'!E26</f>
        <v>521311</v>
      </c>
      <c r="I27" s="16">
        <f t="shared" si="1"/>
        <v>547099</v>
      </c>
      <c r="J27" s="17">
        <f>'Operating Revenue I'!C26/B27</f>
        <v>25.130365817388718</v>
      </c>
      <c r="K27" s="17">
        <f>('Operating Revenue I'!B26+C27)/B27</f>
        <v>0.71036978288886687</v>
      </c>
      <c r="L27" s="17">
        <f t="shared" si="2"/>
        <v>9.9137503717656394E-2</v>
      </c>
      <c r="M27" s="17">
        <f t="shared" si="3"/>
        <v>1.2782789729354616</v>
      </c>
      <c r="N27" s="36">
        <f t="shared" si="4"/>
        <v>27.119014573213047</v>
      </c>
    </row>
    <row r="28" spans="1:14">
      <c r="A28" s="1" t="s">
        <v>127</v>
      </c>
      <c r="B28" s="2">
        <v>3217</v>
      </c>
      <c r="C28" s="15">
        <v>1321</v>
      </c>
      <c r="D28" s="15">
        <v>8485</v>
      </c>
      <c r="E28" s="15">
        <v>0</v>
      </c>
      <c r="F28" s="15">
        <v>25018</v>
      </c>
      <c r="G28" s="35">
        <f t="shared" si="0"/>
        <v>34824</v>
      </c>
      <c r="H28" s="15">
        <f>'Operating Revenue I'!E27</f>
        <v>154066</v>
      </c>
      <c r="I28" s="16">
        <f t="shared" si="1"/>
        <v>188890</v>
      </c>
      <c r="J28" s="17">
        <f>'Operating Revenue I'!C27/B28</f>
        <v>46.253341622629776</v>
      </c>
      <c r="K28" s="17">
        <f>('Operating Revenue I'!B27+C28)/B28</f>
        <v>2.0484923842088905</v>
      </c>
      <c r="L28" s="17">
        <f t="shared" si="2"/>
        <v>2.6375505129002175</v>
      </c>
      <c r="M28" s="17">
        <f t="shared" si="3"/>
        <v>10.824992228784582</v>
      </c>
      <c r="N28" s="36">
        <f t="shared" si="4"/>
        <v>58.716195212931304</v>
      </c>
    </row>
    <row r="29" spans="1:14">
      <c r="A29" s="1" t="s">
        <v>132</v>
      </c>
      <c r="B29" s="2">
        <v>10456</v>
      </c>
      <c r="C29" s="15">
        <v>0</v>
      </c>
      <c r="D29" s="15">
        <v>0</v>
      </c>
      <c r="E29" s="15">
        <v>0</v>
      </c>
      <c r="F29" s="15">
        <v>0</v>
      </c>
      <c r="G29" s="35">
        <f t="shared" si="0"/>
        <v>0</v>
      </c>
      <c r="H29" s="15">
        <f>'Operating Revenue I'!E28</f>
        <v>304614</v>
      </c>
      <c r="I29" s="16">
        <f t="shared" si="1"/>
        <v>304614</v>
      </c>
      <c r="J29" s="17">
        <f>'Operating Revenue I'!C28/B29</f>
        <v>27.913733741392502</v>
      </c>
      <c r="K29" s="17">
        <f>('Operating Revenue I'!B28+C29)/B29</f>
        <v>1.2192042846212701</v>
      </c>
      <c r="L29" s="17">
        <f t="shared" si="2"/>
        <v>0</v>
      </c>
      <c r="M29" s="17">
        <f t="shared" si="3"/>
        <v>0</v>
      </c>
      <c r="N29" s="36">
        <f t="shared" si="4"/>
        <v>29.132938026013772</v>
      </c>
    </row>
    <row r="30" spans="1:14">
      <c r="A30" s="1" t="s">
        <v>137</v>
      </c>
      <c r="B30" s="2">
        <v>1349</v>
      </c>
      <c r="C30" s="15">
        <v>0</v>
      </c>
      <c r="D30" s="15">
        <v>0</v>
      </c>
      <c r="E30" s="15">
        <v>0</v>
      </c>
      <c r="F30" s="15">
        <v>0</v>
      </c>
      <c r="G30" s="35">
        <f t="shared" si="0"/>
        <v>0</v>
      </c>
      <c r="H30" s="15">
        <f>'Operating Revenue I'!E29</f>
        <v>47954</v>
      </c>
      <c r="I30" s="16">
        <f t="shared" si="1"/>
        <v>47954</v>
      </c>
      <c r="J30" s="17">
        <f>'Operating Revenue I'!C29/B30</f>
        <v>33.060044477390662</v>
      </c>
      <c r="K30" s="17">
        <f>('Operating Revenue I'!B29+C30)/B30</f>
        <v>2.4877687175685694</v>
      </c>
      <c r="L30" s="17">
        <f t="shared" si="2"/>
        <v>0</v>
      </c>
      <c r="M30" s="17">
        <f t="shared" si="3"/>
        <v>0</v>
      </c>
      <c r="N30" s="36">
        <f t="shared" si="4"/>
        <v>35.547813194959232</v>
      </c>
    </row>
    <row r="31" spans="1:14">
      <c r="A31" s="1" t="s">
        <v>142</v>
      </c>
      <c r="B31" s="2">
        <v>8345</v>
      </c>
      <c r="C31" s="15">
        <v>0</v>
      </c>
      <c r="D31" s="15">
        <v>0</v>
      </c>
      <c r="E31" s="15">
        <v>0</v>
      </c>
      <c r="F31" s="15">
        <v>5790</v>
      </c>
      <c r="G31" s="35">
        <f t="shared" si="0"/>
        <v>5790</v>
      </c>
      <c r="H31" s="15">
        <f>'Operating Revenue I'!E30</f>
        <v>369482</v>
      </c>
      <c r="I31" s="16">
        <f t="shared" si="1"/>
        <v>375272</v>
      </c>
      <c r="J31" s="17">
        <f>'Operating Revenue I'!C30/B31</f>
        <v>43.808268424206112</v>
      </c>
      <c r="K31" s="17">
        <f>('Operating Revenue I'!B30+C31)/B31</f>
        <v>0.46758538046734571</v>
      </c>
      <c r="L31" s="17">
        <f t="shared" si="2"/>
        <v>0</v>
      </c>
      <c r="M31" s="17">
        <f t="shared" si="3"/>
        <v>0.69382863990413424</v>
      </c>
      <c r="N31" s="36">
        <f t="shared" si="4"/>
        <v>44.969682444577593</v>
      </c>
    </row>
    <row r="32" spans="1:14">
      <c r="A32" s="1" t="s">
        <v>147</v>
      </c>
      <c r="B32" s="2">
        <v>3398</v>
      </c>
      <c r="C32" s="15">
        <v>0</v>
      </c>
      <c r="D32" s="15">
        <v>0</v>
      </c>
      <c r="E32" s="15">
        <v>0</v>
      </c>
      <c r="F32" s="15">
        <v>0</v>
      </c>
      <c r="G32" s="35">
        <f t="shared" si="0"/>
        <v>0</v>
      </c>
      <c r="H32" s="15">
        <f>'Operating Revenue I'!E31</f>
        <v>114308</v>
      </c>
      <c r="I32" s="16">
        <f t="shared" si="1"/>
        <v>114308</v>
      </c>
      <c r="J32" s="17">
        <f>'Operating Revenue I'!C31/B32</f>
        <v>28.937316068275457</v>
      </c>
      <c r="K32" s="17">
        <f>('Operating Revenue I'!B31+C32)/B32</f>
        <v>4.7024720423778694</v>
      </c>
      <c r="L32" s="17">
        <f t="shared" si="2"/>
        <v>0</v>
      </c>
      <c r="M32" s="17">
        <f t="shared" si="3"/>
        <v>0</v>
      </c>
      <c r="N32" s="36">
        <f t="shared" si="4"/>
        <v>33.639788110653328</v>
      </c>
    </row>
    <row r="33" spans="1:14">
      <c r="A33" s="1" t="s">
        <v>152</v>
      </c>
      <c r="B33" s="2">
        <v>2541</v>
      </c>
      <c r="C33" s="15">
        <v>0</v>
      </c>
      <c r="D33" s="15">
        <v>0</v>
      </c>
      <c r="E33" s="15">
        <v>0</v>
      </c>
      <c r="F33" s="15">
        <v>858</v>
      </c>
      <c r="G33" s="35">
        <f t="shared" si="0"/>
        <v>858</v>
      </c>
      <c r="H33" s="15">
        <f>'Operating Revenue I'!E32</f>
        <v>83742</v>
      </c>
      <c r="I33" s="16">
        <f t="shared" si="1"/>
        <v>84600</v>
      </c>
      <c r="J33" s="17">
        <f>'Operating Revenue I'!C32/B33</f>
        <v>31.840220385674932</v>
      </c>
      <c r="K33" s="17">
        <f>('Operating Revenue I'!B32+C33)/B33</f>
        <v>1.1160960251869343</v>
      </c>
      <c r="L33" s="17">
        <f t="shared" si="2"/>
        <v>0</v>
      </c>
      <c r="M33" s="17">
        <f t="shared" si="3"/>
        <v>0.33766233766233766</v>
      </c>
      <c r="N33" s="36">
        <f t="shared" si="4"/>
        <v>33.293978748524204</v>
      </c>
    </row>
    <row r="34" spans="1:14">
      <c r="A34" s="1" t="s">
        <v>157</v>
      </c>
      <c r="B34" s="2">
        <v>23045</v>
      </c>
      <c r="C34" s="15">
        <v>0</v>
      </c>
      <c r="D34" s="15">
        <v>0</v>
      </c>
      <c r="E34" s="15">
        <v>0</v>
      </c>
      <c r="F34" s="15">
        <v>7542</v>
      </c>
      <c r="G34" s="35">
        <f t="shared" si="0"/>
        <v>7542</v>
      </c>
      <c r="H34" s="15">
        <f>'Operating Revenue I'!E33</f>
        <v>720820</v>
      </c>
      <c r="I34" s="16">
        <f t="shared" si="1"/>
        <v>728362</v>
      </c>
      <c r="J34" s="17">
        <f>'Operating Revenue I'!C33/B34</f>
        <v>30.693512692558038</v>
      </c>
      <c r="K34" s="17">
        <f>('Operating Revenue I'!B33+C34)/B34</f>
        <v>0.58528965068344541</v>
      </c>
      <c r="L34" s="17">
        <f t="shared" si="2"/>
        <v>0</v>
      </c>
      <c r="M34" s="17">
        <f t="shared" si="3"/>
        <v>0.32727272727272727</v>
      </c>
      <c r="N34" s="36">
        <f t="shared" si="4"/>
        <v>31.606075070514212</v>
      </c>
    </row>
    <row r="35" spans="1:14">
      <c r="A35" s="1" t="s">
        <v>162</v>
      </c>
      <c r="B35" s="2">
        <v>19628</v>
      </c>
      <c r="C35" s="15">
        <v>0</v>
      </c>
      <c r="D35" s="15">
        <v>16557</v>
      </c>
      <c r="E35" s="15">
        <v>0</v>
      </c>
      <c r="F35" s="15">
        <v>0</v>
      </c>
      <c r="G35" s="35">
        <f t="shared" si="0"/>
        <v>16557</v>
      </c>
      <c r="H35" s="15">
        <f>'Operating Revenue I'!E34</f>
        <v>747467</v>
      </c>
      <c r="I35" s="16">
        <f t="shared" si="1"/>
        <v>764024</v>
      </c>
      <c r="J35" s="17">
        <f>'Operating Revenue I'!C34/B35</f>
        <v>37.195435092724679</v>
      </c>
      <c r="K35" s="17">
        <f>('Operating Revenue I'!B34+C35)/B35</f>
        <v>0.88623395149786022</v>
      </c>
      <c r="L35" s="17">
        <f t="shared" si="2"/>
        <v>0.8435398410434074</v>
      </c>
      <c r="M35" s="17">
        <f t="shared" si="3"/>
        <v>0.8435398410434074</v>
      </c>
      <c r="N35" s="36">
        <f t="shared" si="4"/>
        <v>38.925208885265945</v>
      </c>
    </row>
    <row r="36" spans="1:14">
      <c r="A36" s="1" t="s">
        <v>167</v>
      </c>
      <c r="B36" s="2">
        <v>234559</v>
      </c>
      <c r="C36" s="15">
        <v>0</v>
      </c>
      <c r="D36" s="15">
        <v>35822</v>
      </c>
      <c r="E36" s="15">
        <v>0</v>
      </c>
      <c r="F36" s="15">
        <v>230639</v>
      </c>
      <c r="G36" s="35">
        <f t="shared" si="0"/>
        <v>266461</v>
      </c>
      <c r="H36" s="15">
        <f>'Operating Revenue I'!E35</f>
        <v>5966129</v>
      </c>
      <c r="I36" s="16">
        <f t="shared" si="1"/>
        <v>6232590</v>
      </c>
      <c r="J36" s="17">
        <f>'Operating Revenue I'!C35/B36</f>
        <v>25.075618501102067</v>
      </c>
      <c r="K36" s="17">
        <f>('Operating Revenue I'!B35+C36)/B36</f>
        <v>0.35989665713104163</v>
      </c>
      <c r="L36" s="17">
        <f t="shared" si="2"/>
        <v>0.15272063745155803</v>
      </c>
      <c r="M36" s="17">
        <f t="shared" si="3"/>
        <v>1.1360084243196809</v>
      </c>
      <c r="N36" s="36">
        <f t="shared" si="4"/>
        <v>26.571523582552789</v>
      </c>
    </row>
    <row r="37" spans="1:14">
      <c r="A37" s="1" t="s">
        <v>172</v>
      </c>
      <c r="B37" s="2">
        <v>18560</v>
      </c>
      <c r="C37" s="15">
        <v>2000</v>
      </c>
      <c r="D37" s="15">
        <v>14065</v>
      </c>
      <c r="E37" s="15">
        <v>0</v>
      </c>
      <c r="F37" s="15">
        <v>0</v>
      </c>
      <c r="G37" s="35">
        <f t="shared" si="0"/>
        <v>16065</v>
      </c>
      <c r="H37" s="15">
        <f>'Operating Revenue I'!E36</f>
        <v>330994</v>
      </c>
      <c r="I37" s="16">
        <f t="shared" si="1"/>
        <v>347059</v>
      </c>
      <c r="J37" s="17">
        <f>'Operating Revenue I'!C36/B37</f>
        <v>17.229471982758621</v>
      </c>
      <c r="K37" s="17">
        <f>('Operating Revenue I'!B36+C37)/B37</f>
        <v>0.71201508620689657</v>
      </c>
      <c r="L37" s="17">
        <f t="shared" si="2"/>
        <v>0.7578125</v>
      </c>
      <c r="M37" s="17">
        <f t="shared" si="3"/>
        <v>0.86557112068965514</v>
      </c>
      <c r="N37" s="36">
        <f t="shared" si="4"/>
        <v>18.699299568965518</v>
      </c>
    </row>
    <row r="38" spans="1:14">
      <c r="A38" s="1" t="s">
        <v>177</v>
      </c>
      <c r="B38" s="2">
        <v>3640</v>
      </c>
      <c r="C38" s="15">
        <v>0</v>
      </c>
      <c r="D38" s="15">
        <v>0</v>
      </c>
      <c r="E38" s="15">
        <v>0</v>
      </c>
      <c r="F38" s="15">
        <v>0</v>
      </c>
      <c r="G38" s="35">
        <f t="shared" si="0"/>
        <v>0</v>
      </c>
      <c r="H38" s="15">
        <f>'Operating Revenue I'!E37</f>
        <v>87238</v>
      </c>
      <c r="I38" s="16">
        <f t="shared" si="1"/>
        <v>87238</v>
      </c>
      <c r="J38" s="17">
        <f>'Operating Revenue I'!C37/B38</f>
        <v>23.237637362637361</v>
      </c>
      <c r="K38" s="17">
        <f>('Operating Revenue I'!B37+C38)/B38</f>
        <v>0.72884615384615381</v>
      </c>
      <c r="L38" s="17">
        <f t="shared" si="2"/>
        <v>0</v>
      </c>
      <c r="M38" s="17">
        <f t="shared" si="3"/>
        <v>0</v>
      </c>
      <c r="N38" s="36">
        <f t="shared" si="4"/>
        <v>23.966483516483517</v>
      </c>
    </row>
    <row r="39" spans="1:14">
      <c r="A39" s="1" t="s">
        <v>182</v>
      </c>
      <c r="B39" s="2">
        <v>11290</v>
      </c>
      <c r="C39" s="15">
        <v>0</v>
      </c>
      <c r="D39" s="15">
        <v>1250</v>
      </c>
      <c r="E39" s="15">
        <v>0</v>
      </c>
      <c r="F39" s="15">
        <v>0</v>
      </c>
      <c r="G39" s="35">
        <f t="shared" si="0"/>
        <v>1250</v>
      </c>
      <c r="H39" s="15">
        <f>'Operating Revenue I'!E38</f>
        <v>328774</v>
      </c>
      <c r="I39" s="16">
        <f t="shared" si="1"/>
        <v>330024</v>
      </c>
      <c r="J39" s="17">
        <f>'Operating Revenue I'!C38/B39</f>
        <v>28.411071744906998</v>
      </c>
      <c r="K39" s="17">
        <f>('Operating Revenue I'!B38+C39)/B39</f>
        <v>0.70974313551815771</v>
      </c>
      <c r="L39" s="17">
        <f t="shared" si="2"/>
        <v>0.11071744906997343</v>
      </c>
      <c r="M39" s="17">
        <f t="shared" si="3"/>
        <v>0.11071744906997343</v>
      </c>
      <c r="N39" s="36">
        <f t="shared" si="4"/>
        <v>29.231532329495128</v>
      </c>
    </row>
    <row r="40" spans="1:14">
      <c r="A40" s="1" t="s">
        <v>187</v>
      </c>
      <c r="B40" s="2">
        <v>50499</v>
      </c>
      <c r="C40" s="15">
        <v>0</v>
      </c>
      <c r="D40" s="15">
        <v>14735</v>
      </c>
      <c r="E40" s="15">
        <v>0</v>
      </c>
      <c r="F40" s="15">
        <v>14763</v>
      </c>
      <c r="G40" s="35">
        <f t="shared" si="0"/>
        <v>29498</v>
      </c>
      <c r="H40" s="15">
        <f>'Operating Revenue I'!E39</f>
        <v>1072068</v>
      </c>
      <c r="I40" s="16">
        <f t="shared" si="1"/>
        <v>1101566</v>
      </c>
      <c r="J40" s="17">
        <f>'Operating Revenue I'!C39/B40</f>
        <v>20.79916433988792</v>
      </c>
      <c r="K40" s="17">
        <f>('Operating Revenue I'!B39+C40)/B40</f>
        <v>0.43032535297728669</v>
      </c>
      <c r="L40" s="17">
        <f t="shared" si="2"/>
        <v>0.29178795619715242</v>
      </c>
      <c r="M40" s="17">
        <f t="shared" si="3"/>
        <v>0.58413037881938257</v>
      </c>
      <c r="N40" s="36">
        <f t="shared" si="4"/>
        <v>21.813620071684589</v>
      </c>
    </row>
    <row r="41" spans="1:14">
      <c r="A41" s="1" t="s">
        <v>192</v>
      </c>
      <c r="B41" s="2">
        <v>1111</v>
      </c>
      <c r="C41" s="15">
        <v>0</v>
      </c>
      <c r="D41" s="15">
        <v>1000</v>
      </c>
      <c r="E41" s="15">
        <v>0</v>
      </c>
      <c r="F41" s="15">
        <v>5478</v>
      </c>
      <c r="G41" s="35">
        <f t="shared" si="0"/>
        <v>6478</v>
      </c>
      <c r="H41" s="15">
        <f>'Operating Revenue I'!E40</f>
        <v>46412</v>
      </c>
      <c r="I41" s="16">
        <f t="shared" si="1"/>
        <v>52890</v>
      </c>
      <c r="J41" s="17">
        <f>'Operating Revenue I'!C40/B41</f>
        <v>37.749774977497751</v>
      </c>
      <c r="K41" s="17">
        <f>('Operating Revenue I'!B40+C41)/B41</f>
        <v>4.0252025202520256</v>
      </c>
      <c r="L41" s="17">
        <f t="shared" si="2"/>
        <v>0.90009000900090008</v>
      </c>
      <c r="M41" s="17">
        <f t="shared" si="3"/>
        <v>5.8307830783078307</v>
      </c>
      <c r="N41" s="36">
        <f t="shared" si="4"/>
        <v>47.605760576057605</v>
      </c>
    </row>
    <row r="42" spans="1:14">
      <c r="A42" s="1" t="s">
        <v>196</v>
      </c>
      <c r="B42" s="2">
        <v>2640</v>
      </c>
      <c r="C42" s="15">
        <v>0</v>
      </c>
      <c r="D42" s="15">
        <v>0</v>
      </c>
      <c r="E42" s="15">
        <v>0</v>
      </c>
      <c r="F42" s="15">
        <v>357</v>
      </c>
      <c r="G42" s="35">
        <f t="shared" si="0"/>
        <v>357</v>
      </c>
      <c r="H42" s="15">
        <f>'Operating Revenue I'!E41</f>
        <v>159506</v>
      </c>
      <c r="I42" s="16">
        <f t="shared" si="1"/>
        <v>159863</v>
      </c>
      <c r="J42" s="17">
        <f>'Operating Revenue I'!C41/B42</f>
        <v>57.176515151515154</v>
      </c>
      <c r="K42" s="17">
        <f>('Operating Revenue I'!B41+C42)/B42</f>
        <v>3.2424242424242422</v>
      </c>
      <c r="L42" s="17">
        <f t="shared" si="2"/>
        <v>0</v>
      </c>
      <c r="M42" s="17">
        <f t="shared" si="3"/>
        <v>0.13522727272727272</v>
      </c>
      <c r="N42" s="36">
        <f t="shared" si="4"/>
        <v>60.554166666666667</v>
      </c>
    </row>
    <row r="43" spans="1:14">
      <c r="A43" s="1" t="s">
        <v>201</v>
      </c>
      <c r="B43" s="2">
        <v>3474</v>
      </c>
      <c r="C43" s="15">
        <v>0</v>
      </c>
      <c r="D43" s="15">
        <v>0</v>
      </c>
      <c r="E43" s="15">
        <v>0</v>
      </c>
      <c r="F43" s="15">
        <v>1000</v>
      </c>
      <c r="G43" s="35">
        <f t="shared" si="0"/>
        <v>1000</v>
      </c>
      <c r="H43" s="15">
        <f>'Operating Revenue I'!E42</f>
        <v>95600</v>
      </c>
      <c r="I43" s="16">
        <f t="shared" si="1"/>
        <v>96600</v>
      </c>
      <c r="J43" s="17">
        <f>'Operating Revenue I'!C42/B43</f>
        <v>25.73028209556707</v>
      </c>
      <c r="K43" s="17">
        <f>('Operating Revenue I'!B42+C43)/B43</f>
        <v>1.7884283246977548</v>
      </c>
      <c r="L43" s="17">
        <f t="shared" si="2"/>
        <v>0</v>
      </c>
      <c r="M43" s="17">
        <f t="shared" si="3"/>
        <v>0.28785261945883706</v>
      </c>
      <c r="N43" s="36">
        <f t="shared" si="4"/>
        <v>27.806563039723663</v>
      </c>
    </row>
    <row r="44" spans="1:14">
      <c r="A44" s="1" t="s">
        <v>206</v>
      </c>
      <c r="B44" s="3">
        <v>964</v>
      </c>
      <c r="C44" s="15">
        <v>0</v>
      </c>
      <c r="D44" s="15">
        <v>0</v>
      </c>
      <c r="E44" s="15">
        <v>0</v>
      </c>
      <c r="F44" s="15">
        <v>3210</v>
      </c>
      <c r="G44" s="35">
        <f t="shared" si="0"/>
        <v>3210</v>
      </c>
      <c r="H44" s="15">
        <f>'Operating Revenue I'!E43</f>
        <v>41242</v>
      </c>
      <c r="I44" s="16">
        <f t="shared" si="1"/>
        <v>44452</v>
      </c>
      <c r="J44" s="17">
        <f>'Operating Revenue I'!C43/B44</f>
        <v>39.928423236514526</v>
      </c>
      <c r="K44" s="17">
        <f>('Operating Revenue I'!B43+C44)/B44</f>
        <v>2.853734439834025</v>
      </c>
      <c r="L44" s="17">
        <f t="shared" si="2"/>
        <v>0</v>
      </c>
      <c r="M44" s="17">
        <f t="shared" si="3"/>
        <v>3.3298755186721993</v>
      </c>
      <c r="N44" s="36">
        <f t="shared" si="4"/>
        <v>46.11203319502075</v>
      </c>
    </row>
    <row r="45" spans="1:14">
      <c r="A45" s="1" t="s">
        <v>211</v>
      </c>
      <c r="B45" s="3">
        <v>914</v>
      </c>
      <c r="C45" s="15">
        <v>0</v>
      </c>
      <c r="D45" s="15">
        <v>1000</v>
      </c>
      <c r="E45" s="15">
        <v>0</v>
      </c>
      <c r="F45" s="15">
        <v>0</v>
      </c>
      <c r="G45" s="35">
        <f t="shared" si="0"/>
        <v>1000</v>
      </c>
      <c r="H45" s="15">
        <f>'Operating Revenue I'!E44</f>
        <v>34992</v>
      </c>
      <c r="I45" s="16">
        <f t="shared" si="1"/>
        <v>35992</v>
      </c>
      <c r="J45" s="17">
        <f>'Operating Revenue I'!C44/B45</f>
        <v>35.448577680525162</v>
      </c>
      <c r="K45" s="17">
        <f>('Operating Revenue I'!B44+C45)/B45</f>
        <v>2.8358862144420129</v>
      </c>
      <c r="L45" s="17">
        <f t="shared" si="2"/>
        <v>1.0940919037199124</v>
      </c>
      <c r="M45" s="17">
        <f t="shared" si="3"/>
        <v>1.0940919037199124</v>
      </c>
      <c r="N45" s="36">
        <f t="shared" si="4"/>
        <v>39.378555798687088</v>
      </c>
    </row>
    <row r="46" spans="1:14">
      <c r="A46" s="1" t="s">
        <v>216</v>
      </c>
      <c r="B46" s="2">
        <v>11191</v>
      </c>
      <c r="C46" s="15">
        <v>2080</v>
      </c>
      <c r="D46" s="15">
        <v>0</v>
      </c>
      <c r="E46" s="15">
        <v>0</v>
      </c>
      <c r="F46" s="15">
        <v>0</v>
      </c>
      <c r="G46" s="35">
        <f t="shared" si="0"/>
        <v>2080</v>
      </c>
      <c r="H46" s="15">
        <f>'Operating Revenue I'!E45</f>
        <v>394696</v>
      </c>
      <c r="I46" s="16">
        <f t="shared" si="1"/>
        <v>396776</v>
      </c>
      <c r="J46" s="17">
        <f>'Operating Revenue I'!C45/B46</f>
        <v>33.92199088553302</v>
      </c>
      <c r="K46" s="17">
        <f>('Operating Revenue I'!B45+C46)/B46</f>
        <v>1.5329282459118936</v>
      </c>
      <c r="L46" s="17">
        <f t="shared" si="2"/>
        <v>0</v>
      </c>
      <c r="M46" s="17">
        <f t="shared" si="3"/>
        <v>0.18586364042534179</v>
      </c>
      <c r="N46" s="36">
        <f t="shared" si="4"/>
        <v>35.45491913144491</v>
      </c>
    </row>
    <row r="47" spans="1:14">
      <c r="A47" s="1" t="s">
        <v>221</v>
      </c>
      <c r="B47" s="2">
        <v>12378</v>
      </c>
      <c r="C47" s="15">
        <v>0</v>
      </c>
      <c r="D47" s="15">
        <v>7348</v>
      </c>
      <c r="E47" s="15">
        <v>0</v>
      </c>
      <c r="F47" s="15">
        <v>0</v>
      </c>
      <c r="G47" s="35">
        <f t="shared" si="0"/>
        <v>7348</v>
      </c>
      <c r="H47" s="15">
        <f>'Operating Revenue I'!E46</f>
        <v>441125</v>
      </c>
      <c r="I47" s="16">
        <f t="shared" si="1"/>
        <v>448473</v>
      </c>
      <c r="J47" s="17">
        <f>'Operating Revenue I'!C46/B47</f>
        <v>34.500403942478592</v>
      </c>
      <c r="K47" s="17">
        <f>('Operating Revenue I'!B46+C47)/B47</f>
        <v>1.1374212312166747</v>
      </c>
      <c r="L47" s="17">
        <f t="shared" si="2"/>
        <v>0.59363386653740502</v>
      </c>
      <c r="M47" s="17">
        <f t="shared" si="3"/>
        <v>0.59363386653740502</v>
      </c>
      <c r="N47" s="36">
        <f t="shared" si="4"/>
        <v>36.231459040232671</v>
      </c>
    </row>
    <row r="48" spans="1:14">
      <c r="A48" s="1" t="s">
        <v>226</v>
      </c>
      <c r="B48" s="2">
        <v>2156</v>
      </c>
      <c r="C48" s="15">
        <v>0</v>
      </c>
      <c r="D48" s="15">
        <v>0</v>
      </c>
      <c r="E48" s="15">
        <v>0</v>
      </c>
      <c r="F48" s="15">
        <v>5254</v>
      </c>
      <c r="G48" s="35">
        <f t="shared" si="0"/>
        <v>5254</v>
      </c>
      <c r="H48" s="15">
        <f>'Operating Revenue I'!E47</f>
        <v>105552</v>
      </c>
      <c r="I48" s="16">
        <f t="shared" si="1"/>
        <v>110806</v>
      </c>
      <c r="J48" s="17">
        <f>'Operating Revenue I'!C47/B48</f>
        <v>48.766233766233768</v>
      </c>
      <c r="K48" s="17">
        <f>('Operating Revenue I'!B47+C48)/B48</f>
        <v>0.19109461966604824</v>
      </c>
      <c r="L48" s="17">
        <f t="shared" si="2"/>
        <v>0</v>
      </c>
      <c r="M48" s="17">
        <f t="shared" si="3"/>
        <v>2.4369202226345084</v>
      </c>
      <c r="N48" s="36">
        <f t="shared" si="4"/>
        <v>51.394248608534326</v>
      </c>
    </row>
    <row r="49" spans="1:14">
      <c r="A49" s="1" t="s">
        <v>231</v>
      </c>
      <c r="B49" s="2">
        <v>5625</v>
      </c>
      <c r="C49" s="15">
        <v>0</v>
      </c>
      <c r="D49" s="15">
        <v>0</v>
      </c>
      <c r="E49" s="15">
        <v>0</v>
      </c>
      <c r="F49" s="15">
        <v>0</v>
      </c>
      <c r="G49" s="35">
        <f t="shared" si="0"/>
        <v>0</v>
      </c>
      <c r="H49" s="15">
        <f>'Operating Revenue I'!E48</f>
        <v>132917</v>
      </c>
      <c r="I49" s="16">
        <f t="shared" si="1"/>
        <v>132917</v>
      </c>
      <c r="J49" s="17">
        <f>'Operating Revenue I'!C48/B49</f>
        <v>22.846399999999999</v>
      </c>
      <c r="K49" s="17">
        <f>('Operating Revenue I'!B48+C49)/B49</f>
        <v>0.78328888888888892</v>
      </c>
      <c r="L49" s="17">
        <f t="shared" si="2"/>
        <v>0</v>
      </c>
      <c r="M49" s="17">
        <f t="shared" si="3"/>
        <v>0</v>
      </c>
      <c r="N49" s="36">
        <f t="shared" si="4"/>
        <v>23.629688888888889</v>
      </c>
    </row>
    <row r="50" spans="1:14">
      <c r="A50" s="1" t="s">
        <v>236</v>
      </c>
      <c r="B50" s="2">
        <v>4893</v>
      </c>
      <c r="C50" s="15">
        <v>13000</v>
      </c>
      <c r="D50" s="15">
        <v>2652</v>
      </c>
      <c r="E50" s="15">
        <v>0</v>
      </c>
      <c r="F50" s="15">
        <v>102156</v>
      </c>
      <c r="G50" s="35">
        <f t="shared" si="0"/>
        <v>117808</v>
      </c>
      <c r="H50" s="15">
        <f>'Operating Revenue I'!E49</f>
        <v>105349</v>
      </c>
      <c r="I50" s="16">
        <f t="shared" si="1"/>
        <v>223157</v>
      </c>
      <c r="J50" s="17">
        <f>'Operating Revenue I'!C49/B50</f>
        <v>20.724708767627224</v>
      </c>
      <c r="K50" s="17">
        <f>('Operating Revenue I'!B49+C50)/B50</f>
        <v>3.462701818924995</v>
      </c>
      <c r="L50" s="17">
        <f t="shared" si="2"/>
        <v>0.54199877375843042</v>
      </c>
      <c r="M50" s="17">
        <f t="shared" si="3"/>
        <v>24.076844471694258</v>
      </c>
      <c r="N50" s="36">
        <f t="shared" si="4"/>
        <v>45.607398324136518</v>
      </c>
    </row>
    <row r="51" spans="1:14">
      <c r="A51" s="1" t="s">
        <v>241</v>
      </c>
      <c r="B51" s="2">
        <v>3342</v>
      </c>
      <c r="C51" s="15">
        <v>3000</v>
      </c>
      <c r="D51" s="15">
        <v>2000</v>
      </c>
      <c r="E51" s="15">
        <v>0</v>
      </c>
      <c r="F51" s="15">
        <v>4528</v>
      </c>
      <c r="G51" s="35">
        <f t="shared" si="0"/>
        <v>9528</v>
      </c>
      <c r="H51" s="15">
        <f>'Operating Revenue I'!E50</f>
        <v>103199</v>
      </c>
      <c r="I51" s="16">
        <f t="shared" si="1"/>
        <v>112727</v>
      </c>
      <c r="J51" s="17">
        <f>'Operating Revenue I'!C50/B51</f>
        <v>28.634051466187913</v>
      </c>
      <c r="K51" s="17">
        <f>('Operating Revenue I'!B50+C51)/B51</f>
        <v>3.1430281268701377</v>
      </c>
      <c r="L51" s="17">
        <f t="shared" si="2"/>
        <v>0.59844404548174746</v>
      </c>
      <c r="M51" s="17">
        <f t="shared" si="3"/>
        <v>2.8509874326750451</v>
      </c>
      <c r="N51" s="36">
        <f t="shared" si="4"/>
        <v>33.730400957510476</v>
      </c>
    </row>
    <row r="52" spans="1:14">
      <c r="A52" s="1" t="s">
        <v>246</v>
      </c>
      <c r="B52" s="2">
        <v>5916</v>
      </c>
      <c r="C52" s="15">
        <v>0</v>
      </c>
      <c r="D52" s="15">
        <v>985</v>
      </c>
      <c r="E52" s="15">
        <v>0</v>
      </c>
      <c r="F52" s="15">
        <v>0</v>
      </c>
      <c r="G52" s="35">
        <f t="shared" si="0"/>
        <v>985</v>
      </c>
      <c r="H52" s="15">
        <f>'Operating Revenue I'!E51</f>
        <v>92631</v>
      </c>
      <c r="I52" s="16">
        <f t="shared" si="1"/>
        <v>93616</v>
      </c>
      <c r="J52" s="17">
        <f>'Operating Revenue I'!C51/B52</f>
        <v>14.285496957403652</v>
      </c>
      <c r="K52" s="17">
        <f>('Operating Revenue I'!B51+C52)/B52</f>
        <v>1.3722109533468561</v>
      </c>
      <c r="L52" s="17">
        <f t="shared" si="2"/>
        <v>0.16649763353617308</v>
      </c>
      <c r="M52" s="17">
        <f t="shared" si="3"/>
        <v>0.16649763353617308</v>
      </c>
      <c r="N52" s="36">
        <f t="shared" si="4"/>
        <v>15.824205544286681</v>
      </c>
    </row>
    <row r="53" spans="1:14">
      <c r="A53" s="1" t="s">
        <v>251</v>
      </c>
      <c r="B53" s="2">
        <v>3286</v>
      </c>
      <c r="C53" s="15">
        <v>0</v>
      </c>
      <c r="D53" s="15">
        <v>2687</v>
      </c>
      <c r="E53" s="15">
        <v>0</v>
      </c>
      <c r="F53" s="15">
        <v>0</v>
      </c>
      <c r="G53" s="35">
        <f t="shared" si="0"/>
        <v>2687</v>
      </c>
      <c r="H53" s="15">
        <f>'Operating Revenue I'!E52</f>
        <v>82048</v>
      </c>
      <c r="I53" s="16">
        <f t="shared" si="1"/>
        <v>84735</v>
      </c>
      <c r="J53" s="17">
        <f>'Operating Revenue I'!C52/B53</f>
        <v>21.911138161898965</v>
      </c>
      <c r="K53" s="17">
        <f>('Operating Revenue I'!B52+C53)/B53</f>
        <v>3.0578210590383446</v>
      </c>
      <c r="L53" s="17">
        <f t="shared" si="2"/>
        <v>0.81771150334753495</v>
      </c>
      <c r="M53" s="17">
        <f t="shared" si="3"/>
        <v>0.81771150334753495</v>
      </c>
      <c r="N53" s="36">
        <f t="shared" si="4"/>
        <v>25.786670724284846</v>
      </c>
    </row>
    <row r="54" spans="1:14">
      <c r="A54" s="1" t="s">
        <v>256</v>
      </c>
      <c r="B54" s="2">
        <v>1724</v>
      </c>
      <c r="C54" s="15">
        <v>0</v>
      </c>
      <c r="D54" s="15">
        <v>2750</v>
      </c>
      <c r="E54" s="15">
        <v>0</v>
      </c>
      <c r="F54" s="15">
        <v>1245</v>
      </c>
      <c r="G54" s="35">
        <f t="shared" si="0"/>
        <v>3995</v>
      </c>
      <c r="H54" s="15">
        <f>'Operating Revenue I'!E53</f>
        <v>38708</v>
      </c>
      <c r="I54" s="16">
        <f t="shared" si="1"/>
        <v>42703</v>
      </c>
      <c r="J54" s="17">
        <f>'Operating Revenue I'!C53/B54</f>
        <v>20.614849187935036</v>
      </c>
      <c r="K54" s="17">
        <f>('Operating Revenue I'!B53+C54)/B54</f>
        <v>1.8375870069605569</v>
      </c>
      <c r="L54" s="17">
        <f t="shared" si="2"/>
        <v>1.5951276102088168</v>
      </c>
      <c r="M54" s="17">
        <f t="shared" si="3"/>
        <v>2.3172853828306264</v>
      </c>
      <c r="N54" s="36">
        <f t="shared" si="4"/>
        <v>24.769721577726219</v>
      </c>
    </row>
    <row r="55" spans="1:14">
      <c r="A55" s="1" t="s">
        <v>261</v>
      </c>
      <c r="B55" s="3">
        <v>898</v>
      </c>
      <c r="C55" s="15">
        <v>0</v>
      </c>
      <c r="D55" s="15">
        <v>0</v>
      </c>
      <c r="E55" s="15">
        <v>0</v>
      </c>
      <c r="F55" s="15">
        <v>0</v>
      </c>
      <c r="G55" s="35">
        <f t="shared" si="0"/>
        <v>0</v>
      </c>
      <c r="H55" s="15">
        <f>'Operating Revenue I'!E54</f>
        <v>10789</v>
      </c>
      <c r="I55" s="16">
        <f t="shared" si="1"/>
        <v>10789</v>
      </c>
      <c r="J55" s="17">
        <f>'Operating Revenue I'!C54/B55</f>
        <v>9.7449888641425382</v>
      </c>
      <c r="K55" s="17">
        <f>('Operating Revenue I'!B54+C55)/B55</f>
        <v>2.269487750556793</v>
      </c>
      <c r="L55" s="17">
        <f t="shared" si="2"/>
        <v>0</v>
      </c>
      <c r="M55" s="17">
        <f t="shared" si="3"/>
        <v>0</v>
      </c>
      <c r="N55" s="36">
        <f t="shared" si="4"/>
        <v>12.014476614699332</v>
      </c>
    </row>
    <row r="56" spans="1:14">
      <c r="A56" s="1" t="s">
        <v>266</v>
      </c>
      <c r="B56" s="2">
        <v>1897</v>
      </c>
      <c r="C56" s="15">
        <v>0</v>
      </c>
      <c r="D56" s="15">
        <v>0</v>
      </c>
      <c r="E56" s="1" t="s">
        <v>171</v>
      </c>
      <c r="F56" s="15">
        <v>0</v>
      </c>
      <c r="G56" s="35">
        <f t="shared" si="0"/>
        <v>0</v>
      </c>
      <c r="H56" s="15">
        <f>'Operating Revenue I'!E55</f>
        <v>116457</v>
      </c>
      <c r="I56" s="16">
        <f t="shared" si="1"/>
        <v>116457</v>
      </c>
      <c r="J56" s="17">
        <f>'Operating Revenue I'!C55/B56</f>
        <v>59.623089088033737</v>
      </c>
      <c r="K56" s="17">
        <f>('Operating Revenue I'!B55+C56)/B56</f>
        <v>1.7670005271481286</v>
      </c>
      <c r="L56" s="17">
        <f t="shared" si="2"/>
        <v>0</v>
      </c>
      <c r="M56" s="17">
        <f t="shared" si="3"/>
        <v>0</v>
      </c>
      <c r="N56" s="36">
        <f t="shared" si="4"/>
        <v>61.390089615181864</v>
      </c>
    </row>
    <row r="57" spans="1:14">
      <c r="A57" s="1" t="s">
        <v>271</v>
      </c>
      <c r="B57" s="3">
        <v>328</v>
      </c>
      <c r="C57" s="15">
        <v>0</v>
      </c>
      <c r="D57" s="15">
        <v>0</v>
      </c>
      <c r="E57" s="15">
        <v>0</v>
      </c>
      <c r="F57" s="15">
        <v>0</v>
      </c>
      <c r="G57" s="35">
        <f t="shared" si="0"/>
        <v>0</v>
      </c>
      <c r="H57" s="15">
        <f>'Operating Revenue I'!E56</f>
        <v>8000</v>
      </c>
      <c r="I57" s="16">
        <f t="shared" si="1"/>
        <v>8000</v>
      </c>
      <c r="J57" s="17">
        <f>'Operating Revenue I'!C56/B57</f>
        <v>24.390243902439025</v>
      </c>
      <c r="K57" s="17">
        <f>('Operating Revenue I'!B56+C57)/B57</f>
        <v>0</v>
      </c>
      <c r="L57" s="17">
        <f t="shared" si="2"/>
        <v>0</v>
      </c>
      <c r="M57" s="17">
        <f t="shared" si="3"/>
        <v>0</v>
      </c>
      <c r="N57" s="36">
        <f t="shared" si="4"/>
        <v>24.390243902439025</v>
      </c>
    </row>
    <row r="58" spans="1:14">
      <c r="A58" s="1" t="s">
        <v>276</v>
      </c>
      <c r="B58" s="2">
        <v>1020</v>
      </c>
      <c r="C58" s="15">
        <v>0</v>
      </c>
      <c r="D58" s="15">
        <v>0</v>
      </c>
      <c r="E58" s="15">
        <v>0</v>
      </c>
      <c r="F58" s="15">
        <v>0</v>
      </c>
      <c r="G58" s="35">
        <f t="shared" si="0"/>
        <v>0</v>
      </c>
      <c r="H58" s="15">
        <f>'Operating Revenue I'!E57</f>
        <v>0</v>
      </c>
      <c r="I58" s="16">
        <f t="shared" si="1"/>
        <v>0</v>
      </c>
      <c r="J58" s="17">
        <f>'Operating Revenue I'!C57/B58</f>
        <v>0</v>
      </c>
      <c r="K58" s="17">
        <f>('Operating Revenue I'!B57+C58)/B58</f>
        <v>0</v>
      </c>
      <c r="L58" s="17">
        <f t="shared" si="2"/>
        <v>0</v>
      </c>
      <c r="M58" s="17">
        <f t="shared" si="3"/>
        <v>0</v>
      </c>
      <c r="N58" s="36">
        <f t="shared" si="4"/>
        <v>0</v>
      </c>
    </row>
    <row r="59" spans="1:14">
      <c r="A59" s="1" t="s">
        <v>281</v>
      </c>
      <c r="B59" s="2">
        <v>4964</v>
      </c>
      <c r="C59" s="15">
        <v>2374</v>
      </c>
      <c r="D59" s="15">
        <v>0</v>
      </c>
      <c r="E59" s="15">
        <v>32791</v>
      </c>
      <c r="F59" s="15">
        <v>12616</v>
      </c>
      <c r="G59" s="35">
        <f t="shared" si="0"/>
        <v>47781</v>
      </c>
      <c r="H59" s="15">
        <f>'Operating Revenue I'!E58</f>
        <v>377322</v>
      </c>
      <c r="I59" s="16">
        <f t="shared" si="1"/>
        <v>425103</v>
      </c>
      <c r="J59" s="17">
        <f>'Operating Revenue I'!C58/B59</f>
        <v>74.673650282030621</v>
      </c>
      <c r="K59" s="17">
        <f>('Operating Revenue I'!B58+C59)/B59</f>
        <v>1.8162771958098307</v>
      </c>
      <c r="L59" s="17">
        <f t="shared" si="2"/>
        <v>0</v>
      </c>
      <c r="M59" s="17">
        <f t="shared" si="3"/>
        <v>9.6255036261079781</v>
      </c>
      <c r="N59" s="36">
        <f t="shared" si="4"/>
        <v>85.637187751813059</v>
      </c>
    </row>
    <row r="60" spans="1:14">
      <c r="A60" s="1" t="s">
        <v>286</v>
      </c>
      <c r="B60" s="2">
        <v>1269</v>
      </c>
      <c r="C60" s="15">
        <v>0</v>
      </c>
      <c r="D60" s="15">
        <v>1000</v>
      </c>
      <c r="E60" s="15">
        <v>0</v>
      </c>
      <c r="F60" s="15">
        <v>0</v>
      </c>
      <c r="G60" s="35">
        <f t="shared" si="0"/>
        <v>1000</v>
      </c>
      <c r="H60" s="15">
        <f>'Operating Revenue I'!E59</f>
        <v>92898</v>
      </c>
      <c r="I60" s="16">
        <f t="shared" si="1"/>
        <v>93898</v>
      </c>
      <c r="J60" s="17">
        <f>'Operating Revenue I'!C59/B60</f>
        <v>71.551615445232471</v>
      </c>
      <c r="K60" s="17">
        <f>('Operating Revenue I'!B59+C60)/B60</f>
        <v>1.6540583136327818</v>
      </c>
      <c r="L60" s="17">
        <f t="shared" si="2"/>
        <v>0.78802206461780933</v>
      </c>
      <c r="M60" s="17">
        <f t="shared" si="3"/>
        <v>0.78802206461780933</v>
      </c>
      <c r="N60" s="36">
        <f t="shared" si="4"/>
        <v>73.993695823483051</v>
      </c>
    </row>
    <row r="61" spans="1:14">
      <c r="A61" s="1" t="s">
        <v>291</v>
      </c>
      <c r="B61" s="3">
        <v>611</v>
      </c>
      <c r="C61" s="15">
        <v>0</v>
      </c>
      <c r="D61" s="15">
        <v>2000</v>
      </c>
      <c r="E61" s="15">
        <v>0</v>
      </c>
      <c r="F61" s="15">
        <v>0</v>
      </c>
      <c r="G61" s="35">
        <f t="shared" si="0"/>
        <v>2000</v>
      </c>
      <c r="H61" s="15">
        <f>'Operating Revenue I'!E60</f>
        <v>64993</v>
      </c>
      <c r="I61" s="16">
        <f t="shared" si="1"/>
        <v>66993</v>
      </c>
      <c r="J61" s="17">
        <f>'Operating Revenue I'!C60/B61</f>
        <v>102.55155482815057</v>
      </c>
      <c r="K61" s="17">
        <f>('Operating Revenue I'!B60+C61)/B61</f>
        <v>3.8199672667757776</v>
      </c>
      <c r="L61" s="17">
        <f t="shared" si="2"/>
        <v>3.2733224222585924</v>
      </c>
      <c r="M61" s="17">
        <f t="shared" si="3"/>
        <v>3.2733224222585924</v>
      </c>
      <c r="N61" s="36">
        <f t="shared" si="4"/>
        <v>109.64484451718494</v>
      </c>
    </row>
    <row r="62" spans="1:14">
      <c r="A62" s="1" t="s">
        <v>296</v>
      </c>
      <c r="B62" s="2">
        <v>1170</v>
      </c>
      <c r="C62" s="15">
        <v>0</v>
      </c>
      <c r="D62" s="15">
        <v>0</v>
      </c>
      <c r="E62" s="15">
        <v>3850</v>
      </c>
      <c r="F62" s="15">
        <v>0</v>
      </c>
      <c r="G62" s="35">
        <f t="shared" si="0"/>
        <v>3850</v>
      </c>
      <c r="H62" s="15">
        <f>'Operating Revenue I'!E61</f>
        <v>32178</v>
      </c>
      <c r="I62" s="16">
        <f t="shared" si="1"/>
        <v>36028</v>
      </c>
      <c r="J62" s="17">
        <f>'Operating Revenue I'!C61/B62</f>
        <v>23.418803418803417</v>
      </c>
      <c r="K62" s="17">
        <f>('Operating Revenue I'!B61+C62)/B62</f>
        <v>4.0837606837606835</v>
      </c>
      <c r="L62" s="17">
        <f t="shared" si="2"/>
        <v>0</v>
      </c>
      <c r="M62" s="17">
        <f t="shared" si="3"/>
        <v>3.2905982905982905</v>
      </c>
      <c r="N62" s="36">
        <f t="shared" si="4"/>
        <v>30.793162393162394</v>
      </c>
    </row>
    <row r="63" spans="1:14">
      <c r="A63" s="1" t="s">
        <v>301</v>
      </c>
      <c r="B63" s="2">
        <v>91542</v>
      </c>
      <c r="C63" s="15">
        <v>20000</v>
      </c>
      <c r="D63" s="15">
        <v>29457</v>
      </c>
      <c r="E63" s="15">
        <v>0</v>
      </c>
      <c r="F63" s="15">
        <v>5000</v>
      </c>
      <c r="G63" s="35">
        <f t="shared" si="0"/>
        <v>54457</v>
      </c>
      <c r="H63" s="15">
        <f>'Operating Revenue I'!E62</f>
        <v>1233648</v>
      </c>
      <c r="I63" s="16">
        <f t="shared" si="1"/>
        <v>1288105</v>
      </c>
      <c r="J63" s="17">
        <f>'Operating Revenue I'!C62/B63</f>
        <v>13.102925433134518</v>
      </c>
      <c r="K63" s="17">
        <f>('Operating Revenue I'!B62+C63)/B63</f>
        <v>0.59185947433964736</v>
      </c>
      <c r="L63" s="17">
        <f t="shared" si="2"/>
        <v>0.32178672084944615</v>
      </c>
      <c r="M63" s="17">
        <f t="shared" si="3"/>
        <v>0.59488540779095933</v>
      </c>
      <c r="N63" s="36">
        <f t="shared" si="4"/>
        <v>14.071191365711913</v>
      </c>
    </row>
    <row r="64" spans="1:14">
      <c r="A64" s="1" t="s">
        <v>306</v>
      </c>
      <c r="B64" s="2">
        <v>2855</v>
      </c>
      <c r="C64" s="15">
        <v>0</v>
      </c>
      <c r="D64" s="15">
        <v>0</v>
      </c>
      <c r="E64" s="15">
        <v>0</v>
      </c>
      <c r="F64" s="15">
        <v>2114</v>
      </c>
      <c r="G64" s="35">
        <f t="shared" si="0"/>
        <v>2114</v>
      </c>
      <c r="H64" s="15">
        <f>'Operating Revenue I'!E63</f>
        <v>98644</v>
      </c>
      <c r="I64" s="16">
        <f t="shared" si="1"/>
        <v>100758</v>
      </c>
      <c r="J64" s="17">
        <f>'Operating Revenue I'!C63/B64</f>
        <v>33.521891418563925</v>
      </c>
      <c r="K64" s="17">
        <f>('Operating Revenue I'!B63+C64)/B64</f>
        <v>1.0294220665499125</v>
      </c>
      <c r="L64" s="17">
        <f t="shared" si="2"/>
        <v>0</v>
      </c>
      <c r="M64" s="17">
        <f t="shared" si="3"/>
        <v>0.74045534150612957</v>
      </c>
      <c r="N64" s="36">
        <f t="shared" si="4"/>
        <v>35.291768826619965</v>
      </c>
    </row>
    <row r="65" spans="1:14">
      <c r="A65" s="1" t="s">
        <v>311</v>
      </c>
      <c r="B65" s="2">
        <v>1387</v>
      </c>
      <c r="C65" s="15">
        <v>0</v>
      </c>
      <c r="D65" s="15">
        <v>3000</v>
      </c>
      <c r="E65" s="15">
        <v>6577</v>
      </c>
      <c r="F65" s="15">
        <v>5000</v>
      </c>
      <c r="G65" s="35">
        <f t="shared" si="0"/>
        <v>14577</v>
      </c>
      <c r="H65" s="15">
        <f>'Operating Revenue I'!E64</f>
        <v>72437</v>
      </c>
      <c r="I65" s="16">
        <f t="shared" si="1"/>
        <v>87014</v>
      </c>
      <c r="J65" s="17">
        <f>'Operating Revenue I'!C64/B65</f>
        <v>50.468637346791638</v>
      </c>
      <c r="K65" s="17">
        <f>('Operating Revenue I'!B64+C65)/B65</f>
        <v>1.7570295602018746</v>
      </c>
      <c r="L65" s="17">
        <f t="shared" si="2"/>
        <v>2.1629416005767843</v>
      </c>
      <c r="M65" s="17">
        <f t="shared" si="3"/>
        <v>10.509733237202596</v>
      </c>
      <c r="N65" s="36">
        <f t="shared" si="4"/>
        <v>62.735400144196106</v>
      </c>
    </row>
    <row r="66" spans="1:14">
      <c r="A66" s="1" t="s">
        <v>316</v>
      </c>
      <c r="B66" s="2">
        <v>15882</v>
      </c>
      <c r="C66" s="15">
        <v>0</v>
      </c>
      <c r="D66" s="15">
        <v>1000</v>
      </c>
      <c r="E66" s="15">
        <v>0</v>
      </c>
      <c r="F66" s="15">
        <v>0</v>
      </c>
      <c r="G66" s="35">
        <f t="shared" si="0"/>
        <v>1000</v>
      </c>
      <c r="H66" s="15">
        <f>'Operating Revenue I'!E65</f>
        <v>177662</v>
      </c>
      <c r="I66" s="16">
        <f t="shared" si="1"/>
        <v>178662</v>
      </c>
      <c r="J66" s="17">
        <f>'Operating Revenue I'!C65/B66</f>
        <v>10.778239516433699</v>
      </c>
      <c r="K66" s="17">
        <f>('Operating Revenue I'!B65+C66)/B66</f>
        <v>0.40813499559249466</v>
      </c>
      <c r="L66" s="17">
        <f t="shared" si="2"/>
        <v>6.2964362171011201E-2</v>
      </c>
      <c r="M66" s="17">
        <f t="shared" si="3"/>
        <v>6.2964362171011201E-2</v>
      </c>
      <c r="N66" s="36">
        <f t="shared" si="4"/>
        <v>11.249338874197205</v>
      </c>
    </row>
    <row r="67" spans="1:14">
      <c r="A67" s="1" t="s">
        <v>321</v>
      </c>
      <c r="B67" s="2">
        <v>2788</v>
      </c>
      <c r="C67" s="15">
        <v>0</v>
      </c>
      <c r="D67" s="15">
        <v>0</v>
      </c>
      <c r="E67" s="15">
        <v>0</v>
      </c>
      <c r="F67" s="15">
        <v>0</v>
      </c>
      <c r="G67" s="35">
        <f t="shared" si="0"/>
        <v>0</v>
      </c>
      <c r="H67" s="15">
        <f>'Operating Revenue I'!E66</f>
        <v>120800</v>
      </c>
      <c r="I67" s="16">
        <f t="shared" si="1"/>
        <v>120800</v>
      </c>
      <c r="J67" s="17">
        <f>'Operating Revenue I'!C66/B67</f>
        <v>41.158536585365852</v>
      </c>
      <c r="K67" s="17">
        <f>('Operating Revenue I'!B66+C67)/B67</f>
        <v>2.1700143472022955</v>
      </c>
      <c r="L67" s="17">
        <f t="shared" si="2"/>
        <v>0</v>
      </c>
      <c r="M67" s="17">
        <f t="shared" si="3"/>
        <v>0</v>
      </c>
      <c r="N67" s="36">
        <f t="shared" si="4"/>
        <v>43.328550932568149</v>
      </c>
    </row>
    <row r="68" spans="1:14">
      <c r="A68" s="1" t="s">
        <v>326</v>
      </c>
      <c r="B68" s="2">
        <v>3302</v>
      </c>
      <c r="C68" s="15">
        <v>0</v>
      </c>
      <c r="D68" s="15">
        <v>1000</v>
      </c>
      <c r="E68" s="15">
        <v>0</v>
      </c>
      <c r="F68" s="15">
        <v>300</v>
      </c>
      <c r="G68" s="35">
        <f t="shared" si="0"/>
        <v>1300</v>
      </c>
      <c r="H68" s="15">
        <f>'Operating Revenue I'!E67</f>
        <v>183586</v>
      </c>
      <c r="I68" s="16">
        <f t="shared" si="1"/>
        <v>184886</v>
      </c>
      <c r="J68" s="17">
        <f>'Operating Revenue I'!C67/B68</f>
        <v>54.739551786795879</v>
      </c>
      <c r="K68" s="17">
        <f>('Operating Revenue I'!B67+C68)/B68</f>
        <v>0.85887341005451245</v>
      </c>
      <c r="L68" s="17">
        <f t="shared" si="2"/>
        <v>0.30284675953967294</v>
      </c>
      <c r="M68" s="17">
        <f t="shared" si="3"/>
        <v>0.39370078740157483</v>
      </c>
      <c r="N68" s="36">
        <f t="shared" si="4"/>
        <v>55.99212598425197</v>
      </c>
    </row>
    <row r="69" spans="1:14">
      <c r="A69" s="1" t="s">
        <v>331</v>
      </c>
      <c r="B69" s="2">
        <v>4467</v>
      </c>
      <c r="C69" s="15">
        <v>0</v>
      </c>
      <c r="D69" s="15">
        <v>3554</v>
      </c>
      <c r="E69" s="15">
        <v>0</v>
      </c>
      <c r="F69" s="15">
        <v>0</v>
      </c>
      <c r="G69" s="35">
        <f t="shared" si="0"/>
        <v>3554</v>
      </c>
      <c r="H69" s="15">
        <f>'Operating Revenue I'!E68</f>
        <v>137363</v>
      </c>
      <c r="I69" s="16">
        <f t="shared" si="1"/>
        <v>140917</v>
      </c>
      <c r="J69" s="17">
        <f>'Operating Revenue I'!C68/B69</f>
        <v>30.113051264830982</v>
      </c>
      <c r="K69" s="17">
        <f>('Operating Revenue I'!B68+C69)/B69</f>
        <v>0.63756436086859192</v>
      </c>
      <c r="L69" s="17">
        <f t="shared" si="2"/>
        <v>0.7956122677412133</v>
      </c>
      <c r="M69" s="17">
        <f t="shared" si="3"/>
        <v>0.7956122677412133</v>
      </c>
      <c r="N69" s="36">
        <f t="shared" si="4"/>
        <v>31.546227893440786</v>
      </c>
    </row>
    <row r="70" spans="1:14">
      <c r="A70" s="1" t="s">
        <v>336</v>
      </c>
      <c r="B70" s="2">
        <v>1082</v>
      </c>
      <c r="C70" s="15">
        <v>0</v>
      </c>
      <c r="D70" s="15">
        <v>4688</v>
      </c>
      <c r="E70" s="15">
        <v>5000</v>
      </c>
      <c r="F70" s="15">
        <v>950</v>
      </c>
      <c r="G70" s="35">
        <f t="shared" ref="G70:G125" si="5">SUM(C70:F70)</f>
        <v>10638</v>
      </c>
      <c r="H70" s="15">
        <f>'Operating Revenue I'!E69</f>
        <v>34120</v>
      </c>
      <c r="I70" s="16">
        <f t="shared" ref="I70:I125" si="6">SUM(G70:H70)</f>
        <v>44758</v>
      </c>
      <c r="J70" s="17">
        <f>'Operating Revenue I'!C69/B70</f>
        <v>29.57486136783734</v>
      </c>
      <c r="K70" s="17">
        <f>('Operating Revenue I'!B69+C70)/B70</f>
        <v>1.9593345656192236</v>
      </c>
      <c r="L70" s="17">
        <f t="shared" ref="L70:L125" si="7">D70/B70</f>
        <v>4.3327171903881698</v>
      </c>
      <c r="M70" s="17">
        <f t="shared" ref="M70:M125" si="8">G70/B70</f>
        <v>9.8317929759704246</v>
      </c>
      <c r="N70" s="36">
        <f t="shared" ref="N70:N127" si="9">I70/B70</f>
        <v>41.365988909426989</v>
      </c>
    </row>
    <row r="71" spans="1:14">
      <c r="A71" s="1" t="s">
        <v>341</v>
      </c>
      <c r="B71" s="3">
        <v>894</v>
      </c>
      <c r="C71" s="15">
        <v>0</v>
      </c>
      <c r="D71" s="15">
        <v>0</v>
      </c>
      <c r="E71" s="15">
        <v>0</v>
      </c>
      <c r="F71" s="15">
        <v>0</v>
      </c>
      <c r="G71" s="35">
        <f t="shared" si="5"/>
        <v>0</v>
      </c>
      <c r="H71" s="15">
        <f>'Operating Revenue I'!E70</f>
        <v>53964</v>
      </c>
      <c r="I71" s="16">
        <f t="shared" si="6"/>
        <v>53964</v>
      </c>
      <c r="J71" s="17">
        <f>'Operating Revenue I'!C70/B71</f>
        <v>50.93736017897092</v>
      </c>
      <c r="K71" s="17">
        <f>('Operating Revenue I'!B70+C71)/B71</f>
        <v>9.4250559284116324</v>
      </c>
      <c r="L71" s="17">
        <f t="shared" si="7"/>
        <v>0</v>
      </c>
      <c r="M71" s="17">
        <f t="shared" si="8"/>
        <v>0</v>
      </c>
      <c r="N71" s="36">
        <f t="shared" si="9"/>
        <v>60.36241610738255</v>
      </c>
    </row>
    <row r="72" spans="1:14">
      <c r="A72" s="1" t="s">
        <v>346</v>
      </c>
      <c r="B72" s="2">
        <v>1012</v>
      </c>
      <c r="C72" s="15">
        <v>0</v>
      </c>
      <c r="D72" s="15">
        <v>0</v>
      </c>
      <c r="E72" s="15">
        <v>0</v>
      </c>
      <c r="F72" s="15">
        <v>0</v>
      </c>
      <c r="G72" s="35">
        <f t="shared" si="5"/>
        <v>0</v>
      </c>
      <c r="H72" s="15">
        <f>'Operating Revenue I'!E71</f>
        <v>49828</v>
      </c>
      <c r="I72" s="16">
        <f t="shared" si="6"/>
        <v>49828</v>
      </c>
      <c r="J72" s="17">
        <f>'Operating Revenue I'!C71/B72</f>
        <v>46.639328063241109</v>
      </c>
      <c r="K72" s="17">
        <f>('Operating Revenue I'!B71+C72)/B72</f>
        <v>2.597826086956522</v>
      </c>
      <c r="L72" s="17">
        <f t="shared" si="7"/>
        <v>0</v>
      </c>
      <c r="M72" s="17">
        <f t="shared" si="8"/>
        <v>0</v>
      </c>
      <c r="N72" s="36">
        <f t="shared" si="9"/>
        <v>49.237154150197625</v>
      </c>
    </row>
    <row r="73" spans="1:14">
      <c r="A73" s="1" t="s">
        <v>350</v>
      </c>
      <c r="B73" s="2">
        <v>802559</v>
      </c>
      <c r="C73" s="15">
        <v>35768</v>
      </c>
      <c r="D73" s="15">
        <v>0</v>
      </c>
      <c r="E73" s="15">
        <v>0</v>
      </c>
      <c r="F73" s="15">
        <v>1541234</v>
      </c>
      <c r="G73" s="35">
        <f t="shared" si="5"/>
        <v>1577002</v>
      </c>
      <c r="H73" s="15">
        <f>'Operating Revenue I'!E72</f>
        <v>45638911</v>
      </c>
      <c r="I73" s="16">
        <f t="shared" si="6"/>
        <v>47215913</v>
      </c>
      <c r="J73" s="17">
        <f>'Operating Revenue I'!C72/B73</f>
        <v>56.619384992256023</v>
      </c>
      <c r="K73" s="17">
        <f>('Operating Revenue I'!B72+C73)/B73</f>
        <v>0.2919187249784751</v>
      </c>
      <c r="L73" s="17">
        <f t="shared" si="7"/>
        <v>0</v>
      </c>
      <c r="M73" s="17">
        <f t="shared" si="8"/>
        <v>1.9649670616116697</v>
      </c>
      <c r="N73" s="36">
        <f t="shared" si="9"/>
        <v>58.83170333894455</v>
      </c>
    </row>
    <row r="74" spans="1:14">
      <c r="A74" s="1" t="s">
        <v>355</v>
      </c>
      <c r="B74" s="2">
        <v>12913</v>
      </c>
      <c r="C74" s="15">
        <v>2500</v>
      </c>
      <c r="D74" s="15">
        <v>57286</v>
      </c>
      <c r="E74" s="15">
        <v>0</v>
      </c>
      <c r="F74" s="15">
        <v>4187</v>
      </c>
      <c r="G74" s="35">
        <f t="shared" si="5"/>
        <v>63973</v>
      </c>
      <c r="H74" s="15">
        <f>'Operating Revenue I'!E73</f>
        <v>539949</v>
      </c>
      <c r="I74" s="16">
        <f t="shared" si="6"/>
        <v>603922</v>
      </c>
      <c r="J74" s="17">
        <f>'Operating Revenue I'!C73/B74</f>
        <v>41.00673739642221</v>
      </c>
      <c r="K74" s="17">
        <f>('Operating Revenue I'!B73+C74)/B74</f>
        <v>1.0012390614109812</v>
      </c>
      <c r="L74" s="17">
        <f t="shared" si="7"/>
        <v>4.4363044993417482</v>
      </c>
      <c r="M74" s="17">
        <f t="shared" si="8"/>
        <v>4.9541547277936964</v>
      </c>
      <c r="N74" s="36">
        <f t="shared" si="9"/>
        <v>46.768527840161077</v>
      </c>
    </row>
    <row r="75" spans="1:14">
      <c r="A75" s="1" t="s">
        <v>360</v>
      </c>
      <c r="B75" s="2">
        <v>1142</v>
      </c>
      <c r="C75" s="15">
        <v>0</v>
      </c>
      <c r="D75" s="15">
        <v>1000</v>
      </c>
      <c r="E75" s="15">
        <v>0</v>
      </c>
      <c r="F75" s="15">
        <v>291</v>
      </c>
      <c r="G75" s="35">
        <f t="shared" si="5"/>
        <v>1291</v>
      </c>
      <c r="H75" s="15">
        <f>'Operating Revenue I'!E74</f>
        <v>24084</v>
      </c>
      <c r="I75" s="16">
        <f t="shared" si="6"/>
        <v>25375</v>
      </c>
      <c r="J75" s="17">
        <f>'Operating Revenue I'!C74/B75</f>
        <v>19.114711033274958</v>
      </c>
      <c r="K75" s="17">
        <f>('Operating Revenue I'!B74+C75)/B75</f>
        <v>1.9746059544658494</v>
      </c>
      <c r="L75" s="17">
        <f t="shared" si="7"/>
        <v>0.87565674255691772</v>
      </c>
      <c r="M75" s="17">
        <f t="shared" si="8"/>
        <v>1.1304728546409808</v>
      </c>
      <c r="N75" s="36">
        <f t="shared" si="9"/>
        <v>22.219789842381786</v>
      </c>
    </row>
    <row r="76" spans="1:14">
      <c r="A76" s="1" t="s">
        <v>365</v>
      </c>
      <c r="B76" s="3">
        <v>960</v>
      </c>
      <c r="C76" s="15">
        <v>0</v>
      </c>
      <c r="D76" s="15">
        <v>0</v>
      </c>
      <c r="E76" s="15">
        <v>0</v>
      </c>
      <c r="F76" s="15">
        <v>0</v>
      </c>
      <c r="G76" s="35">
        <f t="shared" si="5"/>
        <v>0</v>
      </c>
      <c r="H76" s="15">
        <f>'Operating Revenue I'!E75</f>
        <v>35466</v>
      </c>
      <c r="I76" s="16">
        <f t="shared" si="6"/>
        <v>35466</v>
      </c>
      <c r="J76" s="17">
        <f>'Operating Revenue I'!C75/B76</f>
        <v>33.943750000000001</v>
      </c>
      <c r="K76" s="17">
        <f>('Operating Revenue I'!B75+C76)/B76</f>
        <v>3</v>
      </c>
      <c r="L76" s="17">
        <f t="shared" si="7"/>
        <v>0</v>
      </c>
      <c r="M76" s="17">
        <f t="shared" si="8"/>
        <v>0</v>
      </c>
      <c r="N76" s="36">
        <f t="shared" si="9"/>
        <v>36.943750000000001</v>
      </c>
    </row>
    <row r="77" spans="1:14">
      <c r="A77" s="1" t="s">
        <v>370</v>
      </c>
      <c r="B77" s="3">
        <v>729</v>
      </c>
      <c r="C77" s="15">
        <v>0</v>
      </c>
      <c r="D77" s="15">
        <v>1000</v>
      </c>
      <c r="E77" s="15">
        <v>0</v>
      </c>
      <c r="F77" s="15">
        <v>6723</v>
      </c>
      <c r="G77" s="35">
        <f t="shared" si="5"/>
        <v>7723</v>
      </c>
      <c r="H77" s="15">
        <f>'Operating Revenue I'!E76</f>
        <v>14102</v>
      </c>
      <c r="I77" s="16">
        <f t="shared" si="6"/>
        <v>21825</v>
      </c>
      <c r="J77" s="17">
        <f>'Operating Revenue I'!C76/B77</f>
        <v>15.700960219478738</v>
      </c>
      <c r="K77" s="17">
        <f>('Operating Revenue I'!B76+C77)/B77</f>
        <v>3.6433470507544583</v>
      </c>
      <c r="L77" s="17">
        <f t="shared" si="7"/>
        <v>1.3717421124828533</v>
      </c>
      <c r="M77" s="17">
        <f t="shared" si="8"/>
        <v>10.593964334705076</v>
      </c>
      <c r="N77" s="36">
        <f t="shared" si="9"/>
        <v>29.938271604938272</v>
      </c>
    </row>
    <row r="78" spans="1:14">
      <c r="A78" s="1" t="s">
        <v>375</v>
      </c>
      <c r="B78" s="2">
        <v>22232</v>
      </c>
      <c r="C78" s="15">
        <v>3865</v>
      </c>
      <c r="D78" s="15">
        <v>10639</v>
      </c>
      <c r="E78" s="15">
        <v>25075</v>
      </c>
      <c r="F78" s="15">
        <v>9863</v>
      </c>
      <c r="G78" s="35">
        <f t="shared" si="5"/>
        <v>49442</v>
      </c>
      <c r="H78" s="15">
        <f>'Operating Revenue I'!E77</f>
        <v>502246</v>
      </c>
      <c r="I78" s="16">
        <f t="shared" si="6"/>
        <v>551688</v>
      </c>
      <c r="J78" s="17">
        <f>'Operating Revenue I'!C77/B78</f>
        <v>21.99406261245052</v>
      </c>
      <c r="K78" s="17">
        <f>('Operating Revenue I'!B77+C78)/B78</f>
        <v>0.77091579704929836</v>
      </c>
      <c r="L78" s="17">
        <f t="shared" si="7"/>
        <v>0.47854444044620364</v>
      </c>
      <c r="M78" s="17">
        <f t="shared" si="8"/>
        <v>2.2239114789492622</v>
      </c>
      <c r="N78" s="36">
        <f t="shared" si="9"/>
        <v>24.81504138179201</v>
      </c>
    </row>
    <row r="79" spans="1:14">
      <c r="A79" s="1" t="s">
        <v>380</v>
      </c>
      <c r="B79" s="2">
        <v>2178</v>
      </c>
      <c r="C79" s="15">
        <v>0</v>
      </c>
      <c r="D79" s="15">
        <v>0</v>
      </c>
      <c r="E79" s="15">
        <v>0</v>
      </c>
      <c r="F79" s="15">
        <v>9403</v>
      </c>
      <c r="G79" s="35">
        <f t="shared" si="5"/>
        <v>9403</v>
      </c>
      <c r="H79" s="15">
        <f>'Operating Revenue I'!E78</f>
        <v>71739</v>
      </c>
      <c r="I79" s="16">
        <f t="shared" si="6"/>
        <v>81142</v>
      </c>
      <c r="J79" s="17">
        <f>'Operating Revenue I'!C78/B79</f>
        <v>31.978879706152433</v>
      </c>
      <c r="K79" s="17">
        <f>('Operating Revenue I'!B78+C79)/B79</f>
        <v>0.95913682277318646</v>
      </c>
      <c r="L79" s="17">
        <f t="shared" si="7"/>
        <v>0</v>
      </c>
      <c r="M79" s="17">
        <f t="shared" si="8"/>
        <v>4.3172635445362717</v>
      </c>
      <c r="N79" s="36">
        <f t="shared" si="9"/>
        <v>37.25528007346189</v>
      </c>
    </row>
    <row r="80" spans="1:14">
      <c r="A80" s="1" t="s">
        <v>385</v>
      </c>
      <c r="B80" s="2">
        <v>3565</v>
      </c>
      <c r="C80" s="15">
        <v>0</v>
      </c>
      <c r="D80" s="15">
        <v>0</v>
      </c>
      <c r="E80" s="15">
        <v>0</v>
      </c>
      <c r="F80" s="15">
        <v>60861</v>
      </c>
      <c r="G80" s="35">
        <f t="shared" si="5"/>
        <v>60861</v>
      </c>
      <c r="H80" s="15">
        <f>'Operating Revenue I'!E79</f>
        <v>61885</v>
      </c>
      <c r="I80" s="16">
        <f t="shared" si="6"/>
        <v>122746</v>
      </c>
      <c r="J80" s="17">
        <f>'Operating Revenue I'!C79/B80</f>
        <v>15.568022440392706</v>
      </c>
      <c r="K80" s="17">
        <f>('Operating Revenue I'!B79+C80)/B80</f>
        <v>1.7910238429172511</v>
      </c>
      <c r="L80" s="17">
        <f t="shared" si="7"/>
        <v>0</v>
      </c>
      <c r="M80" s="17">
        <f t="shared" si="8"/>
        <v>17.071809256661993</v>
      </c>
      <c r="N80" s="36">
        <f t="shared" si="9"/>
        <v>34.430855539971951</v>
      </c>
    </row>
    <row r="81" spans="1:14">
      <c r="A81" s="1" t="s">
        <v>390</v>
      </c>
      <c r="B81" s="2">
        <v>1038</v>
      </c>
      <c r="C81" s="15">
        <v>0</v>
      </c>
      <c r="D81" s="15">
        <v>2008</v>
      </c>
      <c r="E81" s="15">
        <v>0</v>
      </c>
      <c r="F81" s="15">
        <v>0</v>
      </c>
      <c r="G81" s="35">
        <f t="shared" si="5"/>
        <v>2008</v>
      </c>
      <c r="H81" s="15">
        <f>'Operating Revenue I'!E80</f>
        <v>49854</v>
      </c>
      <c r="I81" s="16">
        <f t="shared" si="6"/>
        <v>51862</v>
      </c>
      <c r="J81" s="17">
        <f>'Operating Revenue I'!C80/B81</f>
        <v>45.27938342967245</v>
      </c>
      <c r="K81" s="17">
        <f>('Operating Revenue I'!B80+C81)/B81</f>
        <v>2.7495183044315992</v>
      </c>
      <c r="L81" s="17">
        <f t="shared" si="7"/>
        <v>1.9344894026974953</v>
      </c>
      <c r="M81" s="17">
        <f t="shared" si="8"/>
        <v>1.9344894026974953</v>
      </c>
      <c r="N81" s="36">
        <f t="shared" si="9"/>
        <v>49.96339113680154</v>
      </c>
    </row>
    <row r="82" spans="1:14">
      <c r="A82" s="1" t="s">
        <v>395</v>
      </c>
      <c r="B82" s="2">
        <v>3010</v>
      </c>
      <c r="C82" s="15">
        <v>0</v>
      </c>
      <c r="D82" s="15">
        <v>40686</v>
      </c>
      <c r="E82" s="15">
        <v>0</v>
      </c>
      <c r="F82" s="15">
        <v>0</v>
      </c>
      <c r="G82" s="35">
        <f t="shared" si="5"/>
        <v>40686</v>
      </c>
      <c r="H82" s="15">
        <f>'Operating Revenue I'!E81</f>
        <v>177963</v>
      </c>
      <c r="I82" s="16">
        <f t="shared" si="6"/>
        <v>218649</v>
      </c>
      <c r="J82" s="17">
        <f>'Operating Revenue I'!C81/B82</f>
        <v>54.953488372093027</v>
      </c>
      <c r="K82" s="17">
        <f>('Operating Revenue I'!B81+C82)/B82</f>
        <v>4.1704318936877076</v>
      </c>
      <c r="L82" s="17">
        <f t="shared" si="7"/>
        <v>13.516943521594685</v>
      </c>
      <c r="M82" s="17">
        <f t="shared" si="8"/>
        <v>13.516943521594685</v>
      </c>
      <c r="N82" s="36">
        <f t="shared" si="9"/>
        <v>72.640863787375409</v>
      </c>
    </row>
    <row r="83" spans="1:14">
      <c r="A83" s="1" t="s">
        <v>400</v>
      </c>
      <c r="B83" s="2">
        <v>11402</v>
      </c>
      <c r="C83" s="15">
        <v>0</v>
      </c>
      <c r="D83" s="15">
        <v>0</v>
      </c>
      <c r="E83" s="15">
        <v>0</v>
      </c>
      <c r="F83" s="15">
        <v>0</v>
      </c>
      <c r="G83" s="35">
        <f t="shared" si="5"/>
        <v>0</v>
      </c>
      <c r="H83" s="15">
        <f>'Operating Revenue I'!E82</f>
        <v>492658</v>
      </c>
      <c r="I83" s="16">
        <f t="shared" si="6"/>
        <v>492658</v>
      </c>
      <c r="J83" s="17">
        <f>'Operating Revenue I'!C82/B83</f>
        <v>42.424750043851958</v>
      </c>
      <c r="K83" s="17">
        <f>('Operating Revenue I'!B82+C83)/B83</f>
        <v>0.78328363445009652</v>
      </c>
      <c r="L83" s="17">
        <f t="shared" si="7"/>
        <v>0</v>
      </c>
      <c r="M83" s="17">
        <f t="shared" si="8"/>
        <v>0</v>
      </c>
      <c r="N83" s="36">
        <f t="shared" si="9"/>
        <v>43.208033678302051</v>
      </c>
    </row>
    <row r="84" spans="1:14">
      <c r="A84" s="1" t="s">
        <v>405</v>
      </c>
      <c r="B84" s="2">
        <v>6026</v>
      </c>
      <c r="C84" s="15">
        <v>0</v>
      </c>
      <c r="D84" s="15">
        <v>12425</v>
      </c>
      <c r="E84" s="15">
        <v>0</v>
      </c>
      <c r="F84" s="15">
        <v>12757</v>
      </c>
      <c r="G84" s="35">
        <f t="shared" si="5"/>
        <v>25182</v>
      </c>
      <c r="H84" s="15">
        <f>'Operating Revenue I'!E83</f>
        <v>201344</v>
      </c>
      <c r="I84" s="16">
        <f t="shared" si="6"/>
        <v>226526</v>
      </c>
      <c r="J84" s="17">
        <f>'Operating Revenue I'!C83/B84</f>
        <v>32.330235645536014</v>
      </c>
      <c r="K84" s="17">
        <f>('Operating Revenue I'!B83+C84)/B84</f>
        <v>1.0823099900431463</v>
      </c>
      <c r="L84" s="17">
        <f t="shared" si="7"/>
        <v>2.0618984400929308</v>
      </c>
      <c r="M84" s="17">
        <f t="shared" si="8"/>
        <v>4.1788914702953868</v>
      </c>
      <c r="N84" s="36">
        <f t="shared" si="9"/>
        <v>37.59143710587454</v>
      </c>
    </row>
    <row r="85" spans="1:14">
      <c r="A85" s="1" t="s">
        <v>410</v>
      </c>
      <c r="B85" s="2">
        <v>2934</v>
      </c>
      <c r="C85" s="15">
        <v>0</v>
      </c>
      <c r="D85" s="15">
        <v>1000</v>
      </c>
      <c r="E85" s="15">
        <v>3579</v>
      </c>
      <c r="F85" s="15">
        <v>1541</v>
      </c>
      <c r="G85" s="35">
        <f t="shared" si="5"/>
        <v>6120</v>
      </c>
      <c r="H85" s="15">
        <f>'Operating Revenue I'!E84</f>
        <v>186380</v>
      </c>
      <c r="I85" s="16">
        <f t="shared" si="6"/>
        <v>192500</v>
      </c>
      <c r="J85" s="17">
        <f>'Operating Revenue I'!C84/B85</f>
        <v>60.099522835719156</v>
      </c>
      <c r="K85" s="17">
        <f>('Operating Revenue I'!B84+C85)/B85</f>
        <v>3.4246762099522834</v>
      </c>
      <c r="L85" s="17">
        <f t="shared" si="7"/>
        <v>0.34083162917518744</v>
      </c>
      <c r="M85" s="17">
        <f t="shared" si="8"/>
        <v>2.0858895705521472</v>
      </c>
      <c r="N85" s="36">
        <f t="shared" si="9"/>
        <v>65.610088616223592</v>
      </c>
    </row>
    <row r="86" spans="1:14">
      <c r="A86" s="1" t="s">
        <v>415</v>
      </c>
      <c r="B86" s="2">
        <v>1939</v>
      </c>
      <c r="C86" s="15">
        <v>1450</v>
      </c>
      <c r="D86" s="15">
        <v>0</v>
      </c>
      <c r="E86" s="15">
        <v>0</v>
      </c>
      <c r="F86" s="15">
        <v>3840</v>
      </c>
      <c r="G86" s="35">
        <f t="shared" si="5"/>
        <v>5290</v>
      </c>
      <c r="H86" s="15">
        <f>'Operating Revenue I'!E85</f>
        <v>81334</v>
      </c>
      <c r="I86" s="16">
        <f t="shared" si="6"/>
        <v>86624</v>
      </c>
      <c r="J86" s="17">
        <f>'Operating Revenue I'!C85/B86</f>
        <v>40.051572975760699</v>
      </c>
      <c r="K86" s="17">
        <f>('Operating Revenue I'!B85+C86)/B86</f>
        <v>2.6425992779783392</v>
      </c>
      <c r="L86" s="17">
        <f t="shared" si="7"/>
        <v>0</v>
      </c>
      <c r="M86" s="17">
        <f t="shared" si="8"/>
        <v>2.7282104177411037</v>
      </c>
      <c r="N86" s="36">
        <f t="shared" si="9"/>
        <v>44.674574522949975</v>
      </c>
    </row>
    <row r="87" spans="1:14">
      <c r="A87" s="1" t="s">
        <v>420</v>
      </c>
      <c r="B87" s="2">
        <v>3254</v>
      </c>
      <c r="C87" s="15">
        <v>0</v>
      </c>
      <c r="D87" s="15">
        <v>3000</v>
      </c>
      <c r="E87" s="15">
        <v>0</v>
      </c>
      <c r="F87" s="15">
        <v>0</v>
      </c>
      <c r="G87" s="35">
        <f t="shared" si="5"/>
        <v>3000</v>
      </c>
      <c r="H87" s="15">
        <f>'Operating Revenue I'!E86</f>
        <v>134221</v>
      </c>
      <c r="I87" s="16">
        <f t="shared" si="6"/>
        <v>137221</v>
      </c>
      <c r="J87" s="17">
        <f>'Operating Revenue I'!C86/B87</f>
        <v>40.552550706822373</v>
      </c>
      <c r="K87" s="17">
        <f>('Operating Revenue I'!B86+C87)/B87</f>
        <v>0.69545175169022744</v>
      </c>
      <c r="L87" s="17">
        <f t="shared" si="7"/>
        <v>0.92194222495390288</v>
      </c>
      <c r="M87" s="17">
        <f t="shared" si="8"/>
        <v>0.92194222495390288</v>
      </c>
      <c r="N87" s="36">
        <f t="shared" si="9"/>
        <v>42.169944683466504</v>
      </c>
    </row>
    <row r="88" spans="1:14">
      <c r="A88" s="1" t="s">
        <v>425</v>
      </c>
      <c r="B88" s="2">
        <v>4462</v>
      </c>
      <c r="C88" s="15">
        <v>0</v>
      </c>
      <c r="D88" s="15">
        <v>0</v>
      </c>
      <c r="E88" s="15">
        <v>0</v>
      </c>
      <c r="F88" s="15">
        <v>0</v>
      </c>
      <c r="G88" s="35">
        <f t="shared" si="5"/>
        <v>0</v>
      </c>
      <c r="H88" s="15">
        <f>'Operating Revenue I'!E87</f>
        <v>244740</v>
      </c>
      <c r="I88" s="16">
        <f t="shared" si="6"/>
        <v>244740</v>
      </c>
      <c r="J88" s="17">
        <f>'Operating Revenue I'!C87/B88</f>
        <v>53.158449125952487</v>
      </c>
      <c r="K88" s="17">
        <f>('Operating Revenue I'!B87+C88)/B88</f>
        <v>1.691393993724787</v>
      </c>
      <c r="L88" s="17">
        <f t="shared" si="7"/>
        <v>0</v>
      </c>
      <c r="M88" s="17">
        <f t="shared" si="8"/>
        <v>0</v>
      </c>
      <c r="N88" s="36">
        <f t="shared" si="9"/>
        <v>54.849843119677274</v>
      </c>
    </row>
    <row r="89" spans="1:14">
      <c r="A89" s="1" t="s">
        <v>430</v>
      </c>
      <c r="B89" s="2">
        <v>8445</v>
      </c>
      <c r="C89" s="15">
        <v>9000</v>
      </c>
      <c r="D89" s="15">
        <v>750</v>
      </c>
      <c r="E89" s="15">
        <v>0</v>
      </c>
      <c r="F89" s="15">
        <v>2050</v>
      </c>
      <c r="G89" s="35">
        <f t="shared" si="5"/>
        <v>11800</v>
      </c>
      <c r="H89" s="15">
        <f>'Operating Revenue I'!E88</f>
        <v>154312</v>
      </c>
      <c r="I89" s="16">
        <f t="shared" si="6"/>
        <v>166112</v>
      </c>
      <c r="J89" s="17">
        <f>'Operating Revenue I'!C88/B89</f>
        <v>17.683599763173476</v>
      </c>
      <c r="K89" s="17">
        <f>('Operating Revenue I'!B88+C89)/B89</f>
        <v>1.6547069271758437</v>
      </c>
      <c r="L89" s="17">
        <f t="shared" si="7"/>
        <v>8.8809946714031973E-2</v>
      </c>
      <c r="M89" s="17">
        <f t="shared" si="8"/>
        <v>1.3972764949674363</v>
      </c>
      <c r="N89" s="36">
        <f t="shared" si="9"/>
        <v>19.669863824748372</v>
      </c>
    </row>
    <row r="90" spans="1:14">
      <c r="A90" s="1" t="s">
        <v>435</v>
      </c>
      <c r="B90" s="2">
        <v>418426</v>
      </c>
      <c r="C90" s="15">
        <v>0</v>
      </c>
      <c r="D90" s="15">
        <v>0</v>
      </c>
      <c r="E90" s="15">
        <v>0</v>
      </c>
      <c r="F90" s="15">
        <v>1082374</v>
      </c>
      <c r="G90" s="35">
        <f t="shared" si="5"/>
        <v>1082374</v>
      </c>
      <c r="H90" s="15">
        <f>'Operating Revenue I'!E89</f>
        <v>22298830</v>
      </c>
      <c r="I90" s="16">
        <f t="shared" si="6"/>
        <v>23381204</v>
      </c>
      <c r="J90" s="17">
        <f>'Operating Revenue I'!C89/B90</f>
        <v>53.022632436798858</v>
      </c>
      <c r="K90" s="17">
        <f>('Operating Revenue I'!B89+C90)/B90</f>
        <v>0.26953869979398987</v>
      </c>
      <c r="L90" s="17">
        <f t="shared" si="7"/>
        <v>0</v>
      </c>
      <c r="M90" s="17">
        <f t="shared" si="8"/>
        <v>2.5867752003938569</v>
      </c>
      <c r="N90" s="36">
        <f t="shared" si="9"/>
        <v>55.878946336986708</v>
      </c>
    </row>
    <row r="91" spans="1:14">
      <c r="A91" s="1" t="s">
        <v>440</v>
      </c>
      <c r="B91" s="2">
        <v>24340</v>
      </c>
      <c r="C91" s="15">
        <v>10544</v>
      </c>
      <c r="D91" s="15">
        <v>10271</v>
      </c>
      <c r="E91" s="15">
        <v>0</v>
      </c>
      <c r="F91" s="15">
        <v>48085</v>
      </c>
      <c r="G91" s="35">
        <f t="shared" si="5"/>
        <v>68900</v>
      </c>
      <c r="H91" s="15">
        <f>'Operating Revenue I'!E90</f>
        <v>1152040</v>
      </c>
      <c r="I91" s="16">
        <f t="shared" si="6"/>
        <v>1220940</v>
      </c>
      <c r="J91" s="17">
        <f>'Operating Revenue I'!C90/B91</f>
        <v>46.891248972884142</v>
      </c>
      <c r="K91" s="17">
        <f>('Operating Revenue I'!B90+C91)/B91</f>
        <v>0.87308956450287589</v>
      </c>
      <c r="L91" s="17">
        <f t="shared" si="7"/>
        <v>0.42198027937551358</v>
      </c>
      <c r="M91" s="17">
        <f t="shared" si="8"/>
        <v>2.8307313064913724</v>
      </c>
      <c r="N91" s="36">
        <f t="shared" si="9"/>
        <v>50.161873459326209</v>
      </c>
    </row>
    <row r="92" spans="1:14">
      <c r="A92" s="1" t="s">
        <v>445</v>
      </c>
      <c r="B92" s="2">
        <v>2376</v>
      </c>
      <c r="C92" s="15">
        <v>0</v>
      </c>
      <c r="D92" s="15">
        <v>3101</v>
      </c>
      <c r="E92" s="15">
        <v>0</v>
      </c>
      <c r="F92" s="15">
        <v>0</v>
      </c>
      <c r="G92" s="35">
        <f t="shared" si="5"/>
        <v>3101</v>
      </c>
      <c r="H92" s="15">
        <f>'Operating Revenue I'!E91</f>
        <v>146840</v>
      </c>
      <c r="I92" s="16">
        <f t="shared" si="6"/>
        <v>149941</v>
      </c>
      <c r="J92" s="17">
        <f>'Operating Revenue I'!C91/B92</f>
        <v>60.08754208754209</v>
      </c>
      <c r="K92" s="17">
        <f>('Operating Revenue I'!B91+C92)/B92</f>
        <v>1.7138047138047139</v>
      </c>
      <c r="L92" s="17">
        <f t="shared" si="7"/>
        <v>1.3051346801346801</v>
      </c>
      <c r="M92" s="17">
        <f t="shared" si="8"/>
        <v>1.3051346801346801</v>
      </c>
      <c r="N92" s="36">
        <f t="shared" si="9"/>
        <v>63.106481481481481</v>
      </c>
    </row>
    <row r="93" spans="1:14">
      <c r="A93" s="1" t="s">
        <v>450</v>
      </c>
      <c r="B93" s="2">
        <v>9566</v>
      </c>
      <c r="C93" s="15">
        <v>0</v>
      </c>
      <c r="D93" s="15">
        <v>3413</v>
      </c>
      <c r="E93" s="15">
        <v>0</v>
      </c>
      <c r="F93" s="15">
        <v>0</v>
      </c>
      <c r="G93" s="35">
        <f t="shared" si="5"/>
        <v>3413</v>
      </c>
      <c r="H93" s="15">
        <f>'Operating Revenue I'!E92</f>
        <v>572960</v>
      </c>
      <c r="I93" s="16">
        <f t="shared" si="6"/>
        <v>576373</v>
      </c>
      <c r="J93" s="17">
        <f>'Operating Revenue I'!C92/B93</f>
        <v>59.074743884591264</v>
      </c>
      <c r="K93" s="17">
        <f>('Operating Revenue I'!B92+C93)/B93</f>
        <v>0.82071921388250058</v>
      </c>
      <c r="L93" s="17">
        <f t="shared" si="7"/>
        <v>0.35678444490905292</v>
      </c>
      <c r="M93" s="17">
        <f t="shared" si="8"/>
        <v>0.35678444490905292</v>
      </c>
      <c r="N93" s="36">
        <f t="shared" si="9"/>
        <v>60.252247543382815</v>
      </c>
    </row>
    <row r="94" spans="1:14">
      <c r="A94" s="1" t="s">
        <v>455</v>
      </c>
      <c r="B94" s="3">
        <v>875</v>
      </c>
      <c r="C94" s="15">
        <v>0</v>
      </c>
      <c r="D94" s="15">
        <v>8641</v>
      </c>
      <c r="E94" s="15">
        <v>0</v>
      </c>
      <c r="F94" s="15">
        <v>0</v>
      </c>
      <c r="G94" s="35">
        <f t="shared" si="5"/>
        <v>8641</v>
      </c>
      <c r="H94" s="15">
        <f>'Operating Revenue I'!E93</f>
        <v>28849</v>
      </c>
      <c r="I94" s="16">
        <f t="shared" si="6"/>
        <v>37490</v>
      </c>
      <c r="J94" s="17">
        <f>'Operating Revenue I'!C93/B94</f>
        <v>32.970285714285716</v>
      </c>
      <c r="K94" s="17">
        <f>('Operating Revenue I'!B93+C94)/B94</f>
        <v>0</v>
      </c>
      <c r="L94" s="17">
        <f t="shared" si="7"/>
        <v>9.8754285714285714</v>
      </c>
      <c r="M94" s="17">
        <f t="shared" si="8"/>
        <v>9.8754285714285714</v>
      </c>
      <c r="N94" s="36">
        <f t="shared" si="9"/>
        <v>42.845714285714287</v>
      </c>
    </row>
    <row r="95" spans="1:14">
      <c r="A95" s="1" t="s">
        <v>460</v>
      </c>
      <c r="B95" s="2">
        <v>1007</v>
      </c>
      <c r="C95" s="15">
        <v>0</v>
      </c>
      <c r="D95" s="15">
        <v>0</v>
      </c>
      <c r="E95" s="15">
        <v>0</v>
      </c>
      <c r="F95" s="15">
        <v>0</v>
      </c>
      <c r="G95" s="35">
        <f t="shared" si="5"/>
        <v>0</v>
      </c>
      <c r="H95" s="15">
        <f>'Operating Revenue I'!E94</f>
        <v>19901</v>
      </c>
      <c r="I95" s="16">
        <f t="shared" si="6"/>
        <v>19901</v>
      </c>
      <c r="J95" s="17">
        <f>'Operating Revenue I'!C94/B95</f>
        <v>16.840119165839127</v>
      </c>
      <c r="K95" s="17">
        <f>('Operating Revenue I'!B94+C95)/B95</f>
        <v>2.9225422045680238</v>
      </c>
      <c r="L95" s="17">
        <f t="shared" si="7"/>
        <v>0</v>
      </c>
      <c r="M95" s="17">
        <f t="shared" si="8"/>
        <v>0</v>
      </c>
      <c r="N95" s="36">
        <f t="shared" si="9"/>
        <v>19.762661370407152</v>
      </c>
    </row>
    <row r="96" spans="1:14">
      <c r="A96" s="1" t="s">
        <v>465</v>
      </c>
      <c r="B96" s="2">
        <v>1092</v>
      </c>
      <c r="C96" s="15">
        <v>0</v>
      </c>
      <c r="D96" s="15">
        <v>3990</v>
      </c>
      <c r="E96" s="15">
        <v>0</v>
      </c>
      <c r="F96" s="15">
        <v>0</v>
      </c>
      <c r="G96" s="35">
        <f t="shared" si="5"/>
        <v>3990</v>
      </c>
      <c r="H96" s="15">
        <f>'Operating Revenue I'!E95</f>
        <v>51834</v>
      </c>
      <c r="I96" s="16">
        <f t="shared" si="6"/>
        <v>55824</v>
      </c>
      <c r="J96" s="17">
        <f>'Operating Revenue I'!C95/B96</f>
        <v>45.329670329670328</v>
      </c>
      <c r="K96" s="17">
        <f>('Operating Revenue I'!B95+C96)/B96</f>
        <v>2.1373626373626373</v>
      </c>
      <c r="L96" s="17">
        <f t="shared" si="7"/>
        <v>3.6538461538461537</v>
      </c>
      <c r="M96" s="17">
        <f t="shared" si="8"/>
        <v>3.6538461538461537</v>
      </c>
      <c r="N96" s="36">
        <f t="shared" si="9"/>
        <v>51.120879120879124</v>
      </c>
    </row>
    <row r="97" spans="1:14">
      <c r="A97" s="1" t="s">
        <v>470</v>
      </c>
      <c r="B97" s="2">
        <v>22580</v>
      </c>
      <c r="C97" s="15">
        <v>1500</v>
      </c>
      <c r="D97" s="15">
        <v>0</v>
      </c>
      <c r="E97" s="15">
        <v>0</v>
      </c>
      <c r="F97" s="15">
        <v>0</v>
      </c>
      <c r="G97" s="35">
        <f t="shared" si="5"/>
        <v>1500</v>
      </c>
      <c r="H97" s="15">
        <f>'Operating Revenue I'!E96</f>
        <v>513741</v>
      </c>
      <c r="I97" s="16">
        <f t="shared" si="6"/>
        <v>515241</v>
      </c>
      <c r="J97" s="17">
        <f>'Operating Revenue I'!C96/B97</f>
        <v>22.19468556244464</v>
      </c>
      <c r="K97" s="17">
        <f>('Operating Revenue I'!B96+C97)/B97</f>
        <v>0.62378210806023027</v>
      </c>
      <c r="L97" s="17">
        <f t="shared" si="7"/>
        <v>0</v>
      </c>
      <c r="M97" s="17">
        <f t="shared" si="8"/>
        <v>6.6430469441984052E-2</v>
      </c>
      <c r="N97" s="36">
        <f t="shared" si="9"/>
        <v>22.818467670504873</v>
      </c>
    </row>
    <row r="98" spans="1:14">
      <c r="A98" s="1" t="s">
        <v>475</v>
      </c>
      <c r="B98" s="2">
        <v>4765</v>
      </c>
      <c r="C98" s="15">
        <v>0</v>
      </c>
      <c r="D98" s="15">
        <v>1000</v>
      </c>
      <c r="E98" s="15">
        <v>0</v>
      </c>
      <c r="F98" s="15">
        <v>7766</v>
      </c>
      <c r="G98" s="35">
        <f t="shared" si="5"/>
        <v>8766</v>
      </c>
      <c r="H98" s="15">
        <f>'Operating Revenue I'!E97</f>
        <v>74285</v>
      </c>
      <c r="I98" s="16">
        <f t="shared" si="6"/>
        <v>83051</v>
      </c>
      <c r="J98" s="17">
        <f>'Operating Revenue I'!C97/B98</f>
        <v>14.900314795383</v>
      </c>
      <c r="K98" s="17">
        <f>('Operating Revenue I'!B97+C98)/B98</f>
        <v>0.68940188877229802</v>
      </c>
      <c r="L98" s="17">
        <f t="shared" si="7"/>
        <v>0.20986358866736621</v>
      </c>
      <c r="M98" s="17">
        <f t="shared" si="8"/>
        <v>1.8396642182581322</v>
      </c>
      <c r="N98" s="36">
        <f t="shared" si="9"/>
        <v>17.429380902413431</v>
      </c>
    </row>
    <row r="99" spans="1:14">
      <c r="A99" s="1" t="s">
        <v>480</v>
      </c>
      <c r="B99" s="2">
        <v>7141</v>
      </c>
      <c r="C99" s="15">
        <v>0</v>
      </c>
      <c r="D99" s="15">
        <v>2000</v>
      </c>
      <c r="E99" s="15">
        <v>0</v>
      </c>
      <c r="F99" s="15">
        <v>0</v>
      </c>
      <c r="G99" s="35">
        <f t="shared" si="5"/>
        <v>2000</v>
      </c>
      <c r="H99" s="15">
        <f>'Operating Revenue I'!E98</f>
        <v>237620</v>
      </c>
      <c r="I99" s="16">
        <f t="shared" si="6"/>
        <v>239620</v>
      </c>
      <c r="J99" s="17">
        <f>'Operating Revenue I'!C98/B99</f>
        <v>32.399663912617278</v>
      </c>
      <c r="K99" s="17">
        <f>('Operating Revenue I'!B98+C99)/B99</f>
        <v>0.87578770480324886</v>
      </c>
      <c r="L99" s="17">
        <f t="shared" si="7"/>
        <v>0.28007281893292257</v>
      </c>
      <c r="M99" s="17">
        <f t="shared" si="8"/>
        <v>0.28007281893292257</v>
      </c>
      <c r="N99" s="36">
        <f t="shared" si="9"/>
        <v>33.555524436353451</v>
      </c>
    </row>
    <row r="100" spans="1:14">
      <c r="A100" s="1" t="s">
        <v>485</v>
      </c>
      <c r="B100" s="2">
        <v>1216</v>
      </c>
      <c r="C100" s="15">
        <v>0</v>
      </c>
      <c r="D100" s="15">
        <v>2000</v>
      </c>
      <c r="E100" s="15">
        <v>0</v>
      </c>
      <c r="F100" s="15">
        <v>1492</v>
      </c>
      <c r="G100" s="35">
        <f t="shared" si="5"/>
        <v>3492</v>
      </c>
      <c r="H100" s="15">
        <f>'Operating Revenue I'!E99</f>
        <v>91791</v>
      </c>
      <c r="I100" s="16">
        <f t="shared" si="6"/>
        <v>95283</v>
      </c>
      <c r="J100" s="17">
        <f>'Operating Revenue I'!C99/B100</f>
        <v>67.516447368421055</v>
      </c>
      <c r="K100" s="17">
        <f>('Operating Revenue I'!B99+C100)/B100</f>
        <v>7.9695723684210522</v>
      </c>
      <c r="L100" s="17">
        <f t="shared" si="7"/>
        <v>1.6447368421052631</v>
      </c>
      <c r="M100" s="17">
        <f t="shared" si="8"/>
        <v>2.8717105263157894</v>
      </c>
      <c r="N100" s="36">
        <f t="shared" si="9"/>
        <v>78.35773026315789</v>
      </c>
    </row>
    <row r="101" spans="1:14">
      <c r="A101" s="1" t="s">
        <v>490</v>
      </c>
      <c r="B101" s="2">
        <v>164393</v>
      </c>
      <c r="C101" s="15">
        <v>0</v>
      </c>
      <c r="D101" s="15">
        <v>3373</v>
      </c>
      <c r="E101" s="15">
        <v>0</v>
      </c>
      <c r="F101" s="15">
        <v>305561</v>
      </c>
      <c r="G101" s="35">
        <f t="shared" si="5"/>
        <v>308934</v>
      </c>
      <c r="H101" s="15">
        <f>'Operating Revenue I'!E100</f>
        <v>5882151</v>
      </c>
      <c r="I101" s="16">
        <f t="shared" si="6"/>
        <v>6191085</v>
      </c>
      <c r="J101" s="17">
        <f>'Operating Revenue I'!C100/B101</f>
        <v>35.248988703898583</v>
      </c>
      <c r="K101" s="17">
        <f>('Operating Revenue I'!B100+C101)/B101</f>
        <v>0.53204211858169148</v>
      </c>
      <c r="L101" s="17">
        <f t="shared" si="7"/>
        <v>2.0517905263606116E-2</v>
      </c>
      <c r="M101" s="17">
        <f t="shared" si="8"/>
        <v>1.879240600268868</v>
      </c>
      <c r="N101" s="36">
        <f t="shared" si="9"/>
        <v>37.66027142274914</v>
      </c>
    </row>
    <row r="102" spans="1:14">
      <c r="A102" s="1" t="s">
        <v>494</v>
      </c>
      <c r="B102" s="2">
        <v>97068</v>
      </c>
      <c r="C102" s="15">
        <v>33279</v>
      </c>
      <c r="D102" s="15">
        <v>0</v>
      </c>
      <c r="E102" s="15">
        <v>0</v>
      </c>
      <c r="F102" s="15">
        <v>135681</v>
      </c>
      <c r="G102" s="35">
        <f t="shared" si="5"/>
        <v>168960</v>
      </c>
      <c r="H102" s="15">
        <f>'Operating Revenue I'!E101</f>
        <v>2582288</v>
      </c>
      <c r="I102" s="16">
        <f t="shared" si="6"/>
        <v>2751248</v>
      </c>
      <c r="J102" s="17">
        <f>'Operating Revenue I'!C101/B102</f>
        <v>26.136955536325051</v>
      </c>
      <c r="K102" s="17">
        <f>('Operating Revenue I'!B101+C102)/B102</f>
        <v>0.80876292908064451</v>
      </c>
      <c r="L102" s="17">
        <f t="shared" si="7"/>
        <v>0</v>
      </c>
      <c r="M102" s="17">
        <f t="shared" si="8"/>
        <v>1.740635430831994</v>
      </c>
      <c r="N102" s="36">
        <f t="shared" si="9"/>
        <v>28.343511764948282</v>
      </c>
    </row>
    <row r="103" spans="1:14">
      <c r="A103" s="1" t="s">
        <v>499</v>
      </c>
      <c r="B103" s="2">
        <v>26984</v>
      </c>
      <c r="C103" s="15">
        <v>1900</v>
      </c>
      <c r="D103" s="15">
        <v>0</v>
      </c>
      <c r="E103" s="15">
        <v>0</v>
      </c>
      <c r="F103" s="15">
        <v>28538</v>
      </c>
      <c r="G103" s="35">
        <f t="shared" si="5"/>
        <v>30438</v>
      </c>
      <c r="H103" s="15">
        <f>'Operating Revenue I'!E102</f>
        <v>783134</v>
      </c>
      <c r="I103" s="16">
        <f t="shared" si="6"/>
        <v>813572</v>
      </c>
      <c r="J103" s="17">
        <f>'Operating Revenue I'!C102/B103</f>
        <v>28.463311592054552</v>
      </c>
      <c r="K103" s="17">
        <f>('Operating Revenue I'!B102+C103)/B103</f>
        <v>0.62926178476134009</v>
      </c>
      <c r="L103" s="17">
        <f t="shared" si="7"/>
        <v>0</v>
      </c>
      <c r="M103" s="17">
        <f t="shared" si="8"/>
        <v>1.1280017788319003</v>
      </c>
      <c r="N103" s="36">
        <f t="shared" si="9"/>
        <v>30.15016305959087</v>
      </c>
    </row>
    <row r="104" spans="1:14">
      <c r="A104" s="1" t="s">
        <v>502</v>
      </c>
      <c r="B104" s="2">
        <v>49160</v>
      </c>
      <c r="C104" s="15">
        <v>8313</v>
      </c>
      <c r="D104" s="15">
        <v>201300</v>
      </c>
      <c r="E104" s="15">
        <v>0</v>
      </c>
      <c r="F104" s="15">
        <v>17182</v>
      </c>
      <c r="G104" s="35">
        <f t="shared" si="5"/>
        <v>226795</v>
      </c>
      <c r="H104" s="15">
        <f>'Operating Revenue I'!E103</f>
        <v>1452233</v>
      </c>
      <c r="I104" s="16">
        <f t="shared" si="6"/>
        <v>1679028</v>
      </c>
      <c r="J104" s="17">
        <f>'Operating Revenue I'!C103/B104</f>
        <v>29.186330349877949</v>
      </c>
      <c r="K104" s="17">
        <f>('Operating Revenue I'!B103+C104)/B104</f>
        <v>0.52371847030105778</v>
      </c>
      <c r="L104" s="17">
        <f t="shared" si="7"/>
        <v>4.0947925142392192</v>
      </c>
      <c r="M104" s="17">
        <f t="shared" si="8"/>
        <v>4.6134052074857612</v>
      </c>
      <c r="N104" s="36">
        <f t="shared" si="9"/>
        <v>34.154353132628152</v>
      </c>
    </row>
    <row r="105" spans="1:14">
      <c r="A105" s="1" t="s">
        <v>507</v>
      </c>
      <c r="B105" s="2">
        <v>1406</v>
      </c>
      <c r="C105" s="15">
        <v>0</v>
      </c>
      <c r="D105" s="15">
        <v>1000</v>
      </c>
      <c r="E105" s="15">
        <v>0</v>
      </c>
      <c r="F105" s="15">
        <v>7842</v>
      </c>
      <c r="G105" s="35">
        <f t="shared" si="5"/>
        <v>8842</v>
      </c>
      <c r="H105" s="15">
        <f>'Operating Revenue I'!E104</f>
        <v>76322</v>
      </c>
      <c r="I105" s="16">
        <f t="shared" si="6"/>
        <v>85164</v>
      </c>
      <c r="J105" s="17">
        <f>'Operating Revenue I'!C104/B105</f>
        <v>52.773826458036986</v>
      </c>
      <c r="K105" s="17">
        <f>('Operating Revenue I'!B104+C105)/B105</f>
        <v>1.5092460881934566</v>
      </c>
      <c r="L105" s="17">
        <f t="shared" si="7"/>
        <v>0.71123755334281646</v>
      </c>
      <c r="M105" s="17">
        <f t="shared" si="8"/>
        <v>6.2887624466571834</v>
      </c>
      <c r="N105" s="36">
        <f t="shared" si="9"/>
        <v>60.571834992887624</v>
      </c>
    </row>
    <row r="106" spans="1:14">
      <c r="A106" s="1" t="s">
        <v>512</v>
      </c>
      <c r="B106" s="2">
        <v>2809</v>
      </c>
      <c r="C106" s="15">
        <v>0</v>
      </c>
      <c r="D106" s="15">
        <v>560</v>
      </c>
      <c r="E106" s="15">
        <v>0</v>
      </c>
      <c r="F106" s="15">
        <v>0</v>
      </c>
      <c r="G106" s="35">
        <f t="shared" si="5"/>
        <v>560</v>
      </c>
      <c r="H106" s="15">
        <f>'Operating Revenue I'!E105</f>
        <v>105313</v>
      </c>
      <c r="I106" s="16">
        <f t="shared" si="6"/>
        <v>105873</v>
      </c>
      <c r="J106" s="17">
        <f>'Operating Revenue I'!C105/B106</f>
        <v>35.595941616233532</v>
      </c>
      <c r="K106" s="17">
        <f>('Operating Revenue I'!B105+C106)/B106</f>
        <v>1.8953364186543253</v>
      </c>
      <c r="L106" s="17">
        <f t="shared" si="7"/>
        <v>0.19935920256318976</v>
      </c>
      <c r="M106" s="17">
        <f t="shared" si="8"/>
        <v>0.19935920256318976</v>
      </c>
      <c r="N106" s="36">
        <f t="shared" si="9"/>
        <v>37.69063723745105</v>
      </c>
    </row>
    <row r="107" spans="1:14">
      <c r="A107" s="1" t="s">
        <v>517</v>
      </c>
      <c r="B107" s="3">
        <v>262</v>
      </c>
      <c r="C107" s="15">
        <v>0</v>
      </c>
      <c r="D107" s="15">
        <v>0</v>
      </c>
      <c r="E107" s="15">
        <v>0</v>
      </c>
      <c r="F107" s="15">
        <v>146</v>
      </c>
      <c r="G107" s="35">
        <f t="shared" si="5"/>
        <v>146</v>
      </c>
      <c r="H107" s="15">
        <f>'Operating Revenue I'!E106</f>
        <v>17752</v>
      </c>
      <c r="I107" s="16">
        <f t="shared" si="6"/>
        <v>17898</v>
      </c>
      <c r="J107" s="17">
        <f>'Operating Revenue I'!C106/B107</f>
        <v>54.961832061068705</v>
      </c>
      <c r="K107" s="17">
        <f>('Operating Revenue I'!B106+C107)/B107</f>
        <v>12.793893129770993</v>
      </c>
      <c r="L107" s="17">
        <f t="shared" si="7"/>
        <v>0</v>
      </c>
      <c r="M107" s="17">
        <f t="shared" si="8"/>
        <v>0.5572519083969466</v>
      </c>
      <c r="N107" s="36">
        <f t="shared" si="9"/>
        <v>68.312977099236647</v>
      </c>
    </row>
    <row r="108" spans="1:14">
      <c r="A108" s="1" t="s">
        <v>522</v>
      </c>
      <c r="B108" s="3">
        <v>823</v>
      </c>
      <c r="C108" s="15">
        <v>0</v>
      </c>
      <c r="D108" s="15">
        <v>0</v>
      </c>
      <c r="E108" s="15">
        <v>0</v>
      </c>
      <c r="F108" s="15">
        <v>0</v>
      </c>
      <c r="G108" s="35">
        <f t="shared" si="5"/>
        <v>0</v>
      </c>
      <c r="H108" s="15">
        <f>'Operating Revenue I'!E107</f>
        <v>23177</v>
      </c>
      <c r="I108" s="16">
        <f t="shared" si="6"/>
        <v>23177</v>
      </c>
      <c r="J108" s="17">
        <f>'Operating Revenue I'!C107/B108</f>
        <v>24.834750911300123</v>
      </c>
      <c r="K108" s="17">
        <f>('Operating Revenue I'!B107+C108)/B108</f>
        <v>3.3268529769137301</v>
      </c>
      <c r="L108" s="17">
        <f t="shared" si="7"/>
        <v>0</v>
      </c>
      <c r="M108" s="17">
        <f t="shared" si="8"/>
        <v>0</v>
      </c>
      <c r="N108" s="36">
        <f t="shared" si="9"/>
        <v>28.16160388821385</v>
      </c>
    </row>
    <row r="109" spans="1:14">
      <c r="A109" s="1" t="s">
        <v>527</v>
      </c>
      <c r="B109" s="2">
        <v>3016</v>
      </c>
      <c r="C109" s="15">
        <v>0</v>
      </c>
      <c r="D109" s="15">
        <v>0</v>
      </c>
      <c r="E109" s="15">
        <v>0</v>
      </c>
      <c r="F109" s="15">
        <v>0</v>
      </c>
      <c r="G109" s="35">
        <f t="shared" si="5"/>
        <v>0</v>
      </c>
      <c r="H109" s="15">
        <f>'Operating Revenue I'!E108</f>
        <v>188085</v>
      </c>
      <c r="I109" s="16">
        <f t="shared" si="6"/>
        <v>188085</v>
      </c>
      <c r="J109" s="17">
        <f>'Operating Revenue I'!C108/B109</f>
        <v>61.669761273209552</v>
      </c>
      <c r="K109" s="17">
        <f>('Operating Revenue I'!B108+C109)/B109</f>
        <v>0.69263925729442966</v>
      </c>
      <c r="L109" s="17">
        <f t="shared" si="7"/>
        <v>0</v>
      </c>
      <c r="M109" s="17">
        <f t="shared" si="8"/>
        <v>0</v>
      </c>
      <c r="N109" s="36">
        <f t="shared" si="9"/>
        <v>62.362400530503976</v>
      </c>
    </row>
    <row r="110" spans="1:14">
      <c r="A110" s="1" t="s">
        <v>532</v>
      </c>
      <c r="B110" s="3">
        <v>387</v>
      </c>
      <c r="C110" s="15">
        <v>5000</v>
      </c>
      <c r="D110" s="15">
        <v>1000</v>
      </c>
      <c r="E110" s="15">
        <v>0</v>
      </c>
      <c r="F110" s="15">
        <v>5764</v>
      </c>
      <c r="G110" s="35">
        <f t="shared" si="5"/>
        <v>11764</v>
      </c>
      <c r="H110" s="15">
        <f>'Operating Revenue I'!E109</f>
        <v>23464</v>
      </c>
      <c r="I110" s="16">
        <f t="shared" si="6"/>
        <v>35228</v>
      </c>
      <c r="J110" s="17">
        <f>'Operating Revenue I'!C109/B110</f>
        <v>54.149870801033593</v>
      </c>
      <c r="K110" s="17">
        <f>('Operating Revenue I'!B109+C110)/B110</f>
        <v>19.400516795865634</v>
      </c>
      <c r="L110" s="17">
        <f t="shared" si="7"/>
        <v>2.5839793281653747</v>
      </c>
      <c r="M110" s="17">
        <f t="shared" si="8"/>
        <v>30.397932816537466</v>
      </c>
      <c r="N110" s="36">
        <f t="shared" si="9"/>
        <v>91.028423772609813</v>
      </c>
    </row>
    <row r="111" spans="1:14">
      <c r="A111" s="1" t="s">
        <v>537</v>
      </c>
      <c r="B111" s="2">
        <v>672858</v>
      </c>
      <c r="C111" s="15">
        <v>78618</v>
      </c>
      <c r="D111" s="15">
        <v>0</v>
      </c>
      <c r="E111" s="15">
        <v>0</v>
      </c>
      <c r="F111" s="15">
        <v>1548031</v>
      </c>
      <c r="G111" s="35">
        <f t="shared" si="5"/>
        <v>1626649</v>
      </c>
      <c r="H111" s="15">
        <f>'Operating Revenue I'!E110</f>
        <v>38203459</v>
      </c>
      <c r="I111" s="16">
        <f t="shared" si="6"/>
        <v>39830108</v>
      </c>
      <c r="J111" s="17">
        <f>'Operating Revenue I'!C110/B111</f>
        <v>56.529475758629609</v>
      </c>
      <c r="K111" s="17">
        <f>('Operating Revenue I'!B110+C111)/B111</f>
        <v>0.36525834574308397</v>
      </c>
      <c r="L111" s="17">
        <f t="shared" si="7"/>
        <v>0</v>
      </c>
      <c r="M111" s="17">
        <f t="shared" si="8"/>
        <v>2.4175219734327302</v>
      </c>
      <c r="N111" s="36">
        <f t="shared" si="9"/>
        <v>59.195414188432032</v>
      </c>
    </row>
    <row r="112" spans="1:14">
      <c r="A112" s="1" t="s">
        <v>542</v>
      </c>
      <c r="B112" s="2">
        <v>8073</v>
      </c>
      <c r="C112" s="15">
        <v>0</v>
      </c>
      <c r="D112" s="15">
        <v>2000</v>
      </c>
      <c r="E112" s="15">
        <v>0</v>
      </c>
      <c r="F112" s="15">
        <v>0</v>
      </c>
      <c r="G112" s="35">
        <f t="shared" si="5"/>
        <v>2000</v>
      </c>
      <c r="H112" s="15">
        <f>'Operating Revenue I'!E111</f>
        <v>34163</v>
      </c>
      <c r="I112" s="16">
        <f t="shared" si="6"/>
        <v>36163</v>
      </c>
      <c r="J112" s="17">
        <f>'Operating Revenue I'!C111/B112</f>
        <v>4.2317601882819273</v>
      </c>
      <c r="K112" s="17">
        <f>('Operating Revenue I'!B111+C112)/B112</f>
        <v>0</v>
      </c>
      <c r="L112" s="17">
        <f t="shared" si="7"/>
        <v>0.24773937817416078</v>
      </c>
      <c r="M112" s="17">
        <f t="shared" si="8"/>
        <v>0.24773937817416078</v>
      </c>
      <c r="N112" s="36">
        <f t="shared" si="9"/>
        <v>4.4794995664560879</v>
      </c>
    </row>
    <row r="113" spans="1:14">
      <c r="A113" s="1" t="s">
        <v>547</v>
      </c>
      <c r="B113" s="2">
        <v>5180</v>
      </c>
      <c r="C113" s="15">
        <v>0</v>
      </c>
      <c r="D113" s="15">
        <v>0</v>
      </c>
      <c r="E113" s="15">
        <v>0</v>
      </c>
      <c r="F113" s="15">
        <v>2668</v>
      </c>
      <c r="G113" s="35">
        <f t="shared" si="5"/>
        <v>2668</v>
      </c>
      <c r="H113" s="15">
        <f>'Operating Revenue I'!E112</f>
        <v>140845</v>
      </c>
      <c r="I113" s="16">
        <f t="shared" si="6"/>
        <v>143513</v>
      </c>
      <c r="J113" s="17">
        <f>'Operating Revenue I'!C112/B113</f>
        <v>25.59034749034749</v>
      </c>
      <c r="K113" s="17">
        <f>('Operating Revenue I'!B112+C113)/B113</f>
        <v>1.5998069498069498</v>
      </c>
      <c r="L113" s="17">
        <f t="shared" si="7"/>
        <v>0</v>
      </c>
      <c r="M113" s="17">
        <f t="shared" si="8"/>
        <v>0.51505791505791509</v>
      </c>
      <c r="N113" s="36">
        <f t="shared" si="9"/>
        <v>27.705212355212357</v>
      </c>
    </row>
    <row r="114" spans="1:14">
      <c r="A114" s="1" t="s">
        <v>552</v>
      </c>
      <c r="B114" s="2">
        <v>8132</v>
      </c>
      <c r="C114" s="15">
        <v>0</v>
      </c>
      <c r="D114" s="15">
        <v>0</v>
      </c>
      <c r="E114" s="15">
        <v>0</v>
      </c>
      <c r="F114" s="15">
        <v>11054</v>
      </c>
      <c r="G114" s="35">
        <f t="shared" si="5"/>
        <v>11054</v>
      </c>
      <c r="H114" s="15">
        <f>'Operating Revenue I'!E113</f>
        <v>360621</v>
      </c>
      <c r="I114" s="16">
        <f t="shared" si="6"/>
        <v>371675</v>
      </c>
      <c r="J114" s="17">
        <f>'Operating Revenue I'!C113/B114</f>
        <v>42.901131333005409</v>
      </c>
      <c r="K114" s="17">
        <f>('Operating Revenue I'!B113+C114)/B114</f>
        <v>1.4447860304968028</v>
      </c>
      <c r="L114" s="17">
        <f t="shared" si="7"/>
        <v>0</v>
      </c>
      <c r="M114" s="17">
        <f t="shared" si="8"/>
        <v>1.3593212001967536</v>
      </c>
      <c r="N114" s="36">
        <f t="shared" si="9"/>
        <v>45.70523856369897</v>
      </c>
    </row>
    <row r="115" spans="1:14">
      <c r="A115" s="1" t="s">
        <v>557</v>
      </c>
      <c r="B115" s="2">
        <v>2381</v>
      </c>
      <c r="C115" s="15">
        <v>0</v>
      </c>
      <c r="D115" s="15">
        <v>1000</v>
      </c>
      <c r="E115" s="15">
        <v>0</v>
      </c>
      <c r="F115" s="15">
        <v>0</v>
      </c>
      <c r="G115" s="35">
        <f t="shared" si="5"/>
        <v>1000</v>
      </c>
      <c r="H115" s="15">
        <f>'Operating Revenue I'!E114</f>
        <v>90704</v>
      </c>
      <c r="I115" s="16">
        <f t="shared" si="6"/>
        <v>91704</v>
      </c>
      <c r="J115" s="17">
        <f>'Operating Revenue I'!C114/B115</f>
        <v>34.530869382612345</v>
      </c>
      <c r="K115" s="17">
        <f>('Operating Revenue I'!B114+C115)/B115</f>
        <v>3.5640487190256196</v>
      </c>
      <c r="L115" s="17">
        <f t="shared" si="7"/>
        <v>0.41999160016799664</v>
      </c>
      <c r="M115" s="17">
        <f t="shared" si="8"/>
        <v>0.41999160016799664</v>
      </c>
      <c r="N115" s="36">
        <f t="shared" si="9"/>
        <v>38.514909701805962</v>
      </c>
    </row>
    <row r="116" spans="1:14">
      <c r="A116" s="1" t="s">
        <v>562</v>
      </c>
      <c r="B116" s="2">
        <v>2572</v>
      </c>
      <c r="C116" s="15">
        <v>0</v>
      </c>
      <c r="D116" s="15">
        <v>2865</v>
      </c>
      <c r="E116" s="15">
        <v>0</v>
      </c>
      <c r="F116" s="15">
        <v>0</v>
      </c>
      <c r="G116" s="35">
        <f t="shared" si="5"/>
        <v>2865</v>
      </c>
      <c r="H116" s="15">
        <f>'Operating Revenue I'!E115</f>
        <v>259135</v>
      </c>
      <c r="I116" s="16">
        <f t="shared" si="6"/>
        <v>262000</v>
      </c>
      <c r="J116" s="17">
        <f>'Operating Revenue I'!C115/B116</f>
        <v>98.737558320373253</v>
      </c>
      <c r="K116" s="17">
        <f>('Operating Revenue I'!B115+C116)/B116</f>
        <v>2.0147744945567654</v>
      </c>
      <c r="L116" s="17">
        <f t="shared" si="7"/>
        <v>1.1139191290824262</v>
      </c>
      <c r="M116" s="17">
        <f t="shared" si="8"/>
        <v>1.1139191290824262</v>
      </c>
      <c r="N116" s="36">
        <f t="shared" si="9"/>
        <v>101.86625194401245</v>
      </c>
    </row>
    <row r="117" spans="1:14">
      <c r="A117" s="1" t="s">
        <v>567</v>
      </c>
      <c r="B117" s="2">
        <v>1852</v>
      </c>
      <c r="C117" s="15">
        <v>0</v>
      </c>
      <c r="D117" s="15">
        <v>0</v>
      </c>
      <c r="E117" s="15">
        <v>0</v>
      </c>
      <c r="F117" s="15">
        <v>0</v>
      </c>
      <c r="G117" s="35">
        <f t="shared" si="5"/>
        <v>0</v>
      </c>
      <c r="H117" s="15">
        <f>'Operating Revenue I'!E116</f>
        <v>62884</v>
      </c>
      <c r="I117" s="16">
        <f t="shared" si="6"/>
        <v>62884</v>
      </c>
      <c r="J117" s="17">
        <f>'Operating Revenue I'!C116/B117</f>
        <v>31.515658747300215</v>
      </c>
      <c r="K117" s="17">
        <f>('Operating Revenue I'!B116+C117)/B117</f>
        <v>2.4389848812095032</v>
      </c>
      <c r="L117" s="17">
        <f t="shared" si="7"/>
        <v>0</v>
      </c>
      <c r="M117" s="17">
        <f t="shared" si="8"/>
        <v>0</v>
      </c>
      <c r="N117" s="36">
        <f t="shared" si="9"/>
        <v>33.954643628509722</v>
      </c>
    </row>
    <row r="118" spans="1:14">
      <c r="A118" s="1" t="s">
        <v>572</v>
      </c>
      <c r="B118" s="3">
        <v>703</v>
      </c>
      <c r="C118" s="15">
        <v>0</v>
      </c>
      <c r="D118" s="15">
        <v>309</v>
      </c>
      <c r="E118" s="15">
        <v>0</v>
      </c>
      <c r="F118" s="15">
        <v>130</v>
      </c>
      <c r="G118" s="35">
        <f t="shared" si="5"/>
        <v>439</v>
      </c>
      <c r="H118" s="15">
        <f>'Operating Revenue I'!E117</f>
        <v>27944</v>
      </c>
      <c r="I118" s="16">
        <f t="shared" si="6"/>
        <v>28383</v>
      </c>
      <c r="J118" s="17">
        <f>'Operating Revenue I'!C117/B118</f>
        <v>35.880512091038405</v>
      </c>
      <c r="K118" s="17">
        <f>('Operating Revenue I'!B117+C118)/B118</f>
        <v>3.8691322901849219</v>
      </c>
      <c r="L118" s="17">
        <f t="shared" si="7"/>
        <v>0.4395448079658606</v>
      </c>
      <c r="M118" s="17">
        <f t="shared" si="8"/>
        <v>0.62446657183499288</v>
      </c>
      <c r="N118" s="36">
        <f t="shared" si="9"/>
        <v>40.37411095305832</v>
      </c>
    </row>
    <row r="119" spans="1:14">
      <c r="A119" s="1" t="s">
        <v>577</v>
      </c>
      <c r="B119" s="2">
        <v>46881</v>
      </c>
      <c r="C119" s="15">
        <v>0</v>
      </c>
      <c r="D119" s="15">
        <v>0</v>
      </c>
      <c r="E119" s="15">
        <v>0</v>
      </c>
      <c r="F119" s="15">
        <v>30694</v>
      </c>
      <c r="G119" s="35">
        <f t="shared" si="5"/>
        <v>30694</v>
      </c>
      <c r="H119" s="15">
        <f>'Operating Revenue I'!E118</f>
        <v>2389514</v>
      </c>
      <c r="I119" s="16">
        <f t="shared" si="6"/>
        <v>2420208</v>
      </c>
      <c r="J119" s="17">
        <f>'Operating Revenue I'!C118/B119</f>
        <v>50.166272050510869</v>
      </c>
      <c r="K119" s="17">
        <f>('Operating Revenue I'!B118+C119)/B119</f>
        <v>0.80350248501525134</v>
      </c>
      <c r="L119" s="17">
        <f t="shared" si="7"/>
        <v>0</v>
      </c>
      <c r="M119" s="17">
        <f t="shared" si="8"/>
        <v>0.65472152897762415</v>
      </c>
      <c r="N119" s="36">
        <f t="shared" si="9"/>
        <v>51.624496064503745</v>
      </c>
    </row>
    <row r="120" spans="1:14">
      <c r="A120" s="1" t="s">
        <v>581</v>
      </c>
      <c r="B120" s="2">
        <v>1132</v>
      </c>
      <c r="C120" s="1"/>
      <c r="D120" s="1"/>
      <c r="E120" s="1"/>
      <c r="F120" s="1"/>
      <c r="G120" s="35">
        <f t="shared" si="5"/>
        <v>0</v>
      </c>
      <c r="H120" s="15">
        <f>'Operating Revenue I'!E119</f>
        <v>0</v>
      </c>
      <c r="I120" s="16">
        <f t="shared" si="6"/>
        <v>0</v>
      </c>
      <c r="J120" s="17">
        <f>'Operating Revenue I'!C119/B120</f>
        <v>0</v>
      </c>
      <c r="K120" s="17">
        <f>('Operating Revenue I'!B119+C120)/B120</f>
        <v>0</v>
      </c>
      <c r="L120" s="17">
        <f t="shared" si="7"/>
        <v>0</v>
      </c>
      <c r="M120" s="17">
        <f t="shared" si="8"/>
        <v>0</v>
      </c>
      <c r="N120" s="36">
        <f t="shared" si="9"/>
        <v>0</v>
      </c>
    </row>
    <row r="121" spans="1:14">
      <c r="A121" s="1" t="s">
        <v>582</v>
      </c>
      <c r="B121" s="2">
        <v>3064</v>
      </c>
      <c r="C121" s="15">
        <v>0</v>
      </c>
      <c r="D121" s="15">
        <v>0</v>
      </c>
      <c r="E121" s="15">
        <v>0</v>
      </c>
      <c r="F121" s="15">
        <v>0</v>
      </c>
      <c r="G121" s="35">
        <f t="shared" si="5"/>
        <v>0</v>
      </c>
      <c r="H121" s="15">
        <f>'Operating Revenue I'!E120</f>
        <v>103143</v>
      </c>
      <c r="I121" s="16">
        <f t="shared" si="6"/>
        <v>103143</v>
      </c>
      <c r="J121" s="17">
        <f>'Operating Revenue I'!C120/B121</f>
        <v>32.623041775456919</v>
      </c>
      <c r="K121" s="17">
        <f>('Operating Revenue I'!B120+C121)/B121</f>
        <v>1.0398172323759791</v>
      </c>
      <c r="L121" s="17">
        <f t="shared" si="7"/>
        <v>0</v>
      </c>
      <c r="M121" s="17">
        <f t="shared" si="8"/>
        <v>0</v>
      </c>
      <c r="N121" s="36">
        <f t="shared" si="9"/>
        <v>33.6628590078329</v>
      </c>
    </row>
    <row r="122" spans="1:14">
      <c r="A122" s="1" t="s">
        <v>587</v>
      </c>
      <c r="B122" s="2">
        <v>11789</v>
      </c>
      <c r="C122" s="15">
        <v>2198</v>
      </c>
      <c r="D122" s="15">
        <v>7726</v>
      </c>
      <c r="E122" s="15">
        <v>0</v>
      </c>
      <c r="F122" s="15">
        <v>0</v>
      </c>
      <c r="G122" s="35">
        <f t="shared" si="5"/>
        <v>9924</v>
      </c>
      <c r="H122" s="15">
        <f>'Operating Revenue I'!E121</f>
        <v>439557</v>
      </c>
      <c r="I122" s="16">
        <f t="shared" si="6"/>
        <v>449481</v>
      </c>
      <c r="J122" s="17">
        <f>'Operating Revenue I'!C121/B122</f>
        <v>36.307235558571548</v>
      </c>
      <c r="K122" s="17">
        <f>('Operating Revenue I'!B121+C122)/B122</f>
        <v>1.1645601832216472</v>
      </c>
      <c r="L122" s="17">
        <f t="shared" si="7"/>
        <v>0.6553566884383748</v>
      </c>
      <c r="M122" s="17">
        <f t="shared" si="8"/>
        <v>0.84180167953176688</v>
      </c>
      <c r="N122" s="36">
        <f t="shared" si="9"/>
        <v>38.127152430231568</v>
      </c>
    </row>
    <row r="123" spans="1:14">
      <c r="A123" s="1" t="s">
        <v>592</v>
      </c>
      <c r="B123" s="2">
        <v>1920</v>
      </c>
      <c r="C123" s="15">
        <v>0</v>
      </c>
      <c r="D123" s="15">
        <v>17353</v>
      </c>
      <c r="E123" s="15">
        <v>0</v>
      </c>
      <c r="F123" s="15">
        <v>4500</v>
      </c>
      <c r="G123" s="35">
        <f t="shared" si="5"/>
        <v>21853</v>
      </c>
      <c r="H123" s="15">
        <f>'Operating Revenue I'!E122</f>
        <v>128179</v>
      </c>
      <c r="I123" s="16">
        <f t="shared" si="6"/>
        <v>150032</v>
      </c>
      <c r="J123" s="17">
        <f>'Operating Revenue I'!C122/B123</f>
        <v>65.356770833333329</v>
      </c>
      <c r="K123" s="17">
        <f>('Operating Revenue I'!B122+C123)/B123</f>
        <v>1.403125</v>
      </c>
      <c r="L123" s="17">
        <f t="shared" si="7"/>
        <v>9.0380208333333325</v>
      </c>
      <c r="M123" s="17">
        <f t="shared" si="8"/>
        <v>11.381770833333333</v>
      </c>
      <c r="N123" s="36">
        <f t="shared" si="9"/>
        <v>78.141666666666666</v>
      </c>
    </row>
    <row r="124" spans="1:14">
      <c r="A124" s="1" t="s">
        <v>597</v>
      </c>
      <c r="B124" s="2">
        <v>1067</v>
      </c>
      <c r="C124" s="15">
        <v>0</v>
      </c>
      <c r="D124" s="15">
        <v>2000</v>
      </c>
      <c r="E124" s="15">
        <v>0</v>
      </c>
      <c r="F124" s="15">
        <v>7008</v>
      </c>
      <c r="G124" s="35">
        <f t="shared" si="5"/>
        <v>9008</v>
      </c>
      <c r="H124" s="15">
        <f>'Operating Revenue I'!E123</f>
        <v>73402</v>
      </c>
      <c r="I124" s="16">
        <f t="shared" si="6"/>
        <v>82410</v>
      </c>
      <c r="J124" s="17">
        <f>'Operating Revenue I'!C123/B124</f>
        <v>66.671977507029055</v>
      </c>
      <c r="K124" s="17">
        <f>('Operating Revenue I'!B123+C124)/B124</f>
        <v>2.1208997188378631</v>
      </c>
      <c r="L124" s="17">
        <f t="shared" si="7"/>
        <v>1.8744142455482662</v>
      </c>
      <c r="M124" s="17">
        <f t="shared" si="8"/>
        <v>8.4423617619493907</v>
      </c>
      <c r="N124" s="36">
        <f t="shared" si="9"/>
        <v>77.235238987816302</v>
      </c>
    </row>
    <row r="125" spans="1:14">
      <c r="A125" s="1" t="s">
        <v>602</v>
      </c>
      <c r="B125" s="2">
        <v>25556</v>
      </c>
      <c r="C125" s="15">
        <v>1106</v>
      </c>
      <c r="D125" s="15">
        <v>2000</v>
      </c>
      <c r="E125" s="15">
        <v>29325</v>
      </c>
      <c r="F125" s="15">
        <v>15251</v>
      </c>
      <c r="G125" s="35">
        <f t="shared" si="5"/>
        <v>47682</v>
      </c>
      <c r="H125" s="15">
        <f>'Operating Revenue I'!E124</f>
        <v>652650</v>
      </c>
      <c r="I125" s="16">
        <f t="shared" si="6"/>
        <v>700332</v>
      </c>
      <c r="J125" s="17">
        <f>'Operating Revenue I'!C124/B125</f>
        <v>24.930114258882455</v>
      </c>
      <c r="K125" s="17">
        <f>('Operating Revenue I'!B124+C125)/B125</f>
        <v>0.6511973704805134</v>
      </c>
      <c r="L125" s="17">
        <f t="shared" si="7"/>
        <v>7.8259508530286431E-2</v>
      </c>
      <c r="M125" s="17">
        <f t="shared" si="8"/>
        <v>1.8657849428705588</v>
      </c>
      <c r="N125" s="36">
        <f t="shared" si="9"/>
        <v>27.403819064016279</v>
      </c>
    </row>
    <row r="126" spans="1:14">
      <c r="N126" s="36"/>
    </row>
    <row r="127" spans="1:14">
      <c r="A127" s="7" t="s">
        <v>607</v>
      </c>
      <c r="B127">
        <v>3987000</v>
      </c>
      <c r="D127" s="16">
        <f>SUM(D5:D126)</f>
        <v>722864</v>
      </c>
      <c r="I127" s="16">
        <f>SUM(I5:I126)</f>
        <v>156115244</v>
      </c>
      <c r="N127" s="36">
        <f t="shared" si="9"/>
        <v>39.156068221720595</v>
      </c>
    </row>
  </sheetData>
  <mergeCells count="2">
    <mergeCell ref="C3:G3"/>
    <mergeCell ref="J3:N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5CDF-9249-42D7-97B2-4DEEF52EFAFB}">
  <dimension ref="A1:L130"/>
  <sheetViews>
    <sheetView tabSelected="1" workbookViewId="0">
      <selection activeCell="D128" sqref="D128"/>
    </sheetView>
  </sheetViews>
  <sheetFormatPr defaultRowHeight="15"/>
  <cols>
    <col min="1" max="1" width="56.5703125" customWidth="1"/>
    <col min="2" max="2" width="13.140625" bestFit="1" customWidth="1"/>
    <col min="3" max="3" width="19.85546875" style="18" customWidth="1"/>
    <col min="4" max="4" width="15" style="18" customWidth="1"/>
    <col min="5" max="5" width="13.85546875" bestFit="1" customWidth="1"/>
    <col min="6" max="6" width="14.28515625" bestFit="1" customWidth="1"/>
    <col min="7" max="7" width="11" bestFit="1" customWidth="1"/>
    <col min="8" max="8" width="26.42578125" bestFit="1" customWidth="1"/>
    <col min="9" max="9" width="21.42578125" customWidth="1"/>
    <col min="10" max="10" width="30" bestFit="1" customWidth="1"/>
    <col min="11" max="11" width="23.7109375" style="6" customWidth="1"/>
    <col min="12" max="12" width="13.5703125" customWidth="1"/>
  </cols>
  <sheetData>
    <row r="1" spans="1:12">
      <c r="A1" s="23" t="s">
        <v>904</v>
      </c>
    </row>
    <row r="3" spans="1:12">
      <c r="E3" s="64" t="s">
        <v>905</v>
      </c>
      <c r="F3" s="64"/>
      <c r="G3" s="64"/>
      <c r="H3" s="64"/>
      <c r="I3" s="64"/>
      <c r="J3" s="64"/>
      <c r="K3" s="64"/>
      <c r="L3" s="64"/>
    </row>
    <row r="4" spans="1:12">
      <c r="A4" s="46" t="s">
        <v>1</v>
      </c>
      <c r="B4" s="46" t="s">
        <v>11</v>
      </c>
      <c r="C4" s="56" t="s">
        <v>906</v>
      </c>
      <c r="D4" s="56" t="s">
        <v>761</v>
      </c>
      <c r="E4" s="37" t="s">
        <v>907</v>
      </c>
      <c r="F4" s="37" t="s">
        <v>908</v>
      </c>
      <c r="G4" s="37" t="s">
        <v>909</v>
      </c>
      <c r="H4" s="37" t="s">
        <v>910</v>
      </c>
      <c r="I4" s="63" t="s">
        <v>743</v>
      </c>
      <c r="J4" s="38" t="s">
        <v>911</v>
      </c>
      <c r="K4" s="57" t="s">
        <v>912</v>
      </c>
      <c r="L4" s="37" t="s">
        <v>913</v>
      </c>
    </row>
    <row r="5" spans="1:12">
      <c r="A5" s="1" t="s">
        <v>12</v>
      </c>
      <c r="B5" s="2">
        <v>16542</v>
      </c>
      <c r="C5" s="15">
        <v>534396</v>
      </c>
      <c r="D5" s="71">
        <f t="shared" ref="D5:D36" si="0">C5/B5</f>
        <v>32.305404425099745</v>
      </c>
      <c r="E5" s="15">
        <v>42604</v>
      </c>
      <c r="F5" s="15">
        <v>4976</v>
      </c>
      <c r="G5" s="15">
        <v>7432</v>
      </c>
      <c r="H5" s="15">
        <v>13526</v>
      </c>
      <c r="I5" s="15">
        <v>12666</v>
      </c>
      <c r="J5" s="35">
        <f>SUM(E5:I5)</f>
        <v>81204</v>
      </c>
      <c r="K5" s="6">
        <f>J5/C5</f>
        <v>0.15195473020007635</v>
      </c>
      <c r="L5" s="17">
        <f>J5/B5</f>
        <v>4.9089590134203842</v>
      </c>
    </row>
    <row r="6" spans="1:12">
      <c r="A6" s="1" t="s">
        <v>17</v>
      </c>
      <c r="B6" s="3">
        <v>801</v>
      </c>
      <c r="C6" s="15">
        <v>40798</v>
      </c>
      <c r="D6" s="71">
        <f t="shared" si="0"/>
        <v>50.933832709113609</v>
      </c>
      <c r="E6" s="15">
        <v>4908</v>
      </c>
      <c r="F6" s="15">
        <v>0</v>
      </c>
      <c r="G6" s="15">
        <v>4783</v>
      </c>
      <c r="H6" s="15">
        <v>1500</v>
      </c>
      <c r="I6" s="15">
        <v>4783</v>
      </c>
      <c r="J6" s="35">
        <f t="shared" ref="J6:J69" si="1">SUM(E6:I6)</f>
        <v>15974</v>
      </c>
      <c r="K6" s="6">
        <f>J6/C6</f>
        <v>0.39153880092161381</v>
      </c>
      <c r="L6" s="17">
        <f>J6/B6</f>
        <v>19.942571785268413</v>
      </c>
    </row>
    <row r="7" spans="1:12">
      <c r="A7" s="1" t="s">
        <v>22</v>
      </c>
      <c r="B7" s="2">
        <v>4998</v>
      </c>
      <c r="C7" s="15">
        <v>348063</v>
      </c>
      <c r="D7" s="71">
        <f t="shared" si="0"/>
        <v>69.640456182472988</v>
      </c>
      <c r="E7" s="15">
        <v>20096</v>
      </c>
      <c r="F7" s="15">
        <v>2402</v>
      </c>
      <c r="G7" s="15">
        <v>524</v>
      </c>
      <c r="H7" s="15">
        <v>6749</v>
      </c>
      <c r="I7" s="15">
        <v>524</v>
      </c>
      <c r="J7" s="35">
        <f t="shared" si="1"/>
        <v>30295</v>
      </c>
      <c r="K7" s="6">
        <f>J7/C7</f>
        <v>8.7038840669648884E-2</v>
      </c>
      <c r="L7" s="17">
        <f>J7/B7</f>
        <v>6.0614245698279312</v>
      </c>
    </row>
    <row r="8" spans="1:12">
      <c r="A8" s="1" t="s">
        <v>27</v>
      </c>
      <c r="B8" s="2">
        <v>5531</v>
      </c>
      <c r="C8" s="15">
        <v>149641</v>
      </c>
      <c r="D8" s="71">
        <f t="shared" si="0"/>
        <v>27.054962936177905</v>
      </c>
      <c r="E8" s="15">
        <v>5719</v>
      </c>
      <c r="F8" s="15">
        <v>159</v>
      </c>
      <c r="G8" s="15">
        <v>1949</v>
      </c>
      <c r="H8" s="15">
        <v>11276</v>
      </c>
      <c r="I8" s="15">
        <v>2084</v>
      </c>
      <c r="J8" s="35">
        <f t="shared" si="1"/>
        <v>21187</v>
      </c>
      <c r="K8" s="6">
        <f>J8/C8</f>
        <v>0.14158552803041946</v>
      </c>
      <c r="L8" s="17">
        <f>J8/B8</f>
        <v>3.8305912131621769</v>
      </c>
    </row>
    <row r="9" spans="1:12">
      <c r="A9" s="1" t="s">
        <v>32</v>
      </c>
      <c r="B9" s="2">
        <v>2198</v>
      </c>
      <c r="C9" s="15">
        <v>100933</v>
      </c>
      <c r="D9" s="71">
        <f t="shared" si="0"/>
        <v>45.920382165605098</v>
      </c>
      <c r="E9" s="15">
        <v>4252</v>
      </c>
      <c r="F9" s="15">
        <v>47</v>
      </c>
      <c r="G9" s="15">
        <v>0</v>
      </c>
      <c r="H9" s="15">
        <v>4845</v>
      </c>
      <c r="I9" s="15">
        <v>97</v>
      </c>
      <c r="J9" s="35">
        <f t="shared" si="1"/>
        <v>9241</v>
      </c>
      <c r="K9" s="6">
        <f>J9/C9</f>
        <v>9.1555784530332002E-2</v>
      </c>
      <c r="L9" s="17">
        <f>J9/B9</f>
        <v>4.2042766151046402</v>
      </c>
    </row>
    <row r="10" spans="1:12">
      <c r="A10" s="1" t="s">
        <v>37</v>
      </c>
      <c r="B10" s="2">
        <v>1004</v>
      </c>
      <c r="C10" s="15">
        <v>33353</v>
      </c>
      <c r="D10" s="71">
        <f t="shared" si="0"/>
        <v>33.220119521912352</v>
      </c>
      <c r="E10" s="15">
        <v>4152</v>
      </c>
      <c r="F10" s="15">
        <v>0</v>
      </c>
      <c r="G10" s="15">
        <v>0</v>
      </c>
      <c r="H10" s="15">
        <v>0</v>
      </c>
      <c r="I10" s="15">
        <v>0</v>
      </c>
      <c r="J10" s="35">
        <f t="shared" si="1"/>
        <v>4152</v>
      </c>
      <c r="K10" s="6">
        <f>J10/C10</f>
        <v>0.12448655293376908</v>
      </c>
      <c r="L10" s="17">
        <f>J10/B10</f>
        <v>4.1354581673306772</v>
      </c>
    </row>
    <row r="11" spans="1:12">
      <c r="A11" s="1" t="s">
        <v>42</v>
      </c>
      <c r="B11" s="2">
        <v>24869</v>
      </c>
      <c r="C11" s="15">
        <v>1283186</v>
      </c>
      <c r="D11" s="71">
        <f t="shared" si="0"/>
        <v>51.597812537697536</v>
      </c>
      <c r="E11" s="15">
        <v>57836</v>
      </c>
      <c r="F11" s="15">
        <v>3619</v>
      </c>
      <c r="G11" s="15">
        <v>20522</v>
      </c>
      <c r="H11" s="15">
        <v>37201</v>
      </c>
      <c r="I11" s="15">
        <v>20522</v>
      </c>
      <c r="J11" s="35">
        <f t="shared" si="1"/>
        <v>139700</v>
      </c>
      <c r="K11" s="6">
        <f>J11/C11</f>
        <v>0.10886964165756173</v>
      </c>
      <c r="L11" s="17">
        <f>J11/B11</f>
        <v>5.6174353612931762</v>
      </c>
    </row>
    <row r="12" spans="1:12">
      <c r="A12" s="1" t="s">
        <v>47</v>
      </c>
      <c r="B12" s="2">
        <v>1015</v>
      </c>
      <c r="C12" s="15">
        <v>25330</v>
      </c>
      <c r="D12" s="71">
        <f t="shared" si="0"/>
        <v>24.955665024630541</v>
      </c>
      <c r="E12" s="15">
        <v>2788</v>
      </c>
      <c r="F12" s="15">
        <v>0</v>
      </c>
      <c r="G12" s="15">
        <v>0</v>
      </c>
      <c r="H12" s="15">
        <v>1500</v>
      </c>
      <c r="I12" s="15">
        <v>0</v>
      </c>
      <c r="J12" s="35">
        <f t="shared" si="1"/>
        <v>4288</v>
      </c>
      <c r="K12" s="6">
        <f>J12/C12</f>
        <v>0.16928543229372287</v>
      </c>
      <c r="L12" s="17">
        <f>J12/B12</f>
        <v>4.224630541871921</v>
      </c>
    </row>
    <row r="13" spans="1:12">
      <c r="A13" s="1" t="s">
        <v>52</v>
      </c>
      <c r="B13" s="2">
        <v>37795</v>
      </c>
      <c r="C13" s="15">
        <v>1752177</v>
      </c>
      <c r="D13" s="71">
        <f t="shared" si="0"/>
        <v>46.360021166821006</v>
      </c>
      <c r="E13" s="15">
        <v>38014</v>
      </c>
      <c r="F13" s="15">
        <v>4688</v>
      </c>
      <c r="G13" s="15">
        <v>9305</v>
      </c>
      <c r="H13" s="15">
        <v>51584</v>
      </c>
      <c r="I13" s="15">
        <v>19312</v>
      </c>
      <c r="J13" s="35">
        <f t="shared" si="1"/>
        <v>122903</v>
      </c>
      <c r="K13" s="6">
        <f>J13/C13</f>
        <v>7.014302778771779E-2</v>
      </c>
      <c r="L13" s="17">
        <f>J13/B13</f>
        <v>3.2518322529435109</v>
      </c>
    </row>
    <row r="14" spans="1:12">
      <c r="A14" s="1" t="s">
        <v>57</v>
      </c>
      <c r="B14" s="2">
        <v>5016</v>
      </c>
      <c r="C14" s="15">
        <v>77558</v>
      </c>
      <c r="D14" s="71">
        <f t="shared" si="0"/>
        <v>15.462121212121213</v>
      </c>
      <c r="E14" s="15">
        <v>2000</v>
      </c>
      <c r="F14" s="15">
        <v>0</v>
      </c>
      <c r="G14" s="15">
        <v>0</v>
      </c>
      <c r="H14" s="15">
        <v>0</v>
      </c>
      <c r="I14" s="15">
        <v>0</v>
      </c>
      <c r="J14" s="35">
        <f t="shared" si="1"/>
        <v>2000</v>
      </c>
      <c r="K14" s="6">
        <f>J14/C14</f>
        <v>2.5787152840454887E-2</v>
      </c>
      <c r="L14" s="17">
        <f>J14/B14</f>
        <v>0.39872408293460926</v>
      </c>
    </row>
    <row r="15" spans="1:12">
      <c r="A15" s="1" t="s">
        <v>62</v>
      </c>
      <c r="B15" s="2">
        <v>6071</v>
      </c>
      <c r="C15" s="15">
        <v>256493</v>
      </c>
      <c r="D15" s="71">
        <f t="shared" si="0"/>
        <v>42.24888815681107</v>
      </c>
      <c r="E15" s="15">
        <v>42716</v>
      </c>
      <c r="F15" s="15">
        <v>761</v>
      </c>
      <c r="G15" s="15">
        <v>1202</v>
      </c>
      <c r="H15" s="15">
        <v>2800</v>
      </c>
      <c r="I15" s="15">
        <v>2402</v>
      </c>
      <c r="J15" s="35">
        <f t="shared" si="1"/>
        <v>49881</v>
      </c>
      <c r="K15" s="6">
        <f>J15/C15</f>
        <v>0.1944731435165872</v>
      </c>
      <c r="L15" s="17">
        <f>J15/B15</f>
        <v>8.2162740899357605</v>
      </c>
    </row>
    <row r="16" spans="1:12">
      <c r="A16" s="1" t="s">
        <v>67</v>
      </c>
      <c r="B16" s="2">
        <v>2252</v>
      </c>
      <c r="C16" s="15">
        <v>47588</v>
      </c>
      <c r="D16" s="71">
        <f t="shared" si="0"/>
        <v>21.131438721136767</v>
      </c>
      <c r="E16" s="15">
        <v>2131</v>
      </c>
      <c r="F16" s="15">
        <v>0</v>
      </c>
      <c r="G16" s="15">
        <v>0</v>
      </c>
      <c r="H16" s="15">
        <v>1500</v>
      </c>
      <c r="I16" s="15">
        <v>0</v>
      </c>
      <c r="J16" s="35">
        <f t="shared" si="1"/>
        <v>3631</v>
      </c>
      <c r="K16" s="6">
        <f>J16/C16</f>
        <v>7.6300748087753209E-2</v>
      </c>
      <c r="L16" s="17">
        <f>J16/B16</f>
        <v>1.6123445825932505</v>
      </c>
    </row>
    <row r="17" spans="1:12">
      <c r="A17" s="1" t="s">
        <v>72</v>
      </c>
      <c r="B17" s="2">
        <v>4254</v>
      </c>
      <c r="C17" s="15">
        <v>176319</v>
      </c>
      <c r="D17" s="71">
        <f t="shared" si="0"/>
        <v>41.447813822284907</v>
      </c>
      <c r="E17" s="15">
        <v>16044</v>
      </c>
      <c r="F17" s="15">
        <v>426</v>
      </c>
      <c r="G17" s="15">
        <v>1000</v>
      </c>
      <c r="H17" s="15">
        <v>9286</v>
      </c>
      <c r="I17" s="15">
        <v>4359</v>
      </c>
      <c r="J17" s="35">
        <f t="shared" si="1"/>
        <v>31115</v>
      </c>
      <c r="K17" s="6">
        <f>J17/C17</f>
        <v>0.17646992099546843</v>
      </c>
      <c r="L17" s="17">
        <f>J17/B17</f>
        <v>7.3142924306535022</v>
      </c>
    </row>
    <row r="18" spans="1:12">
      <c r="A18" s="1" t="s">
        <v>77</v>
      </c>
      <c r="B18" s="3">
        <v>995</v>
      </c>
      <c r="C18" s="15">
        <v>29242</v>
      </c>
      <c r="D18" s="71">
        <f t="shared" si="0"/>
        <v>29.388944723618092</v>
      </c>
      <c r="E18" s="15">
        <v>2527</v>
      </c>
      <c r="F18" s="15">
        <v>95</v>
      </c>
      <c r="G18" s="15">
        <v>0</v>
      </c>
      <c r="H18" s="15">
        <v>0</v>
      </c>
      <c r="I18" s="15">
        <v>0</v>
      </c>
      <c r="J18" s="35">
        <f t="shared" si="1"/>
        <v>2622</v>
      </c>
      <c r="K18" s="6">
        <f>J18/C18</f>
        <v>8.9665549552014223E-2</v>
      </c>
      <c r="L18" s="17">
        <f>J18/B18</f>
        <v>2.6351758793969848</v>
      </c>
    </row>
    <row r="19" spans="1:12">
      <c r="A19" s="1" t="s">
        <v>82</v>
      </c>
      <c r="B19" s="3">
        <v>353</v>
      </c>
      <c r="C19" s="15">
        <v>17364</v>
      </c>
      <c r="D19" s="71">
        <f t="shared" si="0"/>
        <v>49.18980169971671</v>
      </c>
      <c r="E19" s="15">
        <v>648</v>
      </c>
      <c r="F19" s="15">
        <v>0</v>
      </c>
      <c r="G19" s="15">
        <v>0</v>
      </c>
      <c r="H19" s="15">
        <v>70</v>
      </c>
      <c r="I19" s="15">
        <v>0</v>
      </c>
      <c r="J19" s="35">
        <f t="shared" si="1"/>
        <v>718</v>
      </c>
      <c r="K19" s="6">
        <f>J19/C19</f>
        <v>4.1349919373416262E-2</v>
      </c>
      <c r="L19" s="17">
        <f>J19/B19</f>
        <v>2.0339943342776206</v>
      </c>
    </row>
    <row r="20" spans="1:12">
      <c r="A20" s="1" t="s">
        <v>87</v>
      </c>
      <c r="B20" s="2">
        <v>1375</v>
      </c>
      <c r="C20" s="15">
        <v>35974</v>
      </c>
      <c r="D20" s="71">
        <f t="shared" si="0"/>
        <v>26.162909090909093</v>
      </c>
      <c r="E20" s="15">
        <v>5544</v>
      </c>
      <c r="F20" s="15">
        <v>35</v>
      </c>
      <c r="G20" s="15">
        <v>87</v>
      </c>
      <c r="H20" s="15">
        <v>0</v>
      </c>
      <c r="I20" s="15">
        <v>87</v>
      </c>
      <c r="J20" s="35">
        <f t="shared" si="1"/>
        <v>5753</v>
      </c>
      <c r="K20" s="6">
        <f>J20/C20</f>
        <v>0.1599210540946239</v>
      </c>
      <c r="L20" s="17">
        <f>J20/B20</f>
        <v>4.1840000000000002</v>
      </c>
    </row>
    <row r="21" spans="1:12">
      <c r="A21" s="1" t="s">
        <v>92</v>
      </c>
      <c r="B21" s="2">
        <v>7439</v>
      </c>
      <c r="C21" s="15">
        <v>241772</v>
      </c>
      <c r="D21" s="71">
        <f t="shared" si="0"/>
        <v>32.50060492001613</v>
      </c>
      <c r="E21" s="15">
        <v>16702</v>
      </c>
      <c r="F21" s="15">
        <v>1317</v>
      </c>
      <c r="G21" s="15">
        <v>1705</v>
      </c>
      <c r="H21" s="15">
        <v>4510</v>
      </c>
      <c r="I21" s="15">
        <v>3634</v>
      </c>
      <c r="J21" s="35">
        <f t="shared" si="1"/>
        <v>27868</v>
      </c>
      <c r="K21" s="6">
        <f>J21/C21</f>
        <v>0.11526562215641183</v>
      </c>
      <c r="L21" s="17">
        <f>J21/B21</f>
        <v>3.7462024465653987</v>
      </c>
    </row>
    <row r="22" spans="1:12">
      <c r="A22" s="1" t="s">
        <v>97</v>
      </c>
      <c r="B22" s="2">
        <v>2895</v>
      </c>
      <c r="C22" s="15">
        <v>139824</v>
      </c>
      <c r="D22" s="71">
        <f t="shared" si="0"/>
        <v>48.298445595854922</v>
      </c>
      <c r="E22" s="15">
        <v>2362</v>
      </c>
      <c r="F22" s="15">
        <v>0</v>
      </c>
      <c r="G22" s="15">
        <v>0</v>
      </c>
      <c r="H22" s="15">
        <v>1364</v>
      </c>
      <c r="I22" s="15">
        <v>0</v>
      </c>
      <c r="J22" s="35">
        <f t="shared" si="1"/>
        <v>3726</v>
      </c>
      <c r="K22" s="6">
        <f>J22/C22</f>
        <v>2.6647785787847579E-2</v>
      </c>
      <c r="L22" s="17">
        <f>J22/B22</f>
        <v>1.2870466321243523</v>
      </c>
    </row>
    <row r="23" spans="1:12">
      <c r="A23" s="1" t="s">
        <v>102</v>
      </c>
      <c r="B23" s="2">
        <v>1993</v>
      </c>
      <c r="C23" s="15">
        <v>16014</v>
      </c>
      <c r="D23" s="71">
        <f t="shared" si="0"/>
        <v>8.0351229302558949</v>
      </c>
      <c r="E23" s="15">
        <v>0</v>
      </c>
      <c r="F23" s="15">
        <v>0</v>
      </c>
      <c r="G23" s="15">
        <v>0</v>
      </c>
      <c r="H23" s="15">
        <v>1500</v>
      </c>
      <c r="I23" s="15">
        <v>0</v>
      </c>
      <c r="J23" s="35">
        <f t="shared" si="1"/>
        <v>1500</v>
      </c>
      <c r="K23" s="6">
        <f>J23/C23</f>
        <v>9.3668040464593483E-2</v>
      </c>
      <c r="L23" s="17">
        <f>J23/B23</f>
        <v>0.7526342197691922</v>
      </c>
    </row>
    <row r="24" spans="1:12">
      <c r="A24" s="1" t="s">
        <v>107</v>
      </c>
      <c r="B24" s="2">
        <v>5637</v>
      </c>
      <c r="C24" s="15">
        <v>134764</v>
      </c>
      <c r="D24" s="71">
        <f t="shared" si="0"/>
        <v>23.907042753237537</v>
      </c>
      <c r="E24" s="15">
        <v>12170</v>
      </c>
      <c r="F24" s="15">
        <v>2911</v>
      </c>
      <c r="G24" s="15">
        <v>58</v>
      </c>
      <c r="H24" s="15">
        <v>6008</v>
      </c>
      <c r="I24" s="15">
        <v>58</v>
      </c>
      <c r="J24" s="35">
        <f t="shared" si="1"/>
        <v>21205</v>
      </c>
      <c r="K24" s="6">
        <f>J24/C24</f>
        <v>0.15734914368822533</v>
      </c>
      <c r="L24" s="17">
        <f>J24/B24</f>
        <v>3.7617527053397195</v>
      </c>
    </row>
    <row r="25" spans="1:12">
      <c r="A25" s="1" t="s">
        <v>112</v>
      </c>
      <c r="B25" s="2">
        <v>16549</v>
      </c>
      <c r="C25" s="15">
        <v>415434</v>
      </c>
      <c r="D25" s="71">
        <f t="shared" si="0"/>
        <v>25.103269079702702</v>
      </c>
      <c r="E25" s="15">
        <v>28478</v>
      </c>
      <c r="F25" s="15">
        <v>1659</v>
      </c>
      <c r="G25" s="15">
        <v>1330</v>
      </c>
      <c r="H25" s="15">
        <v>13560</v>
      </c>
      <c r="I25" s="15">
        <v>2595</v>
      </c>
      <c r="J25" s="35">
        <f t="shared" si="1"/>
        <v>47622</v>
      </c>
      <c r="K25" s="6">
        <f>J25/C25</f>
        <v>0.11463192709311226</v>
      </c>
      <c r="L25" s="17">
        <f>J25/B25</f>
        <v>2.8776361109432593</v>
      </c>
    </row>
    <row r="26" spans="1:12">
      <c r="A26" s="1" t="s">
        <v>117</v>
      </c>
      <c r="B26" s="2">
        <v>2106</v>
      </c>
      <c r="C26" s="15">
        <v>56563</v>
      </c>
      <c r="D26" s="71">
        <f t="shared" si="0"/>
        <v>26.858024691358025</v>
      </c>
      <c r="E26" s="15">
        <v>2934</v>
      </c>
      <c r="F26" s="15">
        <v>0</v>
      </c>
      <c r="G26" s="15">
        <v>52</v>
      </c>
      <c r="H26" s="15">
        <v>1695</v>
      </c>
      <c r="I26" s="15">
        <v>52</v>
      </c>
      <c r="J26" s="35">
        <f t="shared" si="1"/>
        <v>4733</v>
      </c>
      <c r="K26" s="6">
        <f>J26/C26</f>
        <v>8.3676608383572298E-2</v>
      </c>
      <c r="L26" s="17">
        <f>J26/B26</f>
        <v>2.2473884140550808</v>
      </c>
    </row>
    <row r="27" spans="1:12">
      <c r="A27" s="1" t="s">
        <v>122</v>
      </c>
      <c r="B27" s="2">
        <v>20174</v>
      </c>
      <c r="C27" s="15">
        <v>527030</v>
      </c>
      <c r="D27" s="71">
        <f t="shared" si="0"/>
        <v>26.124219292158223</v>
      </c>
      <c r="E27" s="15">
        <v>35624</v>
      </c>
      <c r="F27" s="15">
        <v>879</v>
      </c>
      <c r="G27" s="15">
        <v>4237</v>
      </c>
      <c r="H27" s="15">
        <v>23788</v>
      </c>
      <c r="I27" s="15">
        <v>12210</v>
      </c>
      <c r="J27" s="35">
        <f t="shared" si="1"/>
        <v>76738</v>
      </c>
      <c r="K27" s="6">
        <f>J27/C27</f>
        <v>0.14560461453807183</v>
      </c>
      <c r="L27" s="17">
        <f>J27/B27</f>
        <v>3.803806880142758</v>
      </c>
    </row>
    <row r="28" spans="1:12">
      <c r="A28" s="1" t="s">
        <v>127</v>
      </c>
      <c r="B28" s="2">
        <v>3217</v>
      </c>
      <c r="C28" s="15">
        <v>144598</v>
      </c>
      <c r="D28" s="71">
        <f t="shared" si="0"/>
        <v>44.948088281007152</v>
      </c>
      <c r="E28" s="15">
        <v>10796</v>
      </c>
      <c r="F28" s="15">
        <v>676</v>
      </c>
      <c r="G28" s="15">
        <v>294</v>
      </c>
      <c r="H28" s="15">
        <v>1500</v>
      </c>
      <c r="I28" s="15">
        <v>294</v>
      </c>
      <c r="J28" s="35">
        <f t="shared" si="1"/>
        <v>13560</v>
      </c>
      <c r="K28" s="6">
        <f>J28/C28</f>
        <v>9.377723066709083E-2</v>
      </c>
      <c r="L28" s="17">
        <f>J28/B28</f>
        <v>4.2151072427727696</v>
      </c>
    </row>
    <row r="29" spans="1:12">
      <c r="A29" s="1" t="s">
        <v>132</v>
      </c>
      <c r="B29" s="2">
        <v>10456</v>
      </c>
      <c r="C29" s="15">
        <v>276054</v>
      </c>
      <c r="D29" s="71">
        <f t="shared" si="0"/>
        <v>26.401491966335119</v>
      </c>
      <c r="E29" s="15">
        <v>25775</v>
      </c>
      <c r="F29" s="15">
        <v>653</v>
      </c>
      <c r="G29" s="15">
        <v>5021</v>
      </c>
      <c r="H29" s="15">
        <v>7229</v>
      </c>
      <c r="I29" s="15">
        <v>7021</v>
      </c>
      <c r="J29" s="35">
        <f t="shared" si="1"/>
        <v>45699</v>
      </c>
      <c r="K29" s="6">
        <f>J29/C29</f>
        <v>0.16554369797213589</v>
      </c>
      <c r="L29" s="17">
        <f>J29/B29</f>
        <v>4.3706006120887526</v>
      </c>
    </row>
    <row r="30" spans="1:12">
      <c r="A30" s="1" t="s">
        <v>137</v>
      </c>
      <c r="B30" s="2">
        <v>1349</v>
      </c>
      <c r="C30" s="15">
        <v>36256</v>
      </c>
      <c r="D30" s="71">
        <f t="shared" si="0"/>
        <v>26.876204595997034</v>
      </c>
      <c r="E30" s="15">
        <v>0</v>
      </c>
      <c r="F30" s="15">
        <v>0</v>
      </c>
      <c r="G30" s="15">
        <v>0</v>
      </c>
      <c r="H30" s="15">
        <v>1695</v>
      </c>
      <c r="I30" s="15">
        <v>195</v>
      </c>
      <c r="J30" s="35">
        <f t="shared" si="1"/>
        <v>1890</v>
      </c>
      <c r="K30" s="6">
        <f>J30/C30</f>
        <v>5.2129302736098851E-2</v>
      </c>
      <c r="L30" s="17">
        <f>J30/B30</f>
        <v>1.4010378057820607</v>
      </c>
    </row>
    <row r="31" spans="1:12">
      <c r="A31" s="1" t="s">
        <v>142</v>
      </c>
      <c r="B31" s="2">
        <v>8345</v>
      </c>
      <c r="C31" s="15">
        <v>345785</v>
      </c>
      <c r="D31" s="71">
        <f t="shared" si="0"/>
        <v>41.436189334931093</v>
      </c>
      <c r="E31" s="15">
        <v>11813</v>
      </c>
      <c r="F31" s="15">
        <v>954</v>
      </c>
      <c r="G31" s="15">
        <v>1612</v>
      </c>
      <c r="H31" s="15">
        <v>3000</v>
      </c>
      <c r="I31" s="15">
        <v>1612</v>
      </c>
      <c r="J31" s="35">
        <f t="shared" si="1"/>
        <v>18991</v>
      </c>
      <c r="K31" s="6">
        <f>J31/C31</f>
        <v>5.4921410703182613E-2</v>
      </c>
      <c r="L31" s="17">
        <f>J31/B31</f>
        <v>2.2757339724385859</v>
      </c>
    </row>
    <row r="32" spans="1:12">
      <c r="A32" s="1" t="s">
        <v>147</v>
      </c>
      <c r="B32" s="2">
        <v>3398</v>
      </c>
      <c r="C32" s="15">
        <v>114308</v>
      </c>
      <c r="D32" s="71">
        <f t="shared" si="0"/>
        <v>33.639788110653328</v>
      </c>
      <c r="E32" s="15">
        <v>7920</v>
      </c>
      <c r="F32" s="15">
        <v>1200</v>
      </c>
      <c r="G32" s="15">
        <v>0</v>
      </c>
      <c r="H32" s="15">
        <v>0</v>
      </c>
      <c r="I32" s="15">
        <v>0</v>
      </c>
      <c r="J32" s="35">
        <f t="shared" si="1"/>
        <v>9120</v>
      </c>
      <c r="K32" s="6">
        <f>J32/C32</f>
        <v>7.9784442033803402E-2</v>
      </c>
      <c r="L32" s="17">
        <f>J32/B32</f>
        <v>2.6839317245438492</v>
      </c>
    </row>
    <row r="33" spans="1:12">
      <c r="A33" s="1" t="s">
        <v>152</v>
      </c>
      <c r="B33" s="2">
        <v>2541</v>
      </c>
      <c r="C33" s="15">
        <v>83710</v>
      </c>
      <c r="D33" s="71">
        <f t="shared" si="0"/>
        <v>32.943722943722946</v>
      </c>
      <c r="E33" s="15">
        <v>3957</v>
      </c>
      <c r="F33" s="15">
        <v>30</v>
      </c>
      <c r="G33" s="15">
        <v>422</v>
      </c>
      <c r="H33" s="15">
        <v>1651</v>
      </c>
      <c r="I33" s="15">
        <v>422</v>
      </c>
      <c r="J33" s="35">
        <f t="shared" si="1"/>
        <v>6482</v>
      </c>
      <c r="K33" s="6">
        <f>J33/C33</f>
        <v>7.7433998327559428E-2</v>
      </c>
      <c r="L33" s="17">
        <f>J33/B33</f>
        <v>2.5509641873278235</v>
      </c>
    </row>
    <row r="34" spans="1:12">
      <c r="A34" s="1" t="s">
        <v>157</v>
      </c>
      <c r="B34" s="2">
        <v>23045</v>
      </c>
      <c r="C34" s="15">
        <v>728362</v>
      </c>
      <c r="D34" s="71">
        <f t="shared" si="0"/>
        <v>31.606075070514212</v>
      </c>
      <c r="E34" s="15">
        <v>43410</v>
      </c>
      <c r="F34" s="15">
        <v>3094</v>
      </c>
      <c r="G34" s="15">
        <v>9415</v>
      </c>
      <c r="H34" s="15">
        <v>28514</v>
      </c>
      <c r="I34" s="15">
        <v>15650</v>
      </c>
      <c r="J34" s="35">
        <f t="shared" si="1"/>
        <v>100083</v>
      </c>
      <c r="K34" s="6">
        <f>J34/C34</f>
        <v>0.13740832168619449</v>
      </c>
      <c r="L34" s="17">
        <f>J34/B34</f>
        <v>4.342937730527229</v>
      </c>
    </row>
    <row r="35" spans="1:12">
      <c r="A35" s="1" t="s">
        <v>162</v>
      </c>
      <c r="B35" s="2">
        <v>19628</v>
      </c>
      <c r="C35" s="15">
        <v>762266</v>
      </c>
      <c r="D35" s="71">
        <f t="shared" si="0"/>
        <v>38.835642959038111</v>
      </c>
      <c r="E35" s="15">
        <v>15529</v>
      </c>
      <c r="F35" s="15">
        <v>2478</v>
      </c>
      <c r="G35" s="15">
        <v>2544</v>
      </c>
      <c r="H35" s="15">
        <v>14726</v>
      </c>
      <c r="I35" s="15">
        <v>4438</v>
      </c>
      <c r="J35" s="35">
        <f t="shared" si="1"/>
        <v>39715</v>
      </c>
      <c r="K35" s="6">
        <f>J35/C35</f>
        <v>5.2101235001954696E-2</v>
      </c>
      <c r="L35" s="17">
        <f>J35/B35</f>
        <v>2.0233849602608518</v>
      </c>
    </row>
    <row r="36" spans="1:12">
      <c r="A36" s="1" t="s">
        <v>167</v>
      </c>
      <c r="B36" s="2">
        <v>234559</v>
      </c>
      <c r="C36" s="15">
        <v>5927019</v>
      </c>
      <c r="D36" s="71">
        <f t="shared" si="0"/>
        <v>25.268776725685221</v>
      </c>
      <c r="E36" s="15">
        <v>305712</v>
      </c>
      <c r="F36" s="15">
        <v>20461</v>
      </c>
      <c r="G36" s="15">
        <v>478237</v>
      </c>
      <c r="H36" s="15">
        <v>136215</v>
      </c>
      <c r="I36" s="15">
        <v>484097</v>
      </c>
      <c r="J36" s="35">
        <f t="shared" si="1"/>
        <v>1424722</v>
      </c>
      <c r="K36" s="6">
        <f>J36/C36</f>
        <v>0.24037749836806666</v>
      </c>
      <c r="L36" s="17">
        <f>J36/B36</f>
        <v>6.0740453361414399</v>
      </c>
    </row>
    <row r="37" spans="1:12">
      <c r="A37" s="1" t="s">
        <v>172</v>
      </c>
      <c r="B37" s="2">
        <v>18560</v>
      </c>
      <c r="C37" s="15">
        <v>365969</v>
      </c>
      <c r="D37" s="71">
        <f t="shared" ref="D37:D68" si="2">C37/B37</f>
        <v>19.718157327586209</v>
      </c>
      <c r="E37" s="15">
        <v>17500</v>
      </c>
      <c r="F37" s="15">
        <v>500</v>
      </c>
      <c r="G37" s="15">
        <v>1591</v>
      </c>
      <c r="H37" s="15">
        <v>8005</v>
      </c>
      <c r="I37" s="15">
        <v>1691</v>
      </c>
      <c r="J37" s="35">
        <f t="shared" si="1"/>
        <v>29287</v>
      </c>
      <c r="K37" s="6">
        <f>J37/C37</f>
        <v>8.0025903833384801E-2</v>
      </c>
      <c r="L37" s="17">
        <f>J37/B37</f>
        <v>1.5779633620689655</v>
      </c>
    </row>
    <row r="38" spans="1:12">
      <c r="A38" s="1" t="s">
        <v>177</v>
      </c>
      <c r="B38" s="2">
        <v>3640</v>
      </c>
      <c r="C38" s="15">
        <v>87238</v>
      </c>
      <c r="D38" s="71">
        <f t="shared" si="2"/>
        <v>23.966483516483517</v>
      </c>
      <c r="E38" s="15">
        <v>4939</v>
      </c>
      <c r="F38" s="15">
        <v>0</v>
      </c>
      <c r="G38" s="15">
        <v>1321</v>
      </c>
      <c r="H38" s="15">
        <v>4278</v>
      </c>
      <c r="I38" s="15">
        <v>2491</v>
      </c>
      <c r="J38" s="35">
        <f t="shared" si="1"/>
        <v>13029</v>
      </c>
      <c r="K38" s="6">
        <f>J38/C38</f>
        <v>0.14935005387560465</v>
      </c>
      <c r="L38" s="17">
        <f>J38/B38</f>
        <v>3.5793956043956046</v>
      </c>
    </row>
    <row r="39" spans="1:12">
      <c r="A39" s="1" t="s">
        <v>182</v>
      </c>
      <c r="B39" s="2">
        <v>11290</v>
      </c>
      <c r="C39" s="15">
        <v>330024</v>
      </c>
      <c r="D39" s="71">
        <f t="shared" si="2"/>
        <v>29.231532329495128</v>
      </c>
      <c r="E39" s="15">
        <v>17000</v>
      </c>
      <c r="F39" s="15">
        <v>1200</v>
      </c>
      <c r="G39" s="15">
        <v>800</v>
      </c>
      <c r="H39" s="15">
        <v>1632</v>
      </c>
      <c r="I39" s="15">
        <v>800</v>
      </c>
      <c r="J39" s="35">
        <f t="shared" si="1"/>
        <v>21432</v>
      </c>
      <c r="K39" s="6">
        <f>J39/C39</f>
        <v>6.4940731583157593E-2</v>
      </c>
      <c r="L39" s="17">
        <f>J39/B39</f>
        <v>1.8983170947741363</v>
      </c>
    </row>
    <row r="40" spans="1:12">
      <c r="A40" s="1" t="s">
        <v>187</v>
      </c>
      <c r="B40" s="2">
        <v>50499</v>
      </c>
      <c r="C40" s="15">
        <v>965997</v>
      </c>
      <c r="D40" s="71">
        <f t="shared" si="2"/>
        <v>19.129032258064516</v>
      </c>
      <c r="E40" s="15">
        <v>80769</v>
      </c>
      <c r="F40" s="15">
        <v>1747</v>
      </c>
      <c r="G40" s="15">
        <v>2471</v>
      </c>
      <c r="H40" s="15">
        <v>25029</v>
      </c>
      <c r="I40" s="15">
        <v>6124</v>
      </c>
      <c r="J40" s="35">
        <f t="shared" si="1"/>
        <v>116140</v>
      </c>
      <c r="K40" s="6">
        <f>J40/C40</f>
        <v>0.12022811665046579</v>
      </c>
      <c r="L40" s="17">
        <f>J40/B40</f>
        <v>2.2998475217331036</v>
      </c>
    </row>
    <row r="41" spans="1:12">
      <c r="A41" s="1" t="s">
        <v>192</v>
      </c>
      <c r="B41" s="2">
        <v>1111</v>
      </c>
      <c r="C41" s="15">
        <v>50891</v>
      </c>
      <c r="D41" s="71">
        <f t="shared" si="2"/>
        <v>45.806480648064806</v>
      </c>
      <c r="E41" s="15">
        <v>4234</v>
      </c>
      <c r="F41" s="15">
        <v>0</v>
      </c>
      <c r="G41" s="15">
        <v>29</v>
      </c>
      <c r="H41" s="15">
        <v>1500</v>
      </c>
      <c r="I41" s="15">
        <v>29</v>
      </c>
      <c r="J41" s="35">
        <f t="shared" si="1"/>
        <v>5792</v>
      </c>
      <c r="K41" s="6">
        <f>J41/C41</f>
        <v>0.11381187243323967</v>
      </c>
      <c r="L41" s="17">
        <f>J41/B41</f>
        <v>5.213321332133213</v>
      </c>
    </row>
    <row r="42" spans="1:12">
      <c r="A42" s="1" t="s">
        <v>196</v>
      </c>
      <c r="B42" s="2">
        <v>2640</v>
      </c>
      <c r="C42" s="15">
        <v>154166</v>
      </c>
      <c r="D42" s="71">
        <f t="shared" si="2"/>
        <v>58.396212121212123</v>
      </c>
      <c r="E42" s="15">
        <v>11045</v>
      </c>
      <c r="F42" s="15">
        <v>466</v>
      </c>
      <c r="G42" s="15">
        <v>196</v>
      </c>
      <c r="H42" s="15">
        <v>2261</v>
      </c>
      <c r="I42" s="15">
        <v>196</v>
      </c>
      <c r="J42" s="35">
        <f t="shared" si="1"/>
        <v>14164</v>
      </c>
      <c r="K42" s="6">
        <f>J42/C42</f>
        <v>9.1874991891856828E-2</v>
      </c>
      <c r="L42" s="17">
        <f>J42/B42</f>
        <v>5.3651515151515152</v>
      </c>
    </row>
    <row r="43" spans="1:12">
      <c r="A43" s="1" t="s">
        <v>201</v>
      </c>
      <c r="B43" s="2">
        <v>3474</v>
      </c>
      <c r="C43" s="15">
        <v>86487</v>
      </c>
      <c r="D43" s="71">
        <f t="shared" si="2"/>
        <v>24.895509499136441</v>
      </c>
      <c r="E43" s="15">
        <v>1424</v>
      </c>
      <c r="F43" s="15">
        <v>397</v>
      </c>
      <c r="G43" s="15">
        <v>106</v>
      </c>
      <c r="H43" s="15">
        <v>863</v>
      </c>
      <c r="I43" s="15">
        <v>106</v>
      </c>
      <c r="J43" s="35">
        <f t="shared" si="1"/>
        <v>2896</v>
      </c>
      <c r="K43" s="6">
        <f>J43/C43</f>
        <v>3.3484801183992968E-2</v>
      </c>
      <c r="L43" s="17">
        <f>J43/B43</f>
        <v>0.83362118595279222</v>
      </c>
    </row>
    <row r="44" spans="1:12">
      <c r="A44" s="1" t="s">
        <v>206</v>
      </c>
      <c r="B44" s="3">
        <v>964</v>
      </c>
      <c r="C44" s="15">
        <v>44626</v>
      </c>
      <c r="D44" s="71">
        <f t="shared" si="2"/>
        <v>46.292531120331951</v>
      </c>
      <c r="E44" s="15">
        <v>1593</v>
      </c>
      <c r="F44" s="15">
        <v>0</v>
      </c>
      <c r="G44" s="15">
        <v>0</v>
      </c>
      <c r="H44" s="15">
        <v>0</v>
      </c>
      <c r="I44" s="15">
        <v>0</v>
      </c>
      <c r="J44" s="35">
        <f t="shared" si="1"/>
        <v>1593</v>
      </c>
      <c r="K44" s="6">
        <f>J44/C44</f>
        <v>3.5696679066015327E-2</v>
      </c>
      <c r="L44" s="17">
        <f>J44/B44</f>
        <v>1.6524896265560165</v>
      </c>
    </row>
    <row r="45" spans="1:12">
      <c r="A45" s="1" t="s">
        <v>211</v>
      </c>
      <c r="B45" s="3">
        <v>914</v>
      </c>
      <c r="C45" s="15">
        <v>36042</v>
      </c>
      <c r="D45" s="71">
        <f t="shared" si="2"/>
        <v>39.433260393873084</v>
      </c>
      <c r="E45" s="15">
        <v>5422</v>
      </c>
      <c r="F45" s="15">
        <v>200</v>
      </c>
      <c r="G45" s="15">
        <v>0</v>
      </c>
      <c r="H45" s="15">
        <v>0</v>
      </c>
      <c r="I45" s="15">
        <v>0</v>
      </c>
      <c r="J45" s="35">
        <f t="shared" si="1"/>
        <v>5622</v>
      </c>
      <c r="K45" s="6">
        <f>J45/C45</f>
        <v>0.15598468453470951</v>
      </c>
      <c r="L45" s="17">
        <f>J45/B45</f>
        <v>6.1509846827133483</v>
      </c>
    </row>
    <row r="46" spans="1:12">
      <c r="A46" s="1" t="s">
        <v>216</v>
      </c>
      <c r="B46" s="2">
        <v>11191</v>
      </c>
      <c r="C46" s="15">
        <v>396628</v>
      </c>
      <c r="D46" s="71">
        <f t="shared" si="2"/>
        <v>35.441694218568493</v>
      </c>
      <c r="E46" s="15">
        <v>9488</v>
      </c>
      <c r="F46" s="15">
        <v>175</v>
      </c>
      <c r="G46" s="15">
        <v>7669</v>
      </c>
      <c r="H46" s="15">
        <v>11925</v>
      </c>
      <c r="I46" s="15">
        <v>11032</v>
      </c>
      <c r="J46" s="35">
        <f t="shared" si="1"/>
        <v>40289</v>
      </c>
      <c r="K46" s="6">
        <f>J46/C46</f>
        <v>0.1015788093629295</v>
      </c>
      <c r="L46" s="17">
        <f>J46/B46</f>
        <v>3.6001251005272095</v>
      </c>
    </row>
    <row r="47" spans="1:12">
      <c r="A47" s="1" t="s">
        <v>221</v>
      </c>
      <c r="B47" s="2">
        <v>12378</v>
      </c>
      <c r="C47" s="15">
        <v>428429</v>
      </c>
      <c r="D47" s="71">
        <f t="shared" si="2"/>
        <v>34.612134432056877</v>
      </c>
      <c r="E47" s="15">
        <v>25117</v>
      </c>
      <c r="F47" s="15">
        <v>1443</v>
      </c>
      <c r="G47" s="15">
        <v>440</v>
      </c>
      <c r="H47" s="15">
        <v>24114</v>
      </c>
      <c r="I47" s="15">
        <v>440</v>
      </c>
      <c r="J47" s="35">
        <f t="shared" si="1"/>
        <v>51554</v>
      </c>
      <c r="K47" s="6">
        <f>J47/C47</f>
        <v>0.12033265721974937</v>
      </c>
      <c r="L47" s="17">
        <f>J47/B47</f>
        <v>4.1649701082565844</v>
      </c>
    </row>
    <row r="48" spans="1:12">
      <c r="A48" s="1" t="s">
        <v>226</v>
      </c>
      <c r="B48" s="2">
        <v>2156</v>
      </c>
      <c r="C48" s="15">
        <v>81517</v>
      </c>
      <c r="D48" s="71">
        <f t="shared" si="2"/>
        <v>37.809369202226343</v>
      </c>
      <c r="E48" s="15">
        <v>4852</v>
      </c>
      <c r="F48" s="15">
        <v>0</v>
      </c>
      <c r="G48" s="15">
        <v>951</v>
      </c>
      <c r="H48" s="15">
        <v>0</v>
      </c>
      <c r="I48" s="15">
        <v>951</v>
      </c>
      <c r="J48" s="35">
        <f t="shared" si="1"/>
        <v>6754</v>
      </c>
      <c r="K48" s="6">
        <f>J48/C48</f>
        <v>8.2853883239078968E-2</v>
      </c>
      <c r="L48" s="17">
        <f>J48/B48</f>
        <v>3.1326530612244898</v>
      </c>
    </row>
    <row r="49" spans="1:12">
      <c r="A49" s="1" t="s">
        <v>231</v>
      </c>
      <c r="B49" s="2">
        <v>5625</v>
      </c>
      <c r="C49" s="15">
        <v>114914</v>
      </c>
      <c r="D49" s="71">
        <f t="shared" si="2"/>
        <v>20.429155555555557</v>
      </c>
      <c r="E49" s="15">
        <v>4381</v>
      </c>
      <c r="F49" s="15">
        <v>1563</v>
      </c>
      <c r="G49" s="15">
        <v>160</v>
      </c>
      <c r="H49" s="15">
        <v>2421</v>
      </c>
      <c r="I49" s="15">
        <v>270</v>
      </c>
      <c r="J49" s="35">
        <f t="shared" si="1"/>
        <v>8795</v>
      </c>
      <c r="K49" s="6">
        <f>J49/C49</f>
        <v>7.6535496110134535E-2</v>
      </c>
      <c r="L49" s="17">
        <f>J49/B49</f>
        <v>1.5635555555555556</v>
      </c>
    </row>
    <row r="50" spans="1:12">
      <c r="A50" s="1" t="s">
        <v>236</v>
      </c>
      <c r="B50" s="2">
        <v>4893</v>
      </c>
      <c r="C50" s="15">
        <v>148644</v>
      </c>
      <c r="D50" s="71">
        <f t="shared" si="2"/>
        <v>30.378908645003065</v>
      </c>
      <c r="E50" s="15">
        <v>9528</v>
      </c>
      <c r="F50" s="15">
        <v>0</v>
      </c>
      <c r="G50" s="15">
        <v>315</v>
      </c>
      <c r="H50" s="15">
        <v>1500</v>
      </c>
      <c r="I50" s="15">
        <v>986</v>
      </c>
      <c r="J50" s="35">
        <f t="shared" si="1"/>
        <v>12329</v>
      </c>
      <c r="K50" s="6">
        <f>J50/C50</f>
        <v>8.2943139312720321E-2</v>
      </c>
      <c r="L50" s="17">
        <f>J50/B50</f>
        <v>2.5197220519108932</v>
      </c>
    </row>
    <row r="51" spans="1:12">
      <c r="A51" s="1" t="s">
        <v>241</v>
      </c>
      <c r="B51" s="2">
        <v>3342</v>
      </c>
      <c r="C51" s="15">
        <v>113444</v>
      </c>
      <c r="D51" s="71">
        <f t="shared" si="2"/>
        <v>33.944943147815678</v>
      </c>
      <c r="E51" s="15">
        <v>7381</v>
      </c>
      <c r="F51" s="15">
        <v>131</v>
      </c>
      <c r="G51" s="15">
        <v>25</v>
      </c>
      <c r="H51" s="15">
        <v>1500</v>
      </c>
      <c r="I51" s="15">
        <v>25</v>
      </c>
      <c r="J51" s="35">
        <f t="shared" si="1"/>
        <v>9062</v>
      </c>
      <c r="K51" s="6">
        <f>J51/C51</f>
        <v>7.9880822255914807E-2</v>
      </c>
      <c r="L51" s="17">
        <f>J51/B51</f>
        <v>2.7115499700777979</v>
      </c>
    </row>
    <row r="52" spans="1:12">
      <c r="A52" s="1" t="s">
        <v>246</v>
      </c>
      <c r="B52" s="2">
        <v>5916</v>
      </c>
      <c r="C52" s="15">
        <v>93616</v>
      </c>
      <c r="D52" s="71">
        <f t="shared" si="2"/>
        <v>15.824205544286681</v>
      </c>
      <c r="E52" s="15">
        <v>5100</v>
      </c>
      <c r="F52" s="15">
        <v>0</v>
      </c>
      <c r="G52" s="15">
        <v>0</v>
      </c>
      <c r="H52" s="15">
        <v>6291</v>
      </c>
      <c r="I52" s="15">
        <v>0</v>
      </c>
      <c r="J52" s="35">
        <f t="shared" si="1"/>
        <v>11391</v>
      </c>
      <c r="K52" s="6">
        <f>J52/C52</f>
        <v>0.12167791830456333</v>
      </c>
      <c r="L52" s="17">
        <f>J52/B52</f>
        <v>1.9254563894523327</v>
      </c>
    </row>
    <row r="53" spans="1:12">
      <c r="A53" s="1" t="s">
        <v>251</v>
      </c>
      <c r="B53" s="2">
        <v>3286</v>
      </c>
      <c r="C53" s="15">
        <v>76509</v>
      </c>
      <c r="D53" s="71">
        <f t="shared" si="2"/>
        <v>23.283323189287888</v>
      </c>
      <c r="E53" s="15">
        <v>1125</v>
      </c>
      <c r="F53" s="15">
        <v>600</v>
      </c>
      <c r="G53" s="15">
        <v>0</v>
      </c>
      <c r="H53" s="15">
        <v>1500</v>
      </c>
      <c r="I53" s="15">
        <v>0</v>
      </c>
      <c r="J53" s="35">
        <f t="shared" si="1"/>
        <v>3225</v>
      </c>
      <c r="K53" s="6">
        <f>J53/C53</f>
        <v>4.2151903697604201E-2</v>
      </c>
      <c r="L53" s="17">
        <f>J53/B53</f>
        <v>0.98143639683505779</v>
      </c>
    </row>
    <row r="54" spans="1:12">
      <c r="A54" s="1" t="s">
        <v>256</v>
      </c>
      <c r="B54" s="2">
        <v>1724</v>
      </c>
      <c r="C54" s="15">
        <v>42703</v>
      </c>
      <c r="D54" s="71">
        <f t="shared" si="2"/>
        <v>24.769721577726219</v>
      </c>
      <c r="E54" s="15">
        <v>7419</v>
      </c>
      <c r="F54" s="15">
        <v>0</v>
      </c>
      <c r="G54" s="15">
        <v>100</v>
      </c>
      <c r="H54" s="15">
        <v>1500</v>
      </c>
      <c r="I54" s="15">
        <v>100</v>
      </c>
      <c r="J54" s="35">
        <f t="shared" si="1"/>
        <v>9119</v>
      </c>
      <c r="K54" s="6">
        <f>J54/C54</f>
        <v>0.21354471582792778</v>
      </c>
      <c r="L54" s="17">
        <f>J54/B54</f>
        <v>5.2894431554524362</v>
      </c>
    </row>
    <row r="55" spans="1:12">
      <c r="A55" s="1" t="s">
        <v>261</v>
      </c>
      <c r="B55" s="3">
        <v>898</v>
      </c>
      <c r="C55" s="15">
        <v>10367</v>
      </c>
      <c r="D55" s="71">
        <f t="shared" si="2"/>
        <v>11.544543429844097</v>
      </c>
      <c r="E55" s="15">
        <v>1271</v>
      </c>
      <c r="F55" s="15">
        <v>0</v>
      </c>
      <c r="G55" s="15">
        <v>30</v>
      </c>
      <c r="H55" s="15">
        <v>0</v>
      </c>
      <c r="I55" s="15">
        <v>30</v>
      </c>
      <c r="J55" s="35">
        <f t="shared" si="1"/>
        <v>1331</v>
      </c>
      <c r="K55" s="6">
        <f>J55/C55</f>
        <v>0.12838815472171314</v>
      </c>
      <c r="L55" s="17">
        <f>J55/B55</f>
        <v>1.4821826280623609</v>
      </c>
    </row>
    <row r="56" spans="1:12">
      <c r="A56" s="1" t="s">
        <v>266</v>
      </c>
      <c r="B56" s="2">
        <v>1897</v>
      </c>
      <c r="C56" s="15">
        <v>115192</v>
      </c>
      <c r="D56" s="71">
        <f t="shared" si="2"/>
        <v>60.723247232472325</v>
      </c>
      <c r="E56" s="15">
        <v>11861</v>
      </c>
      <c r="F56" s="15">
        <v>0</v>
      </c>
      <c r="G56" s="15">
        <v>251</v>
      </c>
      <c r="H56" s="15">
        <v>1500</v>
      </c>
      <c r="I56" s="15">
        <v>251</v>
      </c>
      <c r="J56" s="35">
        <f t="shared" si="1"/>
        <v>13863</v>
      </c>
      <c r="K56" s="6">
        <f>J56/C56</f>
        <v>0.12034689909021459</v>
      </c>
      <c r="L56" s="17">
        <f>J56/B56</f>
        <v>7.3078545071164998</v>
      </c>
    </row>
    <row r="57" spans="1:12">
      <c r="A57" s="1" t="s">
        <v>271</v>
      </c>
      <c r="B57" s="3">
        <v>328</v>
      </c>
      <c r="C57" s="15">
        <v>8000</v>
      </c>
      <c r="D57" s="71">
        <f t="shared" si="2"/>
        <v>24.390243902439025</v>
      </c>
      <c r="E57" s="15">
        <v>300</v>
      </c>
      <c r="F57" s="15">
        <v>0</v>
      </c>
      <c r="G57" s="15">
        <v>0</v>
      </c>
      <c r="H57" s="15">
        <v>0</v>
      </c>
      <c r="I57" s="15">
        <v>0</v>
      </c>
      <c r="J57" s="35">
        <f t="shared" si="1"/>
        <v>300</v>
      </c>
      <c r="K57" s="6">
        <f>J57/C57</f>
        <v>3.7499999999999999E-2</v>
      </c>
      <c r="L57" s="17">
        <f>J57/B57</f>
        <v>0.91463414634146345</v>
      </c>
    </row>
    <row r="58" spans="1:12">
      <c r="A58" s="1" t="s">
        <v>276</v>
      </c>
      <c r="B58" s="2">
        <v>1020</v>
      </c>
      <c r="C58" s="15">
        <v>0</v>
      </c>
      <c r="D58" s="71">
        <f t="shared" si="2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35">
        <f t="shared" si="1"/>
        <v>0</v>
      </c>
      <c r="K58" s="6" t="e">
        <f>J58/C58</f>
        <v>#DIV/0!</v>
      </c>
      <c r="L58" s="17">
        <f>J58/B58</f>
        <v>0</v>
      </c>
    </row>
    <row r="59" spans="1:12">
      <c r="A59" s="1" t="s">
        <v>281</v>
      </c>
      <c r="B59" s="2">
        <v>4964</v>
      </c>
      <c r="C59" s="15">
        <v>396074</v>
      </c>
      <c r="D59" s="71">
        <f t="shared" si="2"/>
        <v>79.789282836422245</v>
      </c>
      <c r="E59" s="15">
        <v>19417</v>
      </c>
      <c r="F59" s="15">
        <v>1441</v>
      </c>
      <c r="G59" s="15">
        <v>2016</v>
      </c>
      <c r="H59" s="15">
        <v>0</v>
      </c>
      <c r="I59" s="15">
        <v>2016</v>
      </c>
      <c r="J59" s="35">
        <f t="shared" si="1"/>
        <v>24890</v>
      </c>
      <c r="K59" s="6">
        <f>J59/C59</f>
        <v>6.2841792190348272E-2</v>
      </c>
      <c r="L59" s="17">
        <f>J59/B59</f>
        <v>5.0141015310233685</v>
      </c>
    </row>
    <row r="60" spans="1:12">
      <c r="A60" s="1" t="s">
        <v>286</v>
      </c>
      <c r="B60" s="2">
        <v>1269</v>
      </c>
      <c r="C60" s="15">
        <v>93898</v>
      </c>
      <c r="D60" s="71">
        <f t="shared" si="2"/>
        <v>73.993695823483051</v>
      </c>
      <c r="E60" s="15">
        <v>5965</v>
      </c>
      <c r="F60" s="15">
        <v>827</v>
      </c>
      <c r="G60" s="15">
        <v>0</v>
      </c>
      <c r="H60" s="15">
        <v>0</v>
      </c>
      <c r="I60" s="15">
        <v>0</v>
      </c>
      <c r="J60" s="35">
        <f t="shared" si="1"/>
        <v>6792</v>
      </c>
      <c r="K60" s="6">
        <f>J60/C60</f>
        <v>7.2333809026816326E-2</v>
      </c>
      <c r="L60" s="17">
        <f>J60/B60</f>
        <v>5.3522458628841605</v>
      </c>
    </row>
    <row r="61" spans="1:12">
      <c r="A61" s="1" t="s">
        <v>291</v>
      </c>
      <c r="B61" s="3">
        <v>611</v>
      </c>
      <c r="C61" s="15">
        <v>66993</v>
      </c>
      <c r="D61" s="71">
        <f t="shared" si="2"/>
        <v>109.64484451718494</v>
      </c>
      <c r="E61" s="15">
        <v>2873</v>
      </c>
      <c r="F61" s="15">
        <v>127</v>
      </c>
      <c r="G61" s="15">
        <v>0</v>
      </c>
      <c r="H61" s="15">
        <v>1500</v>
      </c>
      <c r="I61" s="15">
        <v>0</v>
      </c>
      <c r="J61" s="35">
        <f t="shared" si="1"/>
        <v>4500</v>
      </c>
      <c r="K61" s="6">
        <f>J61/C61</f>
        <v>6.7171196990730375E-2</v>
      </c>
      <c r="L61" s="17">
        <f>J61/B61</f>
        <v>7.3649754500818334</v>
      </c>
    </row>
    <row r="62" spans="1:12">
      <c r="A62" s="1" t="s">
        <v>296</v>
      </c>
      <c r="B62" s="2">
        <v>1170</v>
      </c>
      <c r="C62" s="15">
        <v>38554</v>
      </c>
      <c r="D62" s="71">
        <f t="shared" si="2"/>
        <v>32.952136752136752</v>
      </c>
      <c r="E62" s="15">
        <v>1350</v>
      </c>
      <c r="F62" s="15">
        <v>0</v>
      </c>
      <c r="G62" s="15">
        <v>0</v>
      </c>
      <c r="H62" s="15">
        <v>0</v>
      </c>
      <c r="I62" s="15">
        <v>0</v>
      </c>
      <c r="J62" s="35">
        <f t="shared" si="1"/>
        <v>1350</v>
      </c>
      <c r="K62" s="6">
        <f>J62/C62</f>
        <v>3.501582196399855E-2</v>
      </c>
      <c r="L62" s="17">
        <f>J62/B62</f>
        <v>1.1538461538461537</v>
      </c>
    </row>
    <row r="63" spans="1:12">
      <c r="A63" s="1" t="s">
        <v>301</v>
      </c>
      <c r="B63" s="2">
        <v>91542</v>
      </c>
      <c r="C63" s="15">
        <v>1288105</v>
      </c>
      <c r="D63" s="71">
        <f t="shared" si="2"/>
        <v>14.071191365711913</v>
      </c>
      <c r="E63" s="15">
        <v>62654</v>
      </c>
      <c r="F63" s="15">
        <v>3164</v>
      </c>
      <c r="G63" s="15">
        <v>52</v>
      </c>
      <c r="H63" s="15">
        <v>46531</v>
      </c>
      <c r="I63" s="15">
        <v>467</v>
      </c>
      <c r="J63" s="35">
        <f t="shared" si="1"/>
        <v>112868</v>
      </c>
      <c r="K63" s="6">
        <f>J63/C63</f>
        <v>8.7623291579490808E-2</v>
      </c>
      <c r="L63" s="17">
        <f>J63/B63</f>
        <v>1.2329641039085883</v>
      </c>
    </row>
    <row r="64" spans="1:12">
      <c r="A64" s="1" t="s">
        <v>306</v>
      </c>
      <c r="B64" s="2">
        <v>2855</v>
      </c>
      <c r="C64" s="15">
        <v>100219</v>
      </c>
      <c r="D64" s="71">
        <f t="shared" si="2"/>
        <v>35.102977232924694</v>
      </c>
      <c r="E64" s="15">
        <v>3500</v>
      </c>
      <c r="F64" s="15">
        <v>795</v>
      </c>
      <c r="G64" s="15">
        <v>0</v>
      </c>
      <c r="H64" s="15">
        <v>1500</v>
      </c>
      <c r="I64" s="15">
        <v>0</v>
      </c>
      <c r="J64" s="35">
        <f t="shared" si="1"/>
        <v>5795</v>
      </c>
      <c r="K64" s="6">
        <f>J64/C64</f>
        <v>5.7823366826649639E-2</v>
      </c>
      <c r="L64" s="17">
        <f>J64/B64</f>
        <v>2.0297723292469354</v>
      </c>
    </row>
    <row r="65" spans="1:12">
      <c r="A65" s="1" t="s">
        <v>311</v>
      </c>
      <c r="B65" s="2">
        <v>1387</v>
      </c>
      <c r="C65" s="15">
        <v>86010</v>
      </c>
      <c r="D65" s="71">
        <f t="shared" si="2"/>
        <v>62.011535688536412</v>
      </c>
      <c r="E65" s="15">
        <v>9612</v>
      </c>
      <c r="F65" s="15">
        <v>271</v>
      </c>
      <c r="G65" s="15">
        <v>314</v>
      </c>
      <c r="H65" s="15">
        <v>1500</v>
      </c>
      <c r="I65" s="15">
        <v>314</v>
      </c>
      <c r="J65" s="35">
        <f t="shared" si="1"/>
        <v>12011</v>
      </c>
      <c r="K65" s="6">
        <f>J65/C65</f>
        <v>0.13964655272642715</v>
      </c>
      <c r="L65" s="17">
        <f>J65/B65</f>
        <v>8.6596971881759188</v>
      </c>
    </row>
    <row r="66" spans="1:12">
      <c r="A66" s="1" t="s">
        <v>316</v>
      </c>
      <c r="B66" s="2">
        <v>15882</v>
      </c>
      <c r="C66" s="15">
        <v>174203</v>
      </c>
      <c r="D66" s="71">
        <f t="shared" si="2"/>
        <v>10.968580783276666</v>
      </c>
      <c r="E66" s="15">
        <v>7534</v>
      </c>
      <c r="F66" s="15">
        <v>30</v>
      </c>
      <c r="G66" s="15">
        <v>2131</v>
      </c>
      <c r="H66" s="15">
        <v>3000</v>
      </c>
      <c r="I66" s="15">
        <v>2131</v>
      </c>
      <c r="J66" s="35">
        <f t="shared" si="1"/>
        <v>14826</v>
      </c>
      <c r="K66" s="6">
        <f>J66/C66</f>
        <v>8.5107604346653043E-2</v>
      </c>
      <c r="L66" s="17">
        <f>J66/B66</f>
        <v>0.93350963354741212</v>
      </c>
    </row>
    <row r="67" spans="1:12">
      <c r="A67" s="1" t="s">
        <v>321</v>
      </c>
      <c r="B67" s="2">
        <v>2788</v>
      </c>
      <c r="C67" s="15">
        <v>118970</v>
      </c>
      <c r="D67" s="71">
        <f t="shared" si="2"/>
        <v>42.672166427546628</v>
      </c>
      <c r="E67" s="15">
        <v>5376</v>
      </c>
      <c r="F67" s="15">
        <v>0</v>
      </c>
      <c r="G67" s="15">
        <v>278</v>
      </c>
      <c r="H67" s="15">
        <v>1500</v>
      </c>
      <c r="I67" s="15">
        <v>574</v>
      </c>
      <c r="J67" s="35">
        <f t="shared" si="1"/>
        <v>7728</v>
      </c>
      <c r="K67" s="6">
        <f>J67/C67</f>
        <v>6.495755232411532E-2</v>
      </c>
      <c r="L67" s="17">
        <f>J67/B67</f>
        <v>2.7718794835007174</v>
      </c>
    </row>
    <row r="68" spans="1:12">
      <c r="A68" s="1" t="s">
        <v>326</v>
      </c>
      <c r="B68" s="2">
        <v>3302</v>
      </c>
      <c r="C68" s="15">
        <v>182379</v>
      </c>
      <c r="D68" s="71">
        <f t="shared" si="2"/>
        <v>55.23288915808601</v>
      </c>
      <c r="E68" s="15">
        <v>5133</v>
      </c>
      <c r="F68" s="15">
        <v>30</v>
      </c>
      <c r="G68" s="15">
        <v>415</v>
      </c>
      <c r="H68" s="15">
        <v>0</v>
      </c>
      <c r="I68" s="15">
        <v>1279</v>
      </c>
      <c r="J68" s="35">
        <f t="shared" si="1"/>
        <v>6857</v>
      </c>
      <c r="K68" s="6">
        <f>J68/C68</f>
        <v>3.7597530417427444E-2</v>
      </c>
      <c r="L68" s="17">
        <f>J68/B68</f>
        <v>2.0766202301635373</v>
      </c>
    </row>
    <row r="69" spans="1:12">
      <c r="A69" s="1" t="s">
        <v>331</v>
      </c>
      <c r="B69" s="2">
        <v>4467</v>
      </c>
      <c r="C69" s="15">
        <v>140917</v>
      </c>
      <c r="D69" s="71">
        <f t="shared" ref="D69:D100" si="3">C69/B69</f>
        <v>31.546227893440786</v>
      </c>
      <c r="E69" s="15">
        <v>10214</v>
      </c>
      <c r="F69" s="15">
        <v>288</v>
      </c>
      <c r="G69" s="15">
        <v>0</v>
      </c>
      <c r="H69" s="15">
        <v>5332</v>
      </c>
      <c r="I69" s="15">
        <v>0</v>
      </c>
      <c r="J69" s="35">
        <f t="shared" si="1"/>
        <v>15834</v>
      </c>
      <c r="K69" s="6">
        <f>J69/C69</f>
        <v>0.11236401569718345</v>
      </c>
      <c r="L69" s="17">
        <f>J69/B69</f>
        <v>3.5446608462055069</v>
      </c>
    </row>
    <row r="70" spans="1:12">
      <c r="A70" s="1" t="s">
        <v>336</v>
      </c>
      <c r="B70" s="2">
        <v>1082</v>
      </c>
      <c r="C70" s="15">
        <v>44745</v>
      </c>
      <c r="D70" s="71">
        <f t="shared" si="3"/>
        <v>41.353974121996302</v>
      </c>
      <c r="E70" s="15">
        <v>2481</v>
      </c>
      <c r="F70" s="15">
        <v>75</v>
      </c>
      <c r="G70" s="15">
        <v>39</v>
      </c>
      <c r="H70" s="15">
        <v>3000</v>
      </c>
      <c r="I70" s="15">
        <v>39</v>
      </c>
      <c r="J70" s="35">
        <f t="shared" ref="J70:J125" si="4">SUM(E70:I70)</f>
        <v>5634</v>
      </c>
      <c r="K70" s="6">
        <f>J70/C70</f>
        <v>0.12591350988937311</v>
      </c>
      <c r="L70" s="17">
        <f>J70/B70</f>
        <v>5.2070240295748613</v>
      </c>
    </row>
    <row r="71" spans="1:12">
      <c r="A71" s="1" t="s">
        <v>341</v>
      </c>
      <c r="B71" s="3">
        <v>894</v>
      </c>
      <c r="C71" s="15">
        <v>54242</v>
      </c>
      <c r="D71" s="71">
        <f t="shared" si="3"/>
        <v>60.67337807606264</v>
      </c>
      <c r="E71" s="15">
        <v>1779</v>
      </c>
      <c r="F71" s="15">
        <v>164</v>
      </c>
      <c r="G71" s="15">
        <v>55</v>
      </c>
      <c r="H71" s="15">
        <v>75</v>
      </c>
      <c r="I71" s="15">
        <v>265</v>
      </c>
      <c r="J71" s="35">
        <f t="shared" si="4"/>
        <v>2338</v>
      </c>
      <c r="K71" s="6">
        <f>J71/C71</f>
        <v>4.310313041554515E-2</v>
      </c>
      <c r="L71" s="17">
        <f>J71/B71</f>
        <v>2.6152125279642058</v>
      </c>
    </row>
    <row r="72" spans="1:12">
      <c r="A72" s="1" t="s">
        <v>346</v>
      </c>
      <c r="B72" s="2">
        <v>1012</v>
      </c>
      <c r="C72" s="15">
        <v>49828</v>
      </c>
      <c r="D72" s="71">
        <f t="shared" si="3"/>
        <v>49.237154150197625</v>
      </c>
      <c r="E72" s="15">
        <v>675</v>
      </c>
      <c r="F72" s="15">
        <v>0</v>
      </c>
      <c r="G72" s="15">
        <v>0</v>
      </c>
      <c r="H72" s="15">
        <v>1500</v>
      </c>
      <c r="I72" s="15">
        <v>0</v>
      </c>
      <c r="J72" s="35">
        <f t="shared" si="4"/>
        <v>2175</v>
      </c>
      <c r="K72" s="6">
        <f>J72/C72</f>
        <v>4.3650156538492413E-2</v>
      </c>
      <c r="L72" s="17">
        <f>J72/B72</f>
        <v>2.1492094861660078</v>
      </c>
    </row>
    <row r="73" spans="1:12">
      <c r="A73" s="1" t="s">
        <v>350</v>
      </c>
      <c r="B73" s="2">
        <v>802559</v>
      </c>
      <c r="C73" s="15">
        <v>39672337</v>
      </c>
      <c r="D73" s="71">
        <f t="shared" si="3"/>
        <v>49.432299681394142</v>
      </c>
      <c r="E73" s="15">
        <v>2188165</v>
      </c>
      <c r="F73" s="15">
        <v>103151</v>
      </c>
      <c r="G73" s="15">
        <v>745911</v>
      </c>
      <c r="H73" s="15">
        <v>3936573</v>
      </c>
      <c r="I73" s="15">
        <v>745911</v>
      </c>
      <c r="J73" s="35">
        <f t="shared" si="4"/>
        <v>7719711</v>
      </c>
      <c r="K73" s="6">
        <f>J73/C73</f>
        <v>0.19458674693149536</v>
      </c>
      <c r="L73" s="17">
        <f>J73/B73</f>
        <v>9.6188703883452806</v>
      </c>
    </row>
    <row r="74" spans="1:12">
      <c r="A74" s="1" t="s">
        <v>355</v>
      </c>
      <c r="B74" s="2">
        <v>12913</v>
      </c>
      <c r="C74" s="15">
        <v>593207</v>
      </c>
      <c r="D74" s="71">
        <f t="shared" si="3"/>
        <v>45.938743901494618</v>
      </c>
      <c r="E74" s="15">
        <v>25213</v>
      </c>
      <c r="F74" s="15">
        <v>2139</v>
      </c>
      <c r="G74" s="15">
        <v>4207</v>
      </c>
      <c r="H74" s="15">
        <v>24082</v>
      </c>
      <c r="I74" s="15">
        <v>10539</v>
      </c>
      <c r="J74" s="35">
        <f t="shared" si="4"/>
        <v>66180</v>
      </c>
      <c r="K74" s="6">
        <f>J74/C74</f>
        <v>0.11156308000411323</v>
      </c>
      <c r="L74" s="17">
        <f>J74/B74</f>
        <v>5.1250677611709134</v>
      </c>
    </row>
    <row r="75" spans="1:12">
      <c r="A75" s="1" t="s">
        <v>360</v>
      </c>
      <c r="B75" s="2">
        <v>1142</v>
      </c>
      <c r="C75" s="15">
        <v>22967</v>
      </c>
      <c r="D75" s="71">
        <f t="shared" si="3"/>
        <v>20.11120840630473</v>
      </c>
      <c r="E75" s="15">
        <v>417</v>
      </c>
      <c r="F75" s="15">
        <v>0</v>
      </c>
      <c r="G75" s="15">
        <v>0</v>
      </c>
      <c r="H75" s="15">
        <v>0</v>
      </c>
      <c r="I75" s="15">
        <v>0</v>
      </c>
      <c r="J75" s="35">
        <f t="shared" si="4"/>
        <v>417</v>
      </c>
      <c r="K75" s="6">
        <f>J75/C75</f>
        <v>1.8156485392084296E-2</v>
      </c>
      <c r="L75" s="17">
        <f>J75/B75</f>
        <v>0.36514886164623467</v>
      </c>
    </row>
    <row r="76" spans="1:12">
      <c r="A76" s="1" t="s">
        <v>365</v>
      </c>
      <c r="B76" s="3">
        <v>960</v>
      </c>
      <c r="C76" s="15">
        <v>35445</v>
      </c>
      <c r="D76" s="71">
        <f t="shared" si="3"/>
        <v>36.921875</v>
      </c>
      <c r="E76" s="15">
        <v>479</v>
      </c>
      <c r="F76" s="15">
        <v>60</v>
      </c>
      <c r="G76" s="15">
        <v>85</v>
      </c>
      <c r="H76" s="15">
        <v>0</v>
      </c>
      <c r="I76" s="15">
        <v>120</v>
      </c>
      <c r="J76" s="35">
        <f t="shared" si="4"/>
        <v>744</v>
      </c>
      <c r="K76" s="6">
        <f>J76/C76</f>
        <v>2.0990266610241219E-2</v>
      </c>
      <c r="L76" s="17">
        <f>J76/B76</f>
        <v>0.77500000000000002</v>
      </c>
    </row>
    <row r="77" spans="1:12">
      <c r="A77" s="1" t="s">
        <v>370</v>
      </c>
      <c r="B77" s="3">
        <v>729</v>
      </c>
      <c r="C77" s="15">
        <v>21823</v>
      </c>
      <c r="D77" s="71">
        <f t="shared" si="3"/>
        <v>29.935528120713307</v>
      </c>
      <c r="E77" s="15">
        <v>1306</v>
      </c>
      <c r="F77" s="15">
        <v>0</v>
      </c>
      <c r="G77" s="15">
        <v>0</v>
      </c>
      <c r="H77" s="15">
        <v>0</v>
      </c>
      <c r="I77" s="15">
        <v>3000</v>
      </c>
      <c r="J77" s="35">
        <f t="shared" si="4"/>
        <v>4306</v>
      </c>
      <c r="K77" s="6">
        <f>J77/C77</f>
        <v>0.19731475965724235</v>
      </c>
      <c r="L77" s="17">
        <f>J77/B77</f>
        <v>5.9067215363511663</v>
      </c>
    </row>
    <row r="78" spans="1:12">
      <c r="A78" s="1" t="s">
        <v>375</v>
      </c>
      <c r="B78" s="2">
        <v>22232</v>
      </c>
      <c r="C78" s="15">
        <v>527476</v>
      </c>
      <c r="D78" s="71">
        <f t="shared" si="3"/>
        <v>23.725980568549836</v>
      </c>
      <c r="E78" s="15">
        <v>35492</v>
      </c>
      <c r="F78" s="15">
        <v>954</v>
      </c>
      <c r="G78" s="15">
        <v>8236</v>
      </c>
      <c r="H78" s="15">
        <v>6332</v>
      </c>
      <c r="I78" s="15">
        <v>8236</v>
      </c>
      <c r="J78" s="35">
        <f t="shared" si="4"/>
        <v>59250</v>
      </c>
      <c r="K78" s="6">
        <f>J78/C78</f>
        <v>0.11232738551137872</v>
      </c>
      <c r="L78" s="17">
        <f>J78/B78</f>
        <v>2.6650773659589779</v>
      </c>
    </row>
    <row r="79" spans="1:12">
      <c r="A79" s="1" t="s">
        <v>380</v>
      </c>
      <c r="B79" s="2">
        <v>2178</v>
      </c>
      <c r="C79" s="15">
        <v>79704</v>
      </c>
      <c r="D79" s="71">
        <f t="shared" si="3"/>
        <v>36.595041322314053</v>
      </c>
      <c r="E79" s="15">
        <v>5870</v>
      </c>
      <c r="F79" s="15">
        <v>0</v>
      </c>
      <c r="G79" s="15">
        <v>0</v>
      </c>
      <c r="H79" s="15">
        <v>0</v>
      </c>
      <c r="I79" s="15">
        <v>0</v>
      </c>
      <c r="J79" s="35">
        <f t="shared" si="4"/>
        <v>5870</v>
      </c>
      <c r="K79" s="6">
        <f>J79/C79</f>
        <v>7.3647495734216598E-2</v>
      </c>
      <c r="L79" s="17">
        <f>J79/B79</f>
        <v>2.6951331496786044</v>
      </c>
    </row>
    <row r="80" spans="1:12">
      <c r="A80" s="1" t="s">
        <v>385</v>
      </c>
      <c r="B80" s="2">
        <v>3565</v>
      </c>
      <c r="C80" s="15">
        <v>133568</v>
      </c>
      <c r="D80" s="71">
        <f t="shared" si="3"/>
        <v>37.466479663394111</v>
      </c>
      <c r="E80" s="15">
        <v>12194</v>
      </c>
      <c r="F80" s="15">
        <v>359</v>
      </c>
      <c r="G80" s="15">
        <v>0</v>
      </c>
      <c r="H80" s="15">
        <v>0</v>
      </c>
      <c r="I80" s="15">
        <v>0</v>
      </c>
      <c r="J80" s="35">
        <f t="shared" si="4"/>
        <v>12553</v>
      </c>
      <c r="K80" s="6">
        <f>J80/C80</f>
        <v>9.3982091518926683E-2</v>
      </c>
      <c r="L80" s="17">
        <f>J80/B80</f>
        <v>3.5211781206171109</v>
      </c>
    </row>
    <row r="81" spans="1:12">
      <c r="A81" s="1" t="s">
        <v>390</v>
      </c>
      <c r="B81" s="2">
        <v>1038</v>
      </c>
      <c r="C81" s="15">
        <v>52068</v>
      </c>
      <c r="D81" s="71">
        <f t="shared" si="3"/>
        <v>50.161849710982658</v>
      </c>
      <c r="E81" s="15">
        <v>7767</v>
      </c>
      <c r="F81" s="15">
        <v>0</v>
      </c>
      <c r="G81" s="15">
        <v>0</v>
      </c>
      <c r="H81" s="15">
        <v>1500</v>
      </c>
      <c r="I81" s="15">
        <v>0</v>
      </c>
      <c r="J81" s="35">
        <f t="shared" si="4"/>
        <v>9267</v>
      </c>
      <c r="K81" s="6">
        <f>J81/C81</f>
        <v>0.17797879695782437</v>
      </c>
      <c r="L81" s="17">
        <f>J81/B81</f>
        <v>8.9277456647398843</v>
      </c>
    </row>
    <row r="82" spans="1:12">
      <c r="A82" s="1" t="s">
        <v>395</v>
      </c>
      <c r="B82" s="2">
        <v>3010</v>
      </c>
      <c r="C82" s="15">
        <v>143195</v>
      </c>
      <c r="D82" s="71">
        <f t="shared" si="3"/>
        <v>47.573089700996675</v>
      </c>
      <c r="E82" s="15">
        <v>8169</v>
      </c>
      <c r="F82" s="15">
        <v>0</v>
      </c>
      <c r="G82" s="15">
        <v>0</v>
      </c>
      <c r="H82" s="15">
        <v>1500</v>
      </c>
      <c r="I82" s="15">
        <v>0</v>
      </c>
      <c r="J82" s="35">
        <f t="shared" si="4"/>
        <v>9669</v>
      </c>
      <c r="K82" s="6">
        <f>J82/C82</f>
        <v>6.7523307378050915E-2</v>
      </c>
      <c r="L82" s="17">
        <f>J82/B82</f>
        <v>3.2122923588039867</v>
      </c>
    </row>
    <row r="83" spans="1:12">
      <c r="A83" s="1" t="s">
        <v>400</v>
      </c>
      <c r="B83" s="2">
        <v>11402</v>
      </c>
      <c r="C83" s="15">
        <v>448416</v>
      </c>
      <c r="D83" s="71">
        <f t="shared" si="3"/>
        <v>39.327837221540079</v>
      </c>
      <c r="E83" s="15">
        <v>43694</v>
      </c>
      <c r="F83" s="15">
        <v>2300</v>
      </c>
      <c r="G83" s="15">
        <v>5970</v>
      </c>
      <c r="H83" s="15">
        <v>3800</v>
      </c>
      <c r="I83" s="15">
        <v>5970</v>
      </c>
      <c r="J83" s="35">
        <f t="shared" si="4"/>
        <v>61734</v>
      </c>
      <c r="K83" s="6">
        <f>J83/C83</f>
        <v>0.13767126953543138</v>
      </c>
      <c r="L83" s="17">
        <f>J83/B83</f>
        <v>5.414313278372215</v>
      </c>
    </row>
    <row r="84" spans="1:12">
      <c r="A84" s="1" t="s">
        <v>405</v>
      </c>
      <c r="B84" s="2">
        <v>6026</v>
      </c>
      <c r="C84" s="15">
        <v>226768</v>
      </c>
      <c r="D84" s="71">
        <f t="shared" si="3"/>
        <v>37.631596415532691</v>
      </c>
      <c r="E84" s="15">
        <v>4623</v>
      </c>
      <c r="F84" s="15">
        <v>1001</v>
      </c>
      <c r="G84" s="15">
        <v>0</v>
      </c>
      <c r="H84" s="15">
        <v>1500</v>
      </c>
      <c r="I84" s="15">
        <v>1235</v>
      </c>
      <c r="J84" s="35">
        <f t="shared" si="4"/>
        <v>8359</v>
      </c>
      <c r="K84" s="6">
        <f>J84/C84</f>
        <v>3.6861461934664504E-2</v>
      </c>
      <c r="L84" s="17">
        <f>J84/B84</f>
        <v>1.3871556588118155</v>
      </c>
    </row>
    <row r="85" spans="1:12">
      <c r="A85" s="1" t="s">
        <v>410</v>
      </c>
      <c r="B85" s="2">
        <v>2934</v>
      </c>
      <c r="C85" s="15">
        <v>192500</v>
      </c>
      <c r="D85" s="71">
        <f t="shared" si="3"/>
        <v>65.610088616223592</v>
      </c>
      <c r="E85" s="15">
        <v>3639</v>
      </c>
      <c r="F85" s="15">
        <v>119</v>
      </c>
      <c r="G85" s="15">
        <v>15</v>
      </c>
      <c r="H85" s="15">
        <v>2953</v>
      </c>
      <c r="I85" s="15">
        <v>15</v>
      </c>
      <c r="J85" s="35">
        <f t="shared" si="4"/>
        <v>6741</v>
      </c>
      <c r="K85" s="6">
        <f>J85/C85</f>
        <v>3.5018181818181816E-2</v>
      </c>
      <c r="L85" s="17">
        <f>J85/B85</f>
        <v>2.2975460122699385</v>
      </c>
    </row>
    <row r="86" spans="1:12">
      <c r="A86" s="1" t="s">
        <v>415</v>
      </c>
      <c r="B86" s="2">
        <v>1939</v>
      </c>
      <c r="C86" s="15">
        <v>86003</v>
      </c>
      <c r="D86" s="71">
        <f t="shared" si="3"/>
        <v>44.354306343476019</v>
      </c>
      <c r="E86" s="15">
        <v>7888</v>
      </c>
      <c r="F86" s="15">
        <v>746</v>
      </c>
      <c r="G86" s="15">
        <v>0</v>
      </c>
      <c r="H86" s="15">
        <v>1500</v>
      </c>
      <c r="I86" s="15">
        <v>0</v>
      </c>
      <c r="J86" s="35">
        <f t="shared" si="4"/>
        <v>10134</v>
      </c>
      <c r="K86" s="6">
        <f>J86/C86</f>
        <v>0.11783309884538912</v>
      </c>
      <c r="L86" s="17">
        <f>J86/B86</f>
        <v>5.2264053635894792</v>
      </c>
    </row>
    <row r="87" spans="1:12">
      <c r="A87" s="1" t="s">
        <v>420</v>
      </c>
      <c r="B87" s="2">
        <v>3254</v>
      </c>
      <c r="C87" s="15">
        <v>130304</v>
      </c>
      <c r="D87" s="71">
        <f t="shared" si="3"/>
        <v>40.044253226797785</v>
      </c>
      <c r="E87" s="15">
        <v>6180</v>
      </c>
      <c r="F87" s="15">
        <v>0</v>
      </c>
      <c r="G87" s="15">
        <v>13</v>
      </c>
      <c r="H87" s="15">
        <v>1500</v>
      </c>
      <c r="I87" s="15">
        <v>13</v>
      </c>
      <c r="J87" s="35">
        <f t="shared" si="4"/>
        <v>7706</v>
      </c>
      <c r="K87" s="6">
        <f>J87/C87</f>
        <v>5.9138629666011786E-2</v>
      </c>
      <c r="L87" s="17">
        <f>J87/B87</f>
        <v>2.3681622618315918</v>
      </c>
    </row>
    <row r="88" spans="1:12">
      <c r="A88" s="1" t="s">
        <v>425</v>
      </c>
      <c r="B88" s="2">
        <v>4462</v>
      </c>
      <c r="C88" s="15">
        <v>236956</v>
      </c>
      <c r="D88" s="71">
        <f t="shared" si="3"/>
        <v>53.105333930972655</v>
      </c>
      <c r="E88" s="15">
        <v>17113</v>
      </c>
      <c r="F88" s="15">
        <v>1309</v>
      </c>
      <c r="G88" s="15">
        <v>1927</v>
      </c>
      <c r="H88" s="15">
        <v>5149</v>
      </c>
      <c r="I88" s="15">
        <v>1927</v>
      </c>
      <c r="J88" s="35">
        <f t="shared" si="4"/>
        <v>27425</v>
      </c>
      <c r="K88" s="6">
        <f>J88/C88</f>
        <v>0.11573878694778778</v>
      </c>
      <c r="L88" s="17">
        <f>J88/B88</f>
        <v>6.1463469296279696</v>
      </c>
    </row>
    <row r="89" spans="1:12">
      <c r="A89" s="1" t="s">
        <v>430</v>
      </c>
      <c r="B89" s="2">
        <v>8445</v>
      </c>
      <c r="C89" s="15">
        <v>167347</v>
      </c>
      <c r="D89" s="71">
        <f t="shared" si="3"/>
        <v>19.816104203670811</v>
      </c>
      <c r="E89" s="15">
        <v>5194</v>
      </c>
      <c r="F89" s="15">
        <v>0</v>
      </c>
      <c r="G89" s="15">
        <v>0</v>
      </c>
      <c r="H89" s="15">
        <v>3000</v>
      </c>
      <c r="I89" s="15">
        <v>0</v>
      </c>
      <c r="J89" s="35">
        <f t="shared" si="4"/>
        <v>8194</v>
      </c>
      <c r="K89" s="6">
        <f>J89/C89</f>
        <v>4.8964128427757894E-2</v>
      </c>
      <c r="L89" s="17">
        <f>J89/B89</f>
        <v>0.97027827116637066</v>
      </c>
    </row>
    <row r="90" spans="1:12">
      <c r="A90" s="1" t="s">
        <v>435</v>
      </c>
      <c r="B90" s="2">
        <v>418426</v>
      </c>
      <c r="C90" s="15">
        <v>21339841</v>
      </c>
      <c r="D90" s="71">
        <f t="shared" si="3"/>
        <v>51.000274839517623</v>
      </c>
      <c r="E90" s="15">
        <v>1107579</v>
      </c>
      <c r="F90" s="15">
        <v>28447</v>
      </c>
      <c r="G90" s="15">
        <v>268029</v>
      </c>
      <c r="H90" s="15">
        <v>1829800</v>
      </c>
      <c r="I90" s="15">
        <v>337275</v>
      </c>
      <c r="J90" s="35">
        <f t="shared" si="4"/>
        <v>3571130</v>
      </c>
      <c r="K90" s="6">
        <f>J90/C90</f>
        <v>0.16734567047617646</v>
      </c>
      <c r="L90" s="17">
        <f>J90/B90</f>
        <v>8.5346751874883484</v>
      </c>
    </row>
    <row r="91" spans="1:12">
      <c r="A91" s="1" t="s">
        <v>440</v>
      </c>
      <c r="B91" s="2">
        <v>24340</v>
      </c>
      <c r="C91" s="15">
        <v>1117155</v>
      </c>
      <c r="D91" s="71">
        <f t="shared" si="3"/>
        <v>45.897904683648314</v>
      </c>
      <c r="E91" s="15">
        <v>84879</v>
      </c>
      <c r="F91" s="15">
        <v>14548</v>
      </c>
      <c r="G91" s="15">
        <v>9391</v>
      </c>
      <c r="H91" s="15">
        <v>50837</v>
      </c>
      <c r="I91" s="15">
        <v>9391</v>
      </c>
      <c r="J91" s="35">
        <f t="shared" si="4"/>
        <v>169046</v>
      </c>
      <c r="K91" s="6">
        <f>J91/C91</f>
        <v>0.15131830408493002</v>
      </c>
      <c r="L91" s="17">
        <f>J91/B91</f>
        <v>6.9451930977814298</v>
      </c>
    </row>
    <row r="92" spans="1:12">
      <c r="A92" s="1" t="s">
        <v>445</v>
      </c>
      <c r="B92" s="2">
        <v>2376</v>
      </c>
      <c r="C92" s="15">
        <v>136317</v>
      </c>
      <c r="D92" s="71">
        <f t="shared" si="3"/>
        <v>57.372474747474747</v>
      </c>
      <c r="E92" s="15">
        <v>9426</v>
      </c>
      <c r="F92" s="15">
        <v>52</v>
      </c>
      <c r="G92" s="15">
        <v>0</v>
      </c>
      <c r="H92" s="15">
        <v>1500</v>
      </c>
      <c r="I92" s="15">
        <v>0</v>
      </c>
      <c r="J92" s="35">
        <f t="shared" si="4"/>
        <v>10978</v>
      </c>
      <c r="K92" s="6">
        <f>J92/C92</f>
        <v>8.0532875576780585E-2</v>
      </c>
      <c r="L92" s="17">
        <f>J92/B92</f>
        <v>4.6203703703703702</v>
      </c>
    </row>
    <row r="93" spans="1:12">
      <c r="A93" s="1" t="s">
        <v>450</v>
      </c>
      <c r="B93" s="2">
        <v>9566</v>
      </c>
      <c r="C93" s="15">
        <v>521148</v>
      </c>
      <c r="D93" s="71">
        <f t="shared" si="3"/>
        <v>54.479197156596278</v>
      </c>
      <c r="E93" s="15">
        <v>10910</v>
      </c>
      <c r="F93" s="15">
        <v>811</v>
      </c>
      <c r="G93" s="15">
        <v>1235</v>
      </c>
      <c r="H93" s="15">
        <v>10435</v>
      </c>
      <c r="I93" s="15">
        <v>1235</v>
      </c>
      <c r="J93" s="35">
        <f t="shared" si="4"/>
        <v>24626</v>
      </c>
      <c r="K93" s="6">
        <f>J93/C93</f>
        <v>4.7253371403133085E-2</v>
      </c>
      <c r="L93" s="17">
        <f>J93/B93</f>
        <v>2.5743257369851555</v>
      </c>
    </row>
    <row r="94" spans="1:12">
      <c r="A94" s="1" t="s">
        <v>455</v>
      </c>
      <c r="B94" s="3">
        <v>875</v>
      </c>
      <c r="C94" s="15">
        <v>35957</v>
      </c>
      <c r="D94" s="71">
        <f t="shared" si="3"/>
        <v>41.093714285714285</v>
      </c>
      <c r="E94" s="15">
        <v>3035</v>
      </c>
      <c r="F94" s="15">
        <v>35</v>
      </c>
      <c r="G94" s="15">
        <v>122</v>
      </c>
      <c r="H94" s="15">
        <v>1500</v>
      </c>
      <c r="I94" s="15">
        <v>367</v>
      </c>
      <c r="J94" s="35">
        <f t="shared" si="4"/>
        <v>5059</v>
      </c>
      <c r="K94" s="6">
        <f>J94/C94</f>
        <v>0.14069583113162945</v>
      </c>
      <c r="L94" s="17">
        <f>J94/B94</f>
        <v>5.781714285714286</v>
      </c>
    </row>
    <row r="95" spans="1:12">
      <c r="A95" s="1" t="s">
        <v>460</v>
      </c>
      <c r="B95" s="2">
        <v>1007</v>
      </c>
      <c r="C95" s="15">
        <v>19900</v>
      </c>
      <c r="D95" s="71">
        <f t="shared" si="3"/>
        <v>19.761668321747766</v>
      </c>
      <c r="E95" s="15">
        <v>2843</v>
      </c>
      <c r="F95" s="15">
        <v>0</v>
      </c>
      <c r="G95" s="15">
        <v>0</v>
      </c>
      <c r="H95" s="15">
        <v>0</v>
      </c>
      <c r="I95" s="15">
        <v>0</v>
      </c>
      <c r="J95" s="35">
        <f t="shared" si="4"/>
        <v>2843</v>
      </c>
      <c r="K95" s="6">
        <f>J95/C95</f>
        <v>0.14286432160804019</v>
      </c>
      <c r="L95" s="17">
        <f>J95/B95</f>
        <v>2.823237338629593</v>
      </c>
    </row>
    <row r="96" spans="1:12">
      <c r="A96" s="1" t="s">
        <v>465</v>
      </c>
      <c r="B96" s="2">
        <v>1092</v>
      </c>
      <c r="C96" s="15">
        <v>57650</v>
      </c>
      <c r="D96" s="71">
        <f t="shared" si="3"/>
        <v>52.793040293040292</v>
      </c>
      <c r="E96" s="15">
        <v>1150</v>
      </c>
      <c r="F96" s="15">
        <v>0</v>
      </c>
      <c r="G96" s="15">
        <v>0</v>
      </c>
      <c r="H96" s="15">
        <v>0</v>
      </c>
      <c r="I96" s="15">
        <v>0</v>
      </c>
      <c r="J96" s="35">
        <f t="shared" si="4"/>
        <v>1150</v>
      </c>
      <c r="K96" s="6">
        <f>J96/C96</f>
        <v>1.9947961838681701E-2</v>
      </c>
      <c r="L96" s="17">
        <f>J96/B96</f>
        <v>1.0531135531135531</v>
      </c>
    </row>
    <row r="97" spans="1:12">
      <c r="A97" s="1" t="s">
        <v>470</v>
      </c>
      <c r="B97" s="2">
        <v>22580</v>
      </c>
      <c r="C97" s="15">
        <v>501152</v>
      </c>
      <c r="D97" s="71">
        <f t="shared" si="3"/>
        <v>22.19450841452613</v>
      </c>
      <c r="E97" s="15">
        <v>14000</v>
      </c>
      <c r="F97" s="15">
        <v>2438</v>
      </c>
      <c r="G97" s="15">
        <v>225</v>
      </c>
      <c r="H97" s="15">
        <v>13989</v>
      </c>
      <c r="I97" s="15">
        <v>225</v>
      </c>
      <c r="J97" s="35">
        <f t="shared" si="4"/>
        <v>30877</v>
      </c>
      <c r="K97" s="6">
        <f>J97/C97</f>
        <v>6.1612045846369964E-2</v>
      </c>
      <c r="L97" s="17">
        <f>J97/B97</f>
        <v>1.3674490699734279</v>
      </c>
    </row>
    <row r="98" spans="1:12">
      <c r="A98" s="1" t="s">
        <v>475</v>
      </c>
      <c r="B98" s="2">
        <v>4765</v>
      </c>
      <c r="C98" s="15">
        <v>59412</v>
      </c>
      <c r="D98" s="71">
        <f t="shared" si="3"/>
        <v>12.468415529905561</v>
      </c>
      <c r="E98" s="15">
        <v>3528</v>
      </c>
      <c r="F98" s="15">
        <v>0</v>
      </c>
      <c r="G98" s="15">
        <v>0</v>
      </c>
      <c r="H98" s="15">
        <v>0</v>
      </c>
      <c r="I98" s="15">
        <v>0</v>
      </c>
      <c r="J98" s="35">
        <f t="shared" si="4"/>
        <v>3528</v>
      </c>
      <c r="K98" s="6">
        <f>J98/C98</f>
        <v>5.9381943041809736E-2</v>
      </c>
      <c r="L98" s="17">
        <f>J98/B98</f>
        <v>0.74039874081846802</v>
      </c>
    </row>
    <row r="99" spans="1:12">
      <c r="A99" s="1" t="s">
        <v>480</v>
      </c>
      <c r="B99" s="2">
        <v>7141</v>
      </c>
      <c r="C99" s="15">
        <v>237620</v>
      </c>
      <c r="D99" s="71">
        <f t="shared" si="3"/>
        <v>33.275451617420529</v>
      </c>
      <c r="E99" s="15">
        <v>13464</v>
      </c>
      <c r="F99" s="15">
        <v>536</v>
      </c>
      <c r="G99" s="15">
        <v>1728</v>
      </c>
      <c r="H99" s="15">
        <v>1842</v>
      </c>
      <c r="I99" s="15">
        <v>1728</v>
      </c>
      <c r="J99" s="35">
        <f t="shared" si="4"/>
        <v>19298</v>
      </c>
      <c r="K99" s="6">
        <f>J99/C99</f>
        <v>8.1213702550290381E-2</v>
      </c>
      <c r="L99" s="17">
        <f>J99/B99</f>
        <v>2.7024226298837699</v>
      </c>
    </row>
    <row r="100" spans="1:12">
      <c r="A100" s="1" t="s">
        <v>485</v>
      </c>
      <c r="B100" s="2">
        <v>1216</v>
      </c>
      <c r="C100" s="15">
        <v>101283</v>
      </c>
      <c r="D100" s="71">
        <f t="shared" si="3"/>
        <v>83.291940789473685</v>
      </c>
      <c r="E100" s="15">
        <v>4407</v>
      </c>
      <c r="F100" s="15">
        <v>0</v>
      </c>
      <c r="G100" s="15">
        <v>0</v>
      </c>
      <c r="H100" s="15">
        <v>2971</v>
      </c>
      <c r="I100" s="15">
        <v>0</v>
      </c>
      <c r="J100" s="35">
        <f t="shared" si="4"/>
        <v>7378</v>
      </c>
      <c r="K100" s="6">
        <f>J100/C100</f>
        <v>7.2845393600110581E-2</v>
      </c>
      <c r="L100" s="17">
        <f>J100/B100</f>
        <v>6.0674342105263159</v>
      </c>
    </row>
    <row r="101" spans="1:12">
      <c r="A101" s="1" t="s">
        <v>490</v>
      </c>
      <c r="B101" s="2">
        <v>164393</v>
      </c>
      <c r="C101" s="15">
        <v>5812425</v>
      </c>
      <c r="D101" s="71">
        <f t="shared" ref="D101:D132" si="5">C101/B101</f>
        <v>35.356888675308561</v>
      </c>
      <c r="E101" s="15">
        <v>344680</v>
      </c>
      <c r="F101" s="15">
        <v>8110</v>
      </c>
      <c r="G101" s="15">
        <v>5890</v>
      </c>
      <c r="H101" s="15">
        <v>250085</v>
      </c>
      <c r="I101" s="15">
        <v>7476</v>
      </c>
      <c r="J101" s="35">
        <f t="shared" si="4"/>
        <v>616241</v>
      </c>
      <c r="K101" s="6">
        <f>J101/C101</f>
        <v>0.10602132500634417</v>
      </c>
      <c r="L101" s="17">
        <f>J101/B101</f>
        <v>3.7485841854580184</v>
      </c>
    </row>
    <row r="102" spans="1:12">
      <c r="A102" s="1" t="s">
        <v>494</v>
      </c>
      <c r="B102" s="2">
        <v>97068</v>
      </c>
      <c r="C102" s="15">
        <v>1785980</v>
      </c>
      <c r="D102" s="71">
        <f t="shared" si="5"/>
        <v>18.399266493592123</v>
      </c>
      <c r="E102" s="15">
        <v>52845</v>
      </c>
      <c r="F102" s="15">
        <v>3843</v>
      </c>
      <c r="G102" s="15">
        <v>7873</v>
      </c>
      <c r="H102" s="15">
        <v>18551</v>
      </c>
      <c r="I102" s="15">
        <v>8220</v>
      </c>
      <c r="J102" s="35">
        <f t="shared" si="4"/>
        <v>91332</v>
      </c>
      <c r="K102" s="6">
        <f>J102/C102</f>
        <v>5.1138310619379838E-2</v>
      </c>
      <c r="L102" s="17">
        <f>J102/B102</f>
        <v>0.94090740511806159</v>
      </c>
    </row>
    <row r="103" spans="1:12">
      <c r="A103" s="1" t="s">
        <v>499</v>
      </c>
      <c r="B103" s="2">
        <v>26984</v>
      </c>
      <c r="C103" s="15">
        <v>697717</v>
      </c>
      <c r="D103" s="71">
        <f t="shared" si="5"/>
        <v>25.856692855025202</v>
      </c>
      <c r="E103" s="15">
        <v>46298</v>
      </c>
      <c r="F103" s="15">
        <v>8605</v>
      </c>
      <c r="G103" s="15">
        <v>4728</v>
      </c>
      <c r="H103" s="15">
        <v>51423</v>
      </c>
      <c r="I103" s="15">
        <v>4850</v>
      </c>
      <c r="J103" s="35">
        <f t="shared" si="4"/>
        <v>115904</v>
      </c>
      <c r="K103" s="6">
        <f>J103/C103</f>
        <v>0.1661189278747687</v>
      </c>
      <c r="L103" s="17">
        <f>J103/B103</f>
        <v>4.2952860954639789</v>
      </c>
    </row>
    <row r="104" spans="1:12">
      <c r="A104" s="1" t="s">
        <v>502</v>
      </c>
      <c r="B104" s="2">
        <v>49160</v>
      </c>
      <c r="C104" s="15">
        <v>1730703</v>
      </c>
      <c r="D104" s="71">
        <f t="shared" si="5"/>
        <v>35.205512611879577</v>
      </c>
      <c r="E104" s="15">
        <v>61180</v>
      </c>
      <c r="F104" s="15">
        <v>2684</v>
      </c>
      <c r="G104" s="15">
        <v>3708</v>
      </c>
      <c r="H104" s="15">
        <v>278731</v>
      </c>
      <c r="I104" s="15">
        <v>5883</v>
      </c>
      <c r="J104" s="35">
        <f t="shared" si="4"/>
        <v>352186</v>
      </c>
      <c r="K104" s="6">
        <f>J104/C104</f>
        <v>0.20349303144444772</v>
      </c>
      <c r="L104" s="17">
        <f>J104/B104</f>
        <v>7.1640764849471115</v>
      </c>
    </row>
    <row r="105" spans="1:12">
      <c r="A105" s="1" t="s">
        <v>507</v>
      </c>
      <c r="B105" s="2">
        <v>1406</v>
      </c>
      <c r="C105" s="15">
        <v>78147</v>
      </c>
      <c r="D105" s="71">
        <f t="shared" si="5"/>
        <v>55.581081081081081</v>
      </c>
      <c r="E105" s="15">
        <v>370</v>
      </c>
      <c r="F105" s="15">
        <v>0</v>
      </c>
      <c r="G105" s="15">
        <v>0</v>
      </c>
      <c r="H105" s="15">
        <v>0</v>
      </c>
      <c r="I105" s="15">
        <v>0</v>
      </c>
      <c r="J105" s="35">
        <f t="shared" si="4"/>
        <v>370</v>
      </c>
      <c r="K105" s="6">
        <f>J105/C105</f>
        <v>4.7346667178522527E-3</v>
      </c>
      <c r="L105" s="17">
        <f>J105/B105</f>
        <v>0.26315789473684209</v>
      </c>
    </row>
    <row r="106" spans="1:12">
      <c r="A106" s="1" t="s">
        <v>512</v>
      </c>
      <c r="B106" s="2">
        <v>2809</v>
      </c>
      <c r="C106" s="15">
        <v>106638</v>
      </c>
      <c r="D106" s="71">
        <f t="shared" si="5"/>
        <v>37.962976148095407</v>
      </c>
      <c r="E106" s="15">
        <v>4077</v>
      </c>
      <c r="F106" s="15">
        <v>0</v>
      </c>
      <c r="G106" s="15">
        <v>415</v>
      </c>
      <c r="H106" s="15">
        <v>1000</v>
      </c>
      <c r="I106" s="15">
        <v>415</v>
      </c>
      <c r="J106" s="35">
        <f t="shared" si="4"/>
        <v>5907</v>
      </c>
      <c r="K106" s="6">
        <f>J106/C106</f>
        <v>5.5393011871940581E-2</v>
      </c>
      <c r="L106" s="17">
        <f>J106/B106</f>
        <v>2.1028835884656463</v>
      </c>
    </row>
    <row r="107" spans="1:12">
      <c r="A107" s="1" t="s">
        <v>517</v>
      </c>
      <c r="B107" s="3">
        <v>262</v>
      </c>
      <c r="C107" s="15">
        <v>17128</v>
      </c>
      <c r="D107" s="71">
        <f t="shared" si="5"/>
        <v>65.374045801526719</v>
      </c>
      <c r="E107" s="15">
        <v>32</v>
      </c>
      <c r="F107" s="15">
        <v>0</v>
      </c>
      <c r="G107" s="15">
        <v>0</v>
      </c>
      <c r="H107" s="15">
        <v>1500</v>
      </c>
      <c r="I107" s="15">
        <v>0</v>
      </c>
      <c r="J107" s="35">
        <f t="shared" si="4"/>
        <v>1532</v>
      </c>
      <c r="K107" s="6">
        <f>J107/C107</f>
        <v>8.944418496029892E-2</v>
      </c>
      <c r="L107" s="17">
        <f>J107/B107</f>
        <v>5.8473282442748094</v>
      </c>
    </row>
    <row r="108" spans="1:12">
      <c r="A108" s="1" t="s">
        <v>522</v>
      </c>
      <c r="B108" s="3">
        <v>823</v>
      </c>
      <c r="C108" s="15">
        <v>23043</v>
      </c>
      <c r="D108" s="71">
        <f t="shared" si="5"/>
        <v>27.998784933171326</v>
      </c>
      <c r="E108" s="15">
        <v>1285</v>
      </c>
      <c r="F108" s="15">
        <v>0</v>
      </c>
      <c r="G108" s="15">
        <v>0</v>
      </c>
      <c r="H108" s="15">
        <v>0</v>
      </c>
      <c r="I108" s="15">
        <v>0</v>
      </c>
      <c r="J108" s="35">
        <f t="shared" si="4"/>
        <v>1285</v>
      </c>
      <c r="K108" s="6">
        <f>J108/C108</f>
        <v>5.5765308336588118E-2</v>
      </c>
      <c r="L108" s="17">
        <f>J108/B108</f>
        <v>1.5613608748481167</v>
      </c>
    </row>
    <row r="109" spans="1:12">
      <c r="A109" s="1" t="s">
        <v>527</v>
      </c>
      <c r="B109" s="2">
        <v>3016</v>
      </c>
      <c r="C109" s="15">
        <v>185274</v>
      </c>
      <c r="D109" s="71">
        <f t="shared" si="5"/>
        <v>61.430371352785144</v>
      </c>
      <c r="E109" s="15">
        <v>17402</v>
      </c>
      <c r="F109" s="15">
        <v>437</v>
      </c>
      <c r="G109" s="15">
        <v>3067</v>
      </c>
      <c r="H109" s="15">
        <v>0</v>
      </c>
      <c r="I109" s="15">
        <v>4022</v>
      </c>
      <c r="J109" s="35">
        <f t="shared" si="4"/>
        <v>24928</v>
      </c>
      <c r="K109" s="6">
        <f>J109/C109</f>
        <v>0.13454667141638871</v>
      </c>
      <c r="L109" s="17">
        <f>J109/B109</f>
        <v>8.2652519893899203</v>
      </c>
    </row>
    <row r="110" spans="1:12">
      <c r="A110" s="1" t="s">
        <v>532</v>
      </c>
      <c r="B110" s="3">
        <v>387</v>
      </c>
      <c r="C110" s="15">
        <v>35269</v>
      </c>
      <c r="D110" s="71">
        <f t="shared" si="5"/>
        <v>91.134366925064597</v>
      </c>
      <c r="E110" s="15">
        <v>4295</v>
      </c>
      <c r="F110" s="15">
        <v>0</v>
      </c>
      <c r="G110" s="15">
        <v>220</v>
      </c>
      <c r="H110" s="15">
        <v>675</v>
      </c>
      <c r="I110" s="15">
        <v>220</v>
      </c>
      <c r="J110" s="35">
        <f t="shared" si="4"/>
        <v>5410</v>
      </c>
      <c r="K110" s="6">
        <f>J110/C110</f>
        <v>0.15339249766083529</v>
      </c>
      <c r="L110" s="17">
        <f>J110/B110</f>
        <v>13.979328165374676</v>
      </c>
    </row>
    <row r="111" spans="1:12">
      <c r="A111" s="1" t="s">
        <v>537</v>
      </c>
      <c r="B111" s="2">
        <v>672858</v>
      </c>
      <c r="C111" s="15">
        <v>31512279</v>
      </c>
      <c r="D111" s="71">
        <f t="shared" si="5"/>
        <v>46.833476008310818</v>
      </c>
      <c r="E111" s="15">
        <v>1470990</v>
      </c>
      <c r="F111" s="15">
        <v>182123</v>
      </c>
      <c r="G111" s="15">
        <v>285660</v>
      </c>
      <c r="H111" s="15">
        <v>2010554</v>
      </c>
      <c r="I111" s="15">
        <v>285660</v>
      </c>
      <c r="J111" s="35">
        <f t="shared" si="4"/>
        <v>4234987</v>
      </c>
      <c r="K111" s="6">
        <f>J111/C111</f>
        <v>0.13439164460304506</v>
      </c>
      <c r="L111" s="17">
        <f>J111/B111</f>
        <v>6.2940278632341444</v>
      </c>
    </row>
    <row r="112" spans="1:12">
      <c r="A112" s="1" t="s">
        <v>542</v>
      </c>
      <c r="B112" s="2">
        <v>8073</v>
      </c>
      <c r="C112" s="15">
        <v>23044</v>
      </c>
      <c r="D112" s="71">
        <f t="shared" si="5"/>
        <v>2.8544531153226806</v>
      </c>
      <c r="E112" s="15">
        <v>3651</v>
      </c>
      <c r="F112" s="15">
        <v>0</v>
      </c>
      <c r="G112" s="15">
        <v>0</v>
      </c>
      <c r="H112" s="15">
        <v>3000</v>
      </c>
      <c r="I112" s="15">
        <v>0</v>
      </c>
      <c r="J112" s="35">
        <f t="shared" si="4"/>
        <v>6651</v>
      </c>
      <c r="K112" s="6">
        <f>J112/C112</f>
        <v>0.28862176705433085</v>
      </c>
      <c r="L112" s="17">
        <f>J112/B112</f>
        <v>0.82385730211817165</v>
      </c>
    </row>
    <row r="113" spans="1:12">
      <c r="A113" s="1" t="s">
        <v>547</v>
      </c>
      <c r="B113" s="2">
        <v>5180</v>
      </c>
      <c r="C113" s="15">
        <v>139610</v>
      </c>
      <c r="D113" s="71">
        <f t="shared" si="5"/>
        <v>26.951737451737451</v>
      </c>
      <c r="E113" s="15">
        <v>3082</v>
      </c>
      <c r="F113" s="15">
        <v>686</v>
      </c>
      <c r="G113" s="15">
        <v>771</v>
      </c>
      <c r="H113" s="15">
        <v>3000</v>
      </c>
      <c r="I113" s="15">
        <v>771</v>
      </c>
      <c r="J113" s="35">
        <f t="shared" si="4"/>
        <v>8310</v>
      </c>
      <c r="K113" s="6">
        <f>J113/C113</f>
        <v>5.9522956808251558E-2</v>
      </c>
      <c r="L113" s="17">
        <f>J113/B113</f>
        <v>1.6042471042471043</v>
      </c>
    </row>
    <row r="114" spans="1:12">
      <c r="A114" s="1" t="s">
        <v>552</v>
      </c>
      <c r="B114" s="2">
        <v>8132</v>
      </c>
      <c r="C114" s="15">
        <v>344376</v>
      </c>
      <c r="D114" s="71">
        <f t="shared" si="5"/>
        <v>42.348253812100346</v>
      </c>
      <c r="E114" s="15">
        <v>19918</v>
      </c>
      <c r="F114" s="15">
        <v>1153</v>
      </c>
      <c r="G114" s="15">
        <v>1657</v>
      </c>
      <c r="H114" s="15">
        <v>29375</v>
      </c>
      <c r="I114" s="15">
        <v>1657</v>
      </c>
      <c r="J114" s="35">
        <f t="shared" si="4"/>
        <v>53760</v>
      </c>
      <c r="K114" s="6">
        <f>J114/C114</f>
        <v>0.15610843961251655</v>
      </c>
      <c r="L114" s="17">
        <f>J114/B114</f>
        <v>6.6109198229217903</v>
      </c>
    </row>
    <row r="115" spans="1:12">
      <c r="A115" s="1" t="s">
        <v>557</v>
      </c>
      <c r="B115" s="2">
        <v>2381</v>
      </c>
      <c r="C115" s="15">
        <v>64509</v>
      </c>
      <c r="D115" s="71">
        <f t="shared" si="5"/>
        <v>27.093238135237296</v>
      </c>
      <c r="E115" s="15">
        <v>185</v>
      </c>
      <c r="F115" s="15">
        <v>0</v>
      </c>
      <c r="G115" s="15">
        <v>0</v>
      </c>
      <c r="H115" s="15">
        <v>0</v>
      </c>
      <c r="I115" s="15">
        <v>0</v>
      </c>
      <c r="J115" s="35">
        <f t="shared" si="4"/>
        <v>185</v>
      </c>
      <c r="K115" s="6">
        <f>J115/C115</f>
        <v>2.8678168937667612E-3</v>
      </c>
      <c r="L115" s="17">
        <f>J115/B115</f>
        <v>7.769844603107938E-2</v>
      </c>
    </row>
    <row r="116" spans="1:12">
      <c r="A116" s="1" t="s">
        <v>562</v>
      </c>
      <c r="B116" s="2">
        <v>2572</v>
      </c>
      <c r="C116" s="15">
        <v>262000</v>
      </c>
      <c r="D116" s="71">
        <f t="shared" si="5"/>
        <v>101.86625194401245</v>
      </c>
      <c r="E116" s="15">
        <v>12711</v>
      </c>
      <c r="F116" s="15">
        <v>2015</v>
      </c>
      <c r="G116" s="15">
        <v>1438</v>
      </c>
      <c r="H116" s="15">
        <v>17619</v>
      </c>
      <c r="I116" s="15">
        <v>1808</v>
      </c>
      <c r="J116" s="35">
        <f t="shared" si="4"/>
        <v>35591</v>
      </c>
      <c r="K116" s="6">
        <f>J116/C116</f>
        <v>0.13584351145038168</v>
      </c>
      <c r="L116" s="17">
        <f>J116/B116</f>
        <v>13.83786936236392</v>
      </c>
    </row>
    <row r="117" spans="1:12">
      <c r="A117" s="1" t="s">
        <v>567</v>
      </c>
      <c r="B117" s="2">
        <v>1852</v>
      </c>
      <c r="C117" s="15">
        <v>63652</v>
      </c>
      <c r="D117" s="71">
        <f t="shared" si="5"/>
        <v>34.369330453563713</v>
      </c>
      <c r="E117" s="15">
        <v>2311</v>
      </c>
      <c r="F117" s="15">
        <v>0</v>
      </c>
      <c r="G117" s="15">
        <v>0</v>
      </c>
      <c r="H117" s="15">
        <v>1500</v>
      </c>
      <c r="I117" s="15">
        <v>0</v>
      </c>
      <c r="J117" s="35">
        <f t="shared" si="4"/>
        <v>3811</v>
      </c>
      <c r="K117" s="6">
        <f>J117/C117</f>
        <v>5.9872431345440832E-2</v>
      </c>
      <c r="L117" s="17">
        <f>J117/B117</f>
        <v>2.0577753779697625</v>
      </c>
    </row>
    <row r="118" spans="1:12">
      <c r="A118" s="1" t="s">
        <v>572</v>
      </c>
      <c r="B118" s="3">
        <v>703</v>
      </c>
      <c r="C118" s="15">
        <v>26583</v>
      </c>
      <c r="D118" s="71">
        <f t="shared" si="5"/>
        <v>37.813655761024179</v>
      </c>
      <c r="E118" s="15">
        <v>398</v>
      </c>
      <c r="F118" s="15">
        <v>93</v>
      </c>
      <c r="G118" s="15">
        <v>0</v>
      </c>
      <c r="H118" s="15">
        <v>900</v>
      </c>
      <c r="I118" s="15">
        <v>331</v>
      </c>
      <c r="J118" s="35">
        <f t="shared" si="4"/>
        <v>1722</v>
      </c>
      <c r="K118" s="6">
        <f>J118/C118</f>
        <v>6.4778241733438657E-2</v>
      </c>
      <c r="L118" s="17">
        <f>J118/B118</f>
        <v>2.4495021337126599</v>
      </c>
    </row>
    <row r="119" spans="1:12">
      <c r="A119" s="1" t="s">
        <v>577</v>
      </c>
      <c r="B119" s="2">
        <v>46881</v>
      </c>
      <c r="C119" s="15">
        <v>2420208</v>
      </c>
      <c r="D119" s="71">
        <f t="shared" si="5"/>
        <v>51.624496064503745</v>
      </c>
      <c r="E119" s="15">
        <v>141803</v>
      </c>
      <c r="F119" s="15">
        <v>8259</v>
      </c>
      <c r="G119" s="15">
        <v>22605</v>
      </c>
      <c r="H119" s="15">
        <v>145132</v>
      </c>
      <c r="I119" s="15">
        <v>23530</v>
      </c>
      <c r="J119" s="35">
        <f t="shared" si="4"/>
        <v>341329</v>
      </c>
      <c r="K119" s="6">
        <f>J119/C119</f>
        <v>0.14103291948460628</v>
      </c>
      <c r="L119" s="17">
        <f>J119/B119</f>
        <v>7.2807533968985307</v>
      </c>
    </row>
    <row r="120" spans="1:12">
      <c r="A120" s="1" t="s">
        <v>581</v>
      </c>
      <c r="B120" s="2">
        <v>1132</v>
      </c>
      <c r="C120" s="1"/>
      <c r="D120" s="71">
        <f t="shared" si="5"/>
        <v>0</v>
      </c>
      <c r="E120" s="1"/>
      <c r="F120" s="1"/>
      <c r="G120" s="1"/>
      <c r="H120" s="1"/>
      <c r="I120" s="1"/>
      <c r="J120" s="35">
        <f t="shared" si="4"/>
        <v>0</v>
      </c>
      <c r="K120" s="6" t="e">
        <f>J120/C120</f>
        <v>#DIV/0!</v>
      </c>
      <c r="L120" s="17">
        <f>J120/B120</f>
        <v>0</v>
      </c>
    </row>
    <row r="121" spans="1:12">
      <c r="A121" s="1" t="s">
        <v>582</v>
      </c>
      <c r="B121" s="2">
        <v>3064</v>
      </c>
      <c r="C121" s="15">
        <v>103143</v>
      </c>
      <c r="D121" s="71">
        <f t="shared" si="5"/>
        <v>33.6628590078329</v>
      </c>
      <c r="E121" s="15">
        <v>5067</v>
      </c>
      <c r="F121" s="15">
        <v>309</v>
      </c>
      <c r="G121" s="15">
        <v>0</v>
      </c>
      <c r="H121" s="15">
        <v>0</v>
      </c>
      <c r="I121" s="15">
        <v>0</v>
      </c>
      <c r="J121" s="35">
        <f t="shared" si="4"/>
        <v>5376</v>
      </c>
      <c r="K121" s="6">
        <f>J121/C121</f>
        <v>5.212181146563509E-2</v>
      </c>
      <c r="L121" s="17">
        <f>J121/B121</f>
        <v>1.7545691906005223</v>
      </c>
    </row>
    <row r="122" spans="1:12">
      <c r="A122" s="1" t="s">
        <v>587</v>
      </c>
      <c r="B122" s="2">
        <v>11789</v>
      </c>
      <c r="C122" s="15">
        <v>420896</v>
      </c>
      <c r="D122" s="71">
        <f t="shared" si="5"/>
        <v>35.702434472813643</v>
      </c>
      <c r="E122" s="15">
        <v>13738</v>
      </c>
      <c r="F122" s="15">
        <v>2034</v>
      </c>
      <c r="G122" s="15">
        <v>6547</v>
      </c>
      <c r="H122" s="15">
        <v>31483</v>
      </c>
      <c r="I122" s="15">
        <v>6757</v>
      </c>
      <c r="J122" s="35">
        <f t="shared" si="4"/>
        <v>60559</v>
      </c>
      <c r="K122" s="6">
        <f>J122/C122</f>
        <v>0.14388114878734889</v>
      </c>
      <c r="L122" s="17">
        <f>J122/B122</f>
        <v>5.1369072864534733</v>
      </c>
    </row>
    <row r="123" spans="1:12">
      <c r="A123" s="1" t="s">
        <v>592</v>
      </c>
      <c r="B123" s="2">
        <v>1920</v>
      </c>
      <c r="C123" s="15">
        <v>145702</v>
      </c>
      <c r="D123" s="71">
        <f t="shared" si="5"/>
        <v>75.886458333333337</v>
      </c>
      <c r="E123" s="15">
        <v>3339</v>
      </c>
      <c r="F123" s="15">
        <v>0</v>
      </c>
      <c r="G123" s="15">
        <v>0</v>
      </c>
      <c r="H123" s="15">
        <v>1500</v>
      </c>
      <c r="I123" s="15">
        <v>0</v>
      </c>
      <c r="J123" s="35">
        <f t="shared" si="4"/>
        <v>4839</v>
      </c>
      <c r="K123" s="6">
        <f>J123/C123</f>
        <v>3.3211623725137612E-2</v>
      </c>
      <c r="L123" s="17">
        <f>J123/B123</f>
        <v>2.5203125000000002</v>
      </c>
    </row>
    <row r="124" spans="1:12">
      <c r="A124" s="1" t="s">
        <v>597</v>
      </c>
      <c r="B124" s="2">
        <v>1067</v>
      </c>
      <c r="C124" s="15">
        <v>80340</v>
      </c>
      <c r="D124" s="71">
        <f t="shared" si="5"/>
        <v>75.295220243673853</v>
      </c>
      <c r="E124" s="15">
        <v>8791</v>
      </c>
      <c r="F124" s="15">
        <v>0</v>
      </c>
      <c r="G124" s="15">
        <v>30</v>
      </c>
      <c r="H124" s="15">
        <v>0</v>
      </c>
      <c r="I124" s="15">
        <v>30</v>
      </c>
      <c r="J124" s="35">
        <f t="shared" si="4"/>
        <v>8851</v>
      </c>
      <c r="K124" s="6">
        <f>J124/C124</f>
        <v>0.11016928055763008</v>
      </c>
      <c r="L124" s="17">
        <f>J124/B124</f>
        <v>8.2952202436738514</v>
      </c>
    </row>
    <row r="125" spans="1:12">
      <c r="A125" s="1" t="s">
        <v>602</v>
      </c>
      <c r="B125" s="2">
        <v>25556</v>
      </c>
      <c r="C125" s="15">
        <v>686700</v>
      </c>
      <c r="D125" s="71">
        <f t="shared" si="5"/>
        <v>26.870402253873845</v>
      </c>
      <c r="E125" s="15">
        <v>32911</v>
      </c>
      <c r="F125" s="15">
        <v>1707</v>
      </c>
      <c r="G125" s="15">
        <v>3718</v>
      </c>
      <c r="H125" s="15">
        <v>11543</v>
      </c>
      <c r="I125" s="15">
        <v>4268</v>
      </c>
      <c r="J125" s="35">
        <f t="shared" si="4"/>
        <v>54147</v>
      </c>
      <c r="K125" s="6">
        <f>J125/C125</f>
        <v>7.8851026649191788E-2</v>
      </c>
      <c r="L125" s="17">
        <f>J125/B125</f>
        <v>2.1187588041947096</v>
      </c>
    </row>
    <row r="126" spans="1:12">
      <c r="L126" s="17"/>
    </row>
    <row r="127" spans="1:12">
      <c r="A127" t="s">
        <v>607</v>
      </c>
      <c r="B127" s="11">
        <f>SUM(B5:B126)</f>
        <v>3281011</v>
      </c>
      <c r="C127" s="18">
        <f>SUM(C5:C126)</f>
        <v>135107599</v>
      </c>
      <c r="D127" s="18">
        <f t="shared" si="5"/>
        <v>41.178648593375641</v>
      </c>
      <c r="L127" s="17"/>
    </row>
    <row r="130" spans="2:2">
      <c r="B130" s="18"/>
    </row>
  </sheetData>
  <mergeCells count="1">
    <mergeCell ref="E3:L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6DC1-F352-4E2B-9B2B-EF04B85FE033}">
  <dimension ref="A1:G125"/>
  <sheetViews>
    <sheetView workbookViewId="0">
      <selection activeCell="H5" sqref="H5"/>
    </sheetView>
  </sheetViews>
  <sheetFormatPr defaultRowHeight="15"/>
  <cols>
    <col min="1" max="1" width="52.42578125" bestFit="1" customWidth="1"/>
    <col min="2" max="2" width="12.85546875" customWidth="1"/>
    <col min="3" max="3" width="11" customWidth="1"/>
    <col min="4" max="4" width="12.5703125" customWidth="1"/>
    <col min="5" max="5" width="27" style="6" bestFit="1" customWidth="1"/>
    <col min="6" max="6" width="12.28515625" style="17" bestFit="1" customWidth="1"/>
    <col min="7" max="7" width="21" customWidth="1"/>
  </cols>
  <sheetData>
    <row r="1" spans="1:7">
      <c r="A1" s="23" t="s">
        <v>914</v>
      </c>
    </row>
    <row r="3" spans="1:7">
      <c r="B3" s="64" t="s">
        <v>915</v>
      </c>
      <c r="C3" s="64"/>
      <c r="D3" s="64"/>
      <c r="E3" s="64"/>
      <c r="F3" s="64"/>
    </row>
    <row r="4" spans="1:7">
      <c r="A4" s="7" t="s">
        <v>1</v>
      </c>
      <c r="B4" s="37" t="s">
        <v>916</v>
      </c>
      <c r="C4" s="37" t="s">
        <v>917</v>
      </c>
      <c r="D4" s="38" t="s">
        <v>775</v>
      </c>
      <c r="E4" s="57" t="s">
        <v>918</v>
      </c>
      <c r="F4" s="58" t="s">
        <v>761</v>
      </c>
      <c r="G4" s="7" t="s">
        <v>919</v>
      </c>
    </row>
    <row r="5" spans="1:7">
      <c r="A5" s="1" t="s">
        <v>12</v>
      </c>
      <c r="B5" s="15">
        <v>283510</v>
      </c>
      <c r="C5" s="15">
        <v>113477</v>
      </c>
      <c r="D5" s="35">
        <f>SUM(B5:C5)</f>
        <v>396987</v>
      </c>
      <c r="E5" s="6">
        <f>D5/'Operating Expenditures I'!C5</f>
        <v>0.74287045561718279</v>
      </c>
      <c r="F5" s="17">
        <f>D5/'Operating Expenditures I'!B5</f>
        <v>23.998730504171199</v>
      </c>
      <c r="G5" s="15">
        <v>63637</v>
      </c>
    </row>
    <row r="6" spans="1:7">
      <c r="A6" s="1" t="s">
        <v>17</v>
      </c>
      <c r="B6" s="15">
        <v>24025</v>
      </c>
      <c r="C6" s="15">
        <v>1845</v>
      </c>
      <c r="D6" s="35">
        <f t="shared" ref="D6:D69" si="0">SUM(B6:C6)</f>
        <v>25870</v>
      </c>
      <c r="E6" s="6">
        <f>D6/'Operating Expenditures I'!C6</f>
        <v>0.63409971077013583</v>
      </c>
      <c r="F6" s="17">
        <f>D6/'Operating Expenditures I'!B6</f>
        <v>32.297128589263423</v>
      </c>
      <c r="G6" s="15">
        <v>3737</v>
      </c>
    </row>
    <row r="7" spans="1:7">
      <c r="A7" s="1" t="s">
        <v>22</v>
      </c>
      <c r="B7" s="15">
        <v>182085</v>
      </c>
      <c r="C7" s="15">
        <v>37343</v>
      </c>
      <c r="D7" s="35">
        <f t="shared" si="0"/>
        <v>219428</v>
      </c>
      <c r="E7" s="6">
        <f>D7/'Operating Expenditures I'!C7</f>
        <v>0.63042610102194141</v>
      </c>
      <c r="F7" s="17">
        <f>D7/'Operating Expenditures I'!B7</f>
        <v>43.903161264505805</v>
      </c>
      <c r="G7" s="15">
        <v>98864</v>
      </c>
    </row>
    <row r="8" spans="1:7">
      <c r="A8" s="1" t="s">
        <v>27</v>
      </c>
      <c r="B8" s="15">
        <v>75607</v>
      </c>
      <c r="C8" s="15">
        <v>32084</v>
      </c>
      <c r="D8" s="35">
        <f t="shared" si="0"/>
        <v>107691</v>
      </c>
      <c r="E8" s="6">
        <f>D8/'Operating Expenditures I'!C8</f>
        <v>0.71966239199149962</v>
      </c>
      <c r="F8" s="17">
        <f>D8/'Operating Expenditures I'!B8</f>
        <v>19.470439341891158</v>
      </c>
      <c r="G8" s="15">
        <v>22712</v>
      </c>
    </row>
    <row r="9" spans="1:7">
      <c r="A9" s="1" t="s">
        <v>32</v>
      </c>
      <c r="B9" s="15">
        <v>55155</v>
      </c>
      <c r="C9" s="15">
        <v>11960</v>
      </c>
      <c r="D9" s="35">
        <f t="shared" si="0"/>
        <v>67115</v>
      </c>
      <c r="E9" s="6">
        <f>D9/'Operating Expenditures I'!C9</f>
        <v>0.66494605332250112</v>
      </c>
      <c r="F9" s="17">
        <f>D9/'Operating Expenditures I'!B9</f>
        <v>30.534576888080071</v>
      </c>
      <c r="G9" s="15">
        <v>24577</v>
      </c>
    </row>
    <row r="10" spans="1:7">
      <c r="A10" s="1" t="s">
        <v>37</v>
      </c>
      <c r="B10" s="15">
        <v>12000</v>
      </c>
      <c r="C10" s="15">
        <v>1638</v>
      </c>
      <c r="D10" s="35">
        <f t="shared" si="0"/>
        <v>13638</v>
      </c>
      <c r="E10" s="6">
        <f>D10/'Operating Expenditures I'!C10</f>
        <v>0.40889874973765478</v>
      </c>
      <c r="F10" s="17">
        <f>D10/'Operating Expenditures I'!B10</f>
        <v>13.583665338645419</v>
      </c>
      <c r="G10" s="15">
        <v>15563</v>
      </c>
    </row>
    <row r="11" spans="1:7">
      <c r="A11" s="1" t="s">
        <v>42</v>
      </c>
      <c r="B11" s="15">
        <v>734210</v>
      </c>
      <c r="C11" s="15">
        <v>289754</v>
      </c>
      <c r="D11" s="35">
        <f t="shared" si="0"/>
        <v>1023964</v>
      </c>
      <c r="E11" s="6">
        <f>D11/'Operating Expenditures I'!C11</f>
        <v>0.79798563887074825</v>
      </c>
      <c r="F11" s="17">
        <f>D11/'Operating Expenditures I'!B11</f>
        <v>41.174313402227675</v>
      </c>
      <c r="G11" s="15">
        <v>140044</v>
      </c>
    </row>
    <row r="12" spans="1:7">
      <c r="A12" s="1" t="s">
        <v>47</v>
      </c>
      <c r="B12" s="15">
        <v>11970</v>
      </c>
      <c r="C12" s="15">
        <v>0</v>
      </c>
      <c r="D12" s="35">
        <f t="shared" si="0"/>
        <v>11970</v>
      </c>
      <c r="E12" s="6">
        <f>D12/'Operating Expenditures I'!C12</f>
        <v>0.47256217923410976</v>
      </c>
      <c r="F12" s="17">
        <f>D12/'Operating Expenditures I'!B12</f>
        <v>11.793103448275861</v>
      </c>
      <c r="G12" s="15">
        <v>9072</v>
      </c>
    </row>
    <row r="13" spans="1:7">
      <c r="A13" s="1" t="s">
        <v>52</v>
      </c>
      <c r="B13" s="15">
        <v>959084</v>
      </c>
      <c r="C13" s="15">
        <v>338745</v>
      </c>
      <c r="D13" s="35">
        <f t="shared" si="0"/>
        <v>1297829</v>
      </c>
      <c r="E13" s="6">
        <f>D13/'Operating Expenditures I'!C13</f>
        <v>0.7406951466661188</v>
      </c>
      <c r="F13" s="17">
        <f>D13/'Operating Expenditures I'!B13</f>
        <v>34.338642677602856</v>
      </c>
      <c r="G13" s="15">
        <v>340750</v>
      </c>
    </row>
    <row r="14" spans="1:7">
      <c r="A14" s="1" t="s">
        <v>57</v>
      </c>
      <c r="B14" s="15">
        <v>46560</v>
      </c>
      <c r="C14" s="15">
        <v>11264</v>
      </c>
      <c r="D14" s="35">
        <f t="shared" si="0"/>
        <v>57824</v>
      </c>
      <c r="E14" s="6">
        <f>D14/'Operating Expenditures I'!C14</f>
        <v>0.74555816292323163</v>
      </c>
      <c r="F14" s="17">
        <f>D14/'Operating Expenditures I'!B14</f>
        <v>11.527910685805423</v>
      </c>
      <c r="G14" s="15">
        <v>17734</v>
      </c>
    </row>
    <row r="15" spans="1:7">
      <c r="A15" s="1" t="s">
        <v>62</v>
      </c>
      <c r="B15" s="15">
        <v>140377</v>
      </c>
      <c r="C15" s="15">
        <v>48255</v>
      </c>
      <c r="D15" s="35">
        <f t="shared" si="0"/>
        <v>188632</v>
      </c>
      <c r="E15" s="6">
        <f>D15/'Operating Expenditures I'!C15</f>
        <v>0.73542747755299365</v>
      </c>
      <c r="F15" s="17">
        <f>D15/'Operating Expenditures I'!B15</f>
        <v>31.070993246582113</v>
      </c>
      <c r="G15" s="15">
        <v>19182</v>
      </c>
    </row>
    <row r="16" spans="1:7">
      <c r="A16" s="1" t="s">
        <v>67</v>
      </c>
      <c r="B16" s="15">
        <v>21471</v>
      </c>
      <c r="C16" s="15">
        <v>4782</v>
      </c>
      <c r="D16" s="35">
        <f t="shared" si="0"/>
        <v>26253</v>
      </c>
      <c r="E16" s="6">
        <f>D16/'Operating Expenditures I'!C16</f>
        <v>0.55167269059426749</v>
      </c>
      <c r="F16" s="17">
        <f>D16/'Operating Expenditures I'!B16</f>
        <v>11.657637655417407</v>
      </c>
      <c r="G16" s="15">
        <v>17704</v>
      </c>
    </row>
    <row r="17" spans="1:7">
      <c r="A17" s="1" t="s">
        <v>72</v>
      </c>
      <c r="B17" s="15">
        <v>96991</v>
      </c>
      <c r="C17" s="15">
        <v>33943</v>
      </c>
      <c r="D17" s="35">
        <f t="shared" si="0"/>
        <v>130934</v>
      </c>
      <c r="E17" s="6">
        <f>D17/'Operating Expenditures I'!C17</f>
        <v>0.74259722434904918</v>
      </c>
      <c r="F17" s="17">
        <f>D17/'Operating Expenditures I'!B17</f>
        <v>30.779031499764926</v>
      </c>
      <c r="G17" s="15">
        <v>15270</v>
      </c>
    </row>
    <row r="18" spans="1:7">
      <c r="A18" s="1" t="s">
        <v>77</v>
      </c>
      <c r="B18" s="15">
        <v>11739</v>
      </c>
      <c r="C18" s="15">
        <v>1027</v>
      </c>
      <c r="D18" s="35">
        <f t="shared" si="0"/>
        <v>12766</v>
      </c>
      <c r="E18" s="6">
        <f>D18/'Operating Expenditures I'!C18</f>
        <v>0.43656384652212571</v>
      </c>
      <c r="F18" s="17">
        <f>D18/'Operating Expenditures I'!B18</f>
        <v>12.830150753768844</v>
      </c>
      <c r="G18" s="15">
        <v>13854</v>
      </c>
    </row>
    <row r="19" spans="1:7">
      <c r="A19" s="1" t="s">
        <v>82</v>
      </c>
      <c r="B19" s="15">
        <v>7438</v>
      </c>
      <c r="C19" s="15">
        <v>648</v>
      </c>
      <c r="D19" s="35">
        <f t="shared" si="0"/>
        <v>8086</v>
      </c>
      <c r="E19" s="6">
        <f>D19/'Operating Expenditures I'!C19</f>
        <v>0.46567611149504723</v>
      </c>
      <c r="F19" s="17">
        <f>D19/'Operating Expenditures I'!B19</f>
        <v>22.906515580736542</v>
      </c>
      <c r="G19" s="15">
        <v>8560</v>
      </c>
    </row>
    <row r="20" spans="1:7">
      <c r="A20" s="1" t="s">
        <v>87</v>
      </c>
      <c r="B20" s="15">
        <v>14486</v>
      </c>
      <c r="C20" s="15">
        <v>1397</v>
      </c>
      <c r="D20" s="35">
        <f t="shared" si="0"/>
        <v>15883</v>
      </c>
      <c r="E20" s="6">
        <f>D20/'Operating Expenditures I'!C20</f>
        <v>0.44151331517206871</v>
      </c>
      <c r="F20" s="17">
        <f>D20/'Operating Expenditures I'!B20</f>
        <v>11.551272727272726</v>
      </c>
      <c r="G20" s="15">
        <v>14425</v>
      </c>
    </row>
    <row r="21" spans="1:7">
      <c r="A21" s="1" t="s">
        <v>92</v>
      </c>
      <c r="B21" s="15">
        <v>146574</v>
      </c>
      <c r="C21" s="15">
        <v>37494</v>
      </c>
      <c r="D21" s="35">
        <f t="shared" si="0"/>
        <v>184068</v>
      </c>
      <c r="E21" s="6">
        <f>D21/'Operating Expenditures I'!C21</f>
        <v>0.76132885528514471</v>
      </c>
      <c r="F21" s="17">
        <f>D21/'Operating Expenditures I'!B21</f>
        <v>24.743648339830621</v>
      </c>
      <c r="G21" s="15">
        <v>31541</v>
      </c>
    </row>
    <row r="22" spans="1:7">
      <c r="A22" s="1" t="s">
        <v>97</v>
      </c>
      <c r="B22" s="15">
        <v>74402</v>
      </c>
      <c r="C22" s="15">
        <v>38572</v>
      </c>
      <c r="D22" s="35">
        <f t="shared" si="0"/>
        <v>112974</v>
      </c>
      <c r="E22" s="6">
        <f>D22/'Operating Expenditures I'!C22</f>
        <v>0.80797288019224167</v>
      </c>
      <c r="F22" s="17">
        <f>D22/'Operating Expenditures I'!B22</f>
        <v>39.023834196891194</v>
      </c>
      <c r="G22" s="15">
        <v>23124</v>
      </c>
    </row>
    <row r="23" spans="1:7">
      <c r="A23" s="1" t="s">
        <v>102</v>
      </c>
      <c r="B23" s="15">
        <v>5042</v>
      </c>
      <c r="C23" s="15">
        <v>472</v>
      </c>
      <c r="D23" s="35">
        <f t="shared" si="0"/>
        <v>5514</v>
      </c>
      <c r="E23" s="6">
        <f>D23/'Operating Expenditures I'!C23</f>
        <v>0.34432371674784562</v>
      </c>
      <c r="F23" s="17">
        <f>D23/'Operating Expenditures I'!B23</f>
        <v>2.7666833918715503</v>
      </c>
      <c r="G23" s="15">
        <v>9000</v>
      </c>
    </row>
    <row r="24" spans="1:7">
      <c r="A24" s="1" t="s">
        <v>107</v>
      </c>
      <c r="B24" s="15">
        <v>52444</v>
      </c>
      <c r="C24" s="15">
        <v>12953</v>
      </c>
      <c r="D24" s="35">
        <f t="shared" si="0"/>
        <v>65397</v>
      </c>
      <c r="E24" s="6">
        <f>D24/'Operating Expenditures I'!C24</f>
        <v>0.48527054703036421</v>
      </c>
      <c r="F24" s="17">
        <f>D24/'Operating Expenditures I'!B24</f>
        <v>11.601383714741884</v>
      </c>
      <c r="G24" s="15">
        <v>48220</v>
      </c>
    </row>
    <row r="25" spans="1:7">
      <c r="A25" s="1" t="s">
        <v>112</v>
      </c>
      <c r="B25" s="15">
        <v>215368</v>
      </c>
      <c r="C25" s="15">
        <v>79069</v>
      </c>
      <c r="D25" s="35">
        <f t="shared" si="0"/>
        <v>294437</v>
      </c>
      <c r="E25" s="6">
        <f>D25/'Operating Expenditures I'!C25</f>
        <v>0.70874555284353236</v>
      </c>
      <c r="F25" s="17">
        <f>D25/'Operating Expenditures I'!B25</f>
        <v>17.791830322073842</v>
      </c>
      <c r="G25" s="15">
        <v>74705</v>
      </c>
    </row>
    <row r="26" spans="1:7">
      <c r="A26" s="1" t="s">
        <v>117</v>
      </c>
      <c r="B26" s="15">
        <v>35992</v>
      </c>
      <c r="C26" s="15">
        <v>2981</v>
      </c>
      <c r="D26" s="35">
        <f t="shared" si="0"/>
        <v>38973</v>
      </c>
      <c r="E26" s="6">
        <f>D26/'Operating Expenditures I'!C26</f>
        <v>0.68901932358608986</v>
      </c>
      <c r="F26" s="17">
        <f>D26/'Operating Expenditures I'!B26</f>
        <v>18.505698005698004</v>
      </c>
      <c r="G26" s="15">
        <v>12909</v>
      </c>
    </row>
    <row r="27" spans="1:7">
      <c r="A27" s="1" t="s">
        <v>122</v>
      </c>
      <c r="B27" s="15">
        <v>260023</v>
      </c>
      <c r="C27" s="15">
        <v>106309</v>
      </c>
      <c r="D27" s="35">
        <f t="shared" si="0"/>
        <v>366332</v>
      </c>
      <c r="E27" s="6">
        <f>D27/'Operating Expenditures I'!C27</f>
        <v>0.69508756617270362</v>
      </c>
      <c r="F27" s="17">
        <f>D27/'Operating Expenditures I'!B27</f>
        <v>18.158620005948251</v>
      </c>
      <c r="G27" s="15">
        <v>88197</v>
      </c>
    </row>
    <row r="28" spans="1:7">
      <c r="A28" s="1" t="s">
        <v>127</v>
      </c>
      <c r="B28" s="15">
        <v>78290</v>
      </c>
      <c r="C28" s="15">
        <v>26590</v>
      </c>
      <c r="D28" s="35">
        <f t="shared" si="0"/>
        <v>104880</v>
      </c>
      <c r="E28" s="6">
        <f>D28/'Operating Expenditures I'!C28</f>
        <v>0.72532123542510962</v>
      </c>
      <c r="F28" s="17">
        <f>D28/'Operating Expenditures I'!B28</f>
        <v>32.601802921976997</v>
      </c>
      <c r="G28" s="15">
        <v>26452</v>
      </c>
    </row>
    <row r="29" spans="1:7">
      <c r="A29" s="1" t="s">
        <v>132</v>
      </c>
      <c r="B29" s="15">
        <v>159391</v>
      </c>
      <c r="C29" s="15">
        <v>31582</v>
      </c>
      <c r="D29" s="35">
        <f t="shared" si="0"/>
        <v>190973</v>
      </c>
      <c r="E29" s="6">
        <f>D29/'Operating Expenditures I'!C29</f>
        <v>0.69179580806653773</v>
      </c>
      <c r="F29" s="17">
        <f>D29/'Operating Expenditures I'!B29</f>
        <v>18.264441469013008</v>
      </c>
      <c r="G29" s="15">
        <v>44403</v>
      </c>
    </row>
    <row r="30" spans="1:7">
      <c r="A30" s="1" t="s">
        <v>137</v>
      </c>
      <c r="B30" s="15">
        <v>26440</v>
      </c>
      <c r="C30" s="15">
        <v>7926</v>
      </c>
      <c r="D30" s="35">
        <f t="shared" si="0"/>
        <v>34366</v>
      </c>
      <c r="E30" s="6">
        <f>D30/'Operating Expenditures I'!C30</f>
        <v>0.94787069726390116</v>
      </c>
      <c r="F30" s="17">
        <f>D30/'Operating Expenditures I'!B30</f>
        <v>25.475166790214974</v>
      </c>
      <c r="G30" s="15">
        <v>0</v>
      </c>
    </row>
    <row r="31" spans="1:7">
      <c r="A31" s="1" t="s">
        <v>142</v>
      </c>
      <c r="B31" s="15">
        <v>184374</v>
      </c>
      <c r="C31" s="15">
        <v>109445</v>
      </c>
      <c r="D31" s="35">
        <f t="shared" si="0"/>
        <v>293819</v>
      </c>
      <c r="E31" s="6">
        <f>D31/'Operating Expenditures I'!C31</f>
        <v>0.84971586390387088</v>
      </c>
      <c r="F31" s="17">
        <f>D31/'Operating Expenditures I'!B31</f>
        <v>35.20898741761534</v>
      </c>
      <c r="G31" s="15">
        <v>34587</v>
      </c>
    </row>
    <row r="32" spans="1:7">
      <c r="A32" s="1" t="s">
        <v>147</v>
      </c>
      <c r="B32" s="15">
        <v>47019</v>
      </c>
      <c r="C32" s="15">
        <v>15100</v>
      </c>
      <c r="D32" s="35">
        <f t="shared" si="0"/>
        <v>62119</v>
      </c>
      <c r="E32" s="6">
        <f>D32/'Operating Expenditures I'!C32</f>
        <v>0.54343528012037656</v>
      </c>
      <c r="F32" s="17">
        <f>D32/'Operating Expenditures I'!B32</f>
        <v>18.281047675103</v>
      </c>
      <c r="G32" s="15">
        <v>43069</v>
      </c>
    </row>
    <row r="33" spans="1:7">
      <c r="A33" s="1" t="s">
        <v>152</v>
      </c>
      <c r="B33" s="15">
        <v>48000</v>
      </c>
      <c r="C33" s="15">
        <v>17650</v>
      </c>
      <c r="D33" s="35">
        <f t="shared" si="0"/>
        <v>65650</v>
      </c>
      <c r="E33" s="6">
        <f>D33/'Operating Expenditures I'!C33</f>
        <v>0.78425516664675665</v>
      </c>
      <c r="F33" s="17">
        <f>D33/'Operating Expenditures I'!B33</f>
        <v>25.836284927194018</v>
      </c>
      <c r="G33" s="15">
        <v>12000</v>
      </c>
    </row>
    <row r="34" spans="1:7">
      <c r="A34" s="1" t="s">
        <v>157</v>
      </c>
      <c r="B34" s="15">
        <v>334037</v>
      </c>
      <c r="C34" s="15">
        <v>156408</v>
      </c>
      <c r="D34" s="35">
        <f t="shared" si="0"/>
        <v>490445</v>
      </c>
      <c r="E34" s="6">
        <f>D34/'Operating Expenditures I'!C34</f>
        <v>0.67335336000505241</v>
      </c>
      <c r="F34" s="17">
        <f>D34/'Operating Expenditures I'!B34</f>
        <v>21.28205684530267</v>
      </c>
      <c r="G34" s="15">
        <v>147249</v>
      </c>
    </row>
    <row r="35" spans="1:7">
      <c r="A35" s="1" t="s">
        <v>162</v>
      </c>
      <c r="B35" s="15">
        <v>368611</v>
      </c>
      <c r="C35" s="15">
        <v>174134</v>
      </c>
      <c r="D35" s="35">
        <f t="shared" si="0"/>
        <v>542745</v>
      </c>
      <c r="E35" s="6">
        <f>D35/'Operating Expenditures I'!C35</f>
        <v>0.71201522827989183</v>
      </c>
      <c r="F35" s="17">
        <f>D35/'Operating Expenditures I'!B35</f>
        <v>27.651569186875893</v>
      </c>
      <c r="G35" s="15">
        <v>182350</v>
      </c>
    </row>
    <row r="36" spans="1:7">
      <c r="A36" s="1" t="s">
        <v>167</v>
      </c>
      <c r="B36" s="15">
        <v>3005577</v>
      </c>
      <c r="C36" s="15">
        <v>1024179</v>
      </c>
      <c r="D36" s="35">
        <f t="shared" si="0"/>
        <v>4029756</v>
      </c>
      <c r="E36" s="6">
        <f>D36/'Operating Expenditures I'!C36</f>
        <v>0.67989591394932258</v>
      </c>
      <c r="F36" s="17">
        <f>D36/'Operating Expenditures I'!B36</f>
        <v>17.180138046291123</v>
      </c>
      <c r="G36" s="15">
        <v>950778</v>
      </c>
    </row>
    <row r="37" spans="1:7">
      <c r="A37" s="1" t="s">
        <v>172</v>
      </c>
      <c r="B37" s="15">
        <v>228614</v>
      </c>
      <c r="C37" s="15">
        <v>61830</v>
      </c>
      <c r="D37" s="35">
        <f t="shared" si="0"/>
        <v>290444</v>
      </c>
      <c r="E37" s="6">
        <f>D37/'Operating Expenditures I'!C37</f>
        <v>0.79363006156259142</v>
      </c>
      <c r="F37" s="17">
        <f>D37/'Operating Expenditures I'!B37</f>
        <v>15.648922413793104</v>
      </c>
      <c r="G37" s="15">
        <v>47829</v>
      </c>
    </row>
    <row r="38" spans="1:7">
      <c r="A38" s="1" t="s">
        <v>177</v>
      </c>
      <c r="B38" s="15">
        <v>43645</v>
      </c>
      <c r="C38" s="15">
        <v>11603</v>
      </c>
      <c r="D38" s="35">
        <f t="shared" si="0"/>
        <v>55248</v>
      </c>
      <c r="E38" s="6">
        <f>D38/'Operating Expenditures I'!C38</f>
        <v>0.63330200142139892</v>
      </c>
      <c r="F38" s="17">
        <f>D38/'Operating Expenditures I'!B38</f>
        <v>15.178021978021977</v>
      </c>
      <c r="G38" s="15">
        <v>20282</v>
      </c>
    </row>
    <row r="39" spans="1:7">
      <c r="A39" s="1" t="s">
        <v>182</v>
      </c>
      <c r="B39" s="15">
        <v>201419</v>
      </c>
      <c r="C39" s="15">
        <v>65355</v>
      </c>
      <c r="D39" s="35">
        <f t="shared" si="0"/>
        <v>266774</v>
      </c>
      <c r="E39" s="6">
        <f>D39/'Operating Expenditures I'!C39</f>
        <v>0.80834727171357235</v>
      </c>
      <c r="F39" s="17">
        <f>D39/'Operating Expenditures I'!B39</f>
        <v>23.629229406554472</v>
      </c>
      <c r="G39" s="15">
        <v>42618</v>
      </c>
    </row>
    <row r="40" spans="1:7">
      <c r="A40" s="1" t="s">
        <v>187</v>
      </c>
      <c r="B40" s="15">
        <v>533615</v>
      </c>
      <c r="C40" s="15">
        <v>145074</v>
      </c>
      <c r="D40" s="35">
        <f t="shared" si="0"/>
        <v>678689</v>
      </c>
      <c r="E40" s="6">
        <f>D40/'Operating Expenditures I'!C40</f>
        <v>0.70257878647656258</v>
      </c>
      <c r="F40" s="17">
        <f>D40/'Operating Expenditures I'!B40</f>
        <v>13.439652270341988</v>
      </c>
      <c r="G40" s="15">
        <v>173639</v>
      </c>
    </row>
    <row r="41" spans="1:7">
      <c r="A41" s="1" t="s">
        <v>192</v>
      </c>
      <c r="B41" s="15">
        <v>30198</v>
      </c>
      <c r="C41" s="15">
        <v>4647</v>
      </c>
      <c r="D41" s="35">
        <f t="shared" si="0"/>
        <v>34845</v>
      </c>
      <c r="E41" s="6">
        <f>D41/'Operating Expenditures I'!C41</f>
        <v>0.68469866970584192</v>
      </c>
      <c r="F41" s="17">
        <f>D41/'Operating Expenditures I'!B41</f>
        <v>31.363636363636363</v>
      </c>
      <c r="G41" s="15">
        <v>10283</v>
      </c>
    </row>
    <row r="42" spans="1:7">
      <c r="A42" s="1" t="s">
        <v>196</v>
      </c>
      <c r="B42" s="15">
        <v>88777</v>
      </c>
      <c r="C42" s="15">
        <v>18910</v>
      </c>
      <c r="D42" s="35">
        <f t="shared" si="0"/>
        <v>107687</v>
      </c>
      <c r="E42" s="6">
        <f>D42/'Operating Expenditures I'!C42</f>
        <v>0.69851329086828484</v>
      </c>
      <c r="F42" s="17">
        <f>D42/'Operating Expenditures I'!B42</f>
        <v>40.790530303030302</v>
      </c>
      <c r="G42" s="15">
        <v>32511</v>
      </c>
    </row>
    <row r="43" spans="1:7">
      <c r="A43" s="1" t="s">
        <v>201</v>
      </c>
      <c r="B43" s="15">
        <v>47711</v>
      </c>
      <c r="C43" s="15">
        <v>18339</v>
      </c>
      <c r="D43" s="35">
        <f t="shared" si="0"/>
        <v>66050</v>
      </c>
      <c r="E43" s="6">
        <f>D43/'Operating Expenditures I'!C43</f>
        <v>0.76369859053961864</v>
      </c>
      <c r="F43" s="17">
        <f>D43/'Operating Expenditures I'!B43</f>
        <v>19.012665515256188</v>
      </c>
      <c r="G43" s="15">
        <v>17647</v>
      </c>
    </row>
    <row r="44" spans="1:7">
      <c r="A44" s="1" t="s">
        <v>206</v>
      </c>
      <c r="B44" s="15">
        <v>24240</v>
      </c>
      <c r="C44" s="15">
        <v>1616</v>
      </c>
      <c r="D44" s="35">
        <f t="shared" si="0"/>
        <v>25856</v>
      </c>
      <c r="E44" s="6">
        <f>D44/'Operating Expenditures I'!C44</f>
        <v>0.57939317886433916</v>
      </c>
      <c r="F44" s="17">
        <f>D44/'Operating Expenditures I'!B44</f>
        <v>26.821576763485478</v>
      </c>
      <c r="G44" s="15">
        <v>17177</v>
      </c>
    </row>
    <row r="45" spans="1:7">
      <c r="A45" s="1" t="s">
        <v>211</v>
      </c>
      <c r="B45" s="15">
        <v>13000</v>
      </c>
      <c r="C45" s="15">
        <v>3650</v>
      </c>
      <c r="D45" s="35">
        <f t="shared" si="0"/>
        <v>16650</v>
      </c>
      <c r="E45" s="6">
        <f>D45/'Operating Expenditures I'!C45</f>
        <v>0.46196104544697852</v>
      </c>
      <c r="F45" s="17">
        <f>D45/'Operating Expenditures I'!B45</f>
        <v>18.216630196936542</v>
      </c>
      <c r="G45" s="15">
        <v>13770</v>
      </c>
    </row>
    <row r="46" spans="1:7">
      <c r="A46" s="1" t="s">
        <v>216</v>
      </c>
      <c r="B46" s="15">
        <v>258892</v>
      </c>
      <c r="C46" s="15">
        <v>84273</v>
      </c>
      <c r="D46" s="35">
        <f t="shared" si="0"/>
        <v>343165</v>
      </c>
      <c r="E46" s="6">
        <f>D46/'Operating Expenditures I'!C46</f>
        <v>0.8652061881662414</v>
      </c>
      <c r="F46" s="17">
        <f>D46/'Operating Expenditures I'!B46</f>
        <v>30.664373157001162</v>
      </c>
      <c r="G46" s="15">
        <v>20843</v>
      </c>
    </row>
    <row r="47" spans="1:7">
      <c r="A47" s="1" t="s">
        <v>221</v>
      </c>
      <c r="B47" s="15">
        <v>226899</v>
      </c>
      <c r="C47" s="15">
        <v>62950</v>
      </c>
      <c r="D47" s="35">
        <f t="shared" si="0"/>
        <v>289849</v>
      </c>
      <c r="E47" s="6">
        <f>D47/'Operating Expenditures I'!C47</f>
        <v>0.67653916985078044</v>
      </c>
      <c r="F47" s="17">
        <f>D47/'Operating Expenditures I'!B47</f>
        <v>23.416464695427372</v>
      </c>
      <c r="G47" s="15">
        <v>87466</v>
      </c>
    </row>
    <row r="48" spans="1:7">
      <c r="A48" s="1" t="s">
        <v>226</v>
      </c>
      <c r="B48" s="15">
        <v>59995</v>
      </c>
      <c r="C48" s="15">
        <v>15719</v>
      </c>
      <c r="D48" s="35">
        <f t="shared" si="0"/>
        <v>75714</v>
      </c>
      <c r="E48" s="6">
        <f>D48/'Operating Expenditures I'!C48</f>
        <v>0.92881239496056034</v>
      </c>
      <c r="F48" s="17">
        <f>D48/'Operating Expenditures I'!B48</f>
        <v>35.117810760667901</v>
      </c>
      <c r="G48" s="15">
        <v>0</v>
      </c>
    </row>
    <row r="49" spans="1:7">
      <c r="A49" s="1" t="s">
        <v>231</v>
      </c>
      <c r="B49" s="15">
        <v>63371</v>
      </c>
      <c r="C49" s="15">
        <v>28356</v>
      </c>
      <c r="D49" s="35">
        <f t="shared" si="0"/>
        <v>91727</v>
      </c>
      <c r="E49" s="6">
        <f>D49/'Operating Expenditures I'!C49</f>
        <v>0.79822301895330416</v>
      </c>
      <c r="F49" s="17">
        <f>D49/'Operating Expenditures I'!B49</f>
        <v>16.307022222222223</v>
      </c>
      <c r="G49" s="15">
        <v>14552</v>
      </c>
    </row>
    <row r="50" spans="1:7">
      <c r="A50" s="1" t="s">
        <v>236</v>
      </c>
      <c r="B50" s="15">
        <v>46400</v>
      </c>
      <c r="C50" s="15">
        <v>37498</v>
      </c>
      <c r="D50" s="35">
        <f t="shared" si="0"/>
        <v>83898</v>
      </c>
      <c r="E50" s="6">
        <f>D50/'Operating Expenditures I'!C50</f>
        <v>0.56442237829983044</v>
      </c>
      <c r="F50" s="17">
        <f>D50/'Operating Expenditures I'!B50</f>
        <v>17.146535867565909</v>
      </c>
      <c r="G50" s="15">
        <v>52732</v>
      </c>
    </row>
    <row r="51" spans="1:7">
      <c r="A51" s="1" t="s">
        <v>241</v>
      </c>
      <c r="B51" s="15">
        <v>55366</v>
      </c>
      <c r="C51" s="15">
        <v>22254</v>
      </c>
      <c r="D51" s="35">
        <f t="shared" si="0"/>
        <v>77620</v>
      </c>
      <c r="E51" s="6">
        <f>D51/'Operating Expenditures I'!C51</f>
        <v>0.68421423786185254</v>
      </c>
      <c r="F51" s="17">
        <f>D51/'Operating Expenditures I'!B51</f>
        <v>23.225613405146618</v>
      </c>
      <c r="G51" s="15">
        <v>26787</v>
      </c>
    </row>
    <row r="52" spans="1:7">
      <c r="A52" s="1" t="s">
        <v>246</v>
      </c>
      <c r="B52" s="15">
        <v>50564</v>
      </c>
      <c r="C52" s="15">
        <v>22962</v>
      </c>
      <c r="D52" s="35">
        <f t="shared" si="0"/>
        <v>73526</v>
      </c>
      <c r="E52" s="6">
        <f>D52/'Operating Expenditures I'!C52</f>
        <v>0.78539993163561783</v>
      </c>
      <c r="F52" s="17">
        <f>D52/'Operating Expenditures I'!B52</f>
        <v>12.428329952670724</v>
      </c>
      <c r="G52" s="15">
        <v>8699</v>
      </c>
    </row>
    <row r="53" spans="1:7">
      <c r="A53" s="1" t="s">
        <v>251</v>
      </c>
      <c r="B53" s="15">
        <v>48662</v>
      </c>
      <c r="C53" s="15">
        <v>16200</v>
      </c>
      <c r="D53" s="35">
        <f t="shared" si="0"/>
        <v>64862</v>
      </c>
      <c r="E53" s="6">
        <f>D53/'Operating Expenditures I'!C53</f>
        <v>0.8477695434524043</v>
      </c>
      <c r="F53" s="17">
        <f>D53/'Operating Expenditures I'!B53</f>
        <v>19.738892270237372</v>
      </c>
      <c r="G53" s="15">
        <v>8422</v>
      </c>
    </row>
    <row r="54" spans="1:7">
      <c r="A54" s="1" t="s">
        <v>256</v>
      </c>
      <c r="B54" s="15">
        <v>24000</v>
      </c>
      <c r="C54" s="15">
        <v>2140</v>
      </c>
      <c r="D54" s="35">
        <f t="shared" si="0"/>
        <v>26140</v>
      </c>
      <c r="E54" s="6">
        <f>D54/'Operating Expenditures I'!C54</f>
        <v>0.61213497880710954</v>
      </c>
      <c r="F54" s="17">
        <f>D54/'Operating Expenditures I'!B54</f>
        <v>15.162412993039442</v>
      </c>
      <c r="G54" s="15">
        <v>7544</v>
      </c>
    </row>
    <row r="55" spans="1:7">
      <c r="A55" s="1" t="s">
        <v>261</v>
      </c>
      <c r="B55" s="15">
        <v>6969</v>
      </c>
      <c r="C55" s="15">
        <v>1330</v>
      </c>
      <c r="D55" s="35">
        <f t="shared" si="0"/>
        <v>8299</v>
      </c>
      <c r="E55" s="6">
        <f>D55/'Operating Expenditures I'!C55</f>
        <v>0.80052088357287543</v>
      </c>
      <c r="F55" s="17">
        <f>D55/'Operating Expenditures I'!B55</f>
        <v>9.2416481069042309</v>
      </c>
      <c r="G55" s="15">
        <v>767</v>
      </c>
    </row>
    <row r="56" spans="1:7">
      <c r="A56" s="1" t="s">
        <v>266</v>
      </c>
      <c r="B56" s="15">
        <v>71727</v>
      </c>
      <c r="C56" s="15">
        <v>5852</v>
      </c>
      <c r="D56" s="35">
        <f t="shared" si="0"/>
        <v>77579</v>
      </c>
      <c r="E56" s="6">
        <f>D56/'Operating Expenditures I'!C56</f>
        <v>0.67347558858254042</v>
      </c>
      <c r="F56" s="17">
        <f>D56/'Operating Expenditures I'!B56</f>
        <v>40.89562467053242</v>
      </c>
      <c r="G56" s="15">
        <v>24001</v>
      </c>
    </row>
    <row r="57" spans="1:7">
      <c r="A57" s="1" t="s">
        <v>271</v>
      </c>
      <c r="B57" s="15">
        <v>3952</v>
      </c>
      <c r="C57" s="15">
        <v>1082</v>
      </c>
      <c r="D57" s="35">
        <f t="shared" si="0"/>
        <v>5034</v>
      </c>
      <c r="E57" s="6">
        <f>D57/'Operating Expenditures I'!C57</f>
        <v>0.62924999999999998</v>
      </c>
      <c r="F57" s="17">
        <f>D57/'Operating Expenditures I'!B57</f>
        <v>15.347560975609756</v>
      </c>
      <c r="G57" s="15">
        <v>2666</v>
      </c>
    </row>
    <row r="58" spans="1:7">
      <c r="A58" s="1" t="s">
        <v>276</v>
      </c>
      <c r="B58" s="15">
        <v>0</v>
      </c>
      <c r="C58" s="15">
        <v>0</v>
      </c>
      <c r="D58" s="35">
        <f t="shared" si="0"/>
        <v>0</v>
      </c>
      <c r="E58" s="6" t="e">
        <f>D58/'Operating Expenditures I'!C58</f>
        <v>#DIV/0!</v>
      </c>
      <c r="F58" s="17">
        <f>D58/'Operating Expenditures I'!B58</f>
        <v>0</v>
      </c>
      <c r="G58" s="15">
        <v>0</v>
      </c>
    </row>
    <row r="59" spans="1:7">
      <c r="A59" s="1" t="s">
        <v>281</v>
      </c>
      <c r="B59" s="15">
        <v>195263</v>
      </c>
      <c r="C59" s="15">
        <v>100790</v>
      </c>
      <c r="D59" s="35">
        <f t="shared" si="0"/>
        <v>296053</v>
      </c>
      <c r="E59" s="6">
        <f>D59/'Operating Expenditures I'!C59</f>
        <v>0.74746890732539883</v>
      </c>
      <c r="F59" s="17">
        <f>D59/'Operating Expenditures I'!B59</f>
        <v>59.640008058017727</v>
      </c>
      <c r="G59" s="15">
        <v>77147</v>
      </c>
    </row>
    <row r="60" spans="1:7">
      <c r="A60" s="1" t="s">
        <v>286</v>
      </c>
      <c r="B60" s="15">
        <v>65144</v>
      </c>
      <c r="C60" s="15">
        <v>9970</v>
      </c>
      <c r="D60" s="35">
        <f t="shared" si="0"/>
        <v>75114</v>
      </c>
      <c r="E60" s="6">
        <f>D60/'Operating Expenditures I'!C60</f>
        <v>0.7999531406419732</v>
      </c>
      <c r="F60" s="17">
        <f>D60/'Operating Expenditures I'!B60</f>
        <v>59.191489361702125</v>
      </c>
      <c r="G60" s="15">
        <v>11992</v>
      </c>
    </row>
    <row r="61" spans="1:7">
      <c r="A61" s="1" t="s">
        <v>291</v>
      </c>
      <c r="B61" s="15">
        <v>36049</v>
      </c>
      <c r="C61" s="15">
        <v>11702</v>
      </c>
      <c r="D61" s="35">
        <f t="shared" si="0"/>
        <v>47751</v>
      </c>
      <c r="E61" s="6">
        <f>D61/'Operating Expenditures I'!C61</f>
        <v>0.7127759616676369</v>
      </c>
      <c r="F61" s="17">
        <f>D61/'Operating Expenditures I'!B61</f>
        <v>78.152209492635023</v>
      </c>
      <c r="G61" s="15">
        <v>14742</v>
      </c>
    </row>
    <row r="62" spans="1:7">
      <c r="A62" s="1" t="s">
        <v>296</v>
      </c>
      <c r="B62" s="15">
        <v>19226</v>
      </c>
      <c r="C62" s="15">
        <v>3754</v>
      </c>
      <c r="D62" s="35">
        <f t="shared" si="0"/>
        <v>22980</v>
      </c>
      <c r="E62" s="6">
        <f>D62/'Operating Expenditures I'!C62</f>
        <v>0.5960471027649531</v>
      </c>
      <c r="F62" s="17">
        <f>D62/'Operating Expenditures I'!B62</f>
        <v>19.641025641025642</v>
      </c>
      <c r="G62" s="15">
        <v>14224</v>
      </c>
    </row>
    <row r="63" spans="1:7">
      <c r="A63" s="1" t="s">
        <v>301</v>
      </c>
      <c r="B63" s="15">
        <v>713359</v>
      </c>
      <c r="C63" s="15">
        <v>183653</v>
      </c>
      <c r="D63" s="35">
        <f t="shared" si="0"/>
        <v>897012</v>
      </c>
      <c r="E63" s="6">
        <f>D63/'Operating Expenditures I'!C63</f>
        <v>0.69638111799892088</v>
      </c>
      <c r="F63" s="17">
        <f>D63/'Operating Expenditures I'!B63</f>
        <v>9.7989119748312259</v>
      </c>
      <c r="G63" s="15">
        <v>278277</v>
      </c>
    </row>
    <row r="64" spans="1:7">
      <c r="A64" s="1" t="s">
        <v>306</v>
      </c>
      <c r="B64" s="15">
        <v>57613</v>
      </c>
      <c r="C64" s="15">
        <v>25865</v>
      </c>
      <c r="D64" s="35">
        <f t="shared" si="0"/>
        <v>83478</v>
      </c>
      <c r="E64" s="6">
        <f>D64/'Operating Expenditures I'!C64</f>
        <v>0.83295582673944057</v>
      </c>
      <c r="F64" s="17">
        <f>D64/'Operating Expenditures I'!B64</f>
        <v>29.239229422066551</v>
      </c>
      <c r="G64" s="15">
        <v>10946</v>
      </c>
    </row>
    <row r="65" spans="1:7">
      <c r="A65" s="1" t="s">
        <v>311</v>
      </c>
      <c r="B65" s="15">
        <v>45033</v>
      </c>
      <c r="C65" s="15">
        <v>10494</v>
      </c>
      <c r="D65" s="35">
        <f t="shared" si="0"/>
        <v>55527</v>
      </c>
      <c r="E65" s="6">
        <f>D65/'Operating Expenditures I'!C65</f>
        <v>0.64558772235786532</v>
      </c>
      <c r="F65" s="17">
        <f>D65/'Operating Expenditures I'!B65</f>
        <v>40.0338860850757</v>
      </c>
      <c r="G65" s="15">
        <v>18786</v>
      </c>
    </row>
    <row r="66" spans="1:7">
      <c r="A66" s="1" t="s">
        <v>316</v>
      </c>
      <c r="B66" s="15">
        <v>96142</v>
      </c>
      <c r="C66" s="15">
        <v>41958</v>
      </c>
      <c r="D66" s="35">
        <f t="shared" si="0"/>
        <v>138100</v>
      </c>
      <c r="E66" s="6">
        <f>D66/'Operating Expenditures I'!C66</f>
        <v>0.79275328209043472</v>
      </c>
      <c r="F66" s="17">
        <f>D66/'Operating Expenditures I'!B66</f>
        <v>8.6953784158166485</v>
      </c>
      <c r="G66" s="15">
        <v>23408</v>
      </c>
    </row>
    <row r="67" spans="1:7">
      <c r="A67" s="1" t="s">
        <v>321</v>
      </c>
      <c r="B67" s="15">
        <v>58280</v>
      </c>
      <c r="C67" s="15">
        <v>29012</v>
      </c>
      <c r="D67" s="35">
        <f t="shared" si="0"/>
        <v>87292</v>
      </c>
      <c r="E67" s="6">
        <f>D67/'Operating Expenditures I'!C67</f>
        <v>0.73373119273766496</v>
      </c>
      <c r="F67" s="17">
        <f>D67/'Operating Expenditures I'!B67</f>
        <v>31.30989956958393</v>
      </c>
      <c r="G67" s="15">
        <v>24228</v>
      </c>
    </row>
    <row r="68" spans="1:7">
      <c r="A68" s="1" t="s">
        <v>326</v>
      </c>
      <c r="B68" s="15">
        <v>95000</v>
      </c>
      <c r="C68" s="15">
        <v>55100</v>
      </c>
      <c r="D68" s="35">
        <f t="shared" si="0"/>
        <v>150100</v>
      </c>
      <c r="E68" s="6">
        <f>D68/'Operating Expenditures I'!C68</f>
        <v>0.82301142127108928</v>
      </c>
      <c r="F68" s="17">
        <f>D68/'Operating Expenditures I'!B68</f>
        <v>45.457298606904907</v>
      </c>
      <c r="G68" s="15">
        <v>25837</v>
      </c>
    </row>
    <row r="69" spans="1:7">
      <c r="A69" s="1" t="s">
        <v>331</v>
      </c>
      <c r="B69" s="15">
        <v>86160</v>
      </c>
      <c r="C69" s="15">
        <v>20475</v>
      </c>
      <c r="D69" s="35">
        <f t="shared" si="0"/>
        <v>106635</v>
      </c>
      <c r="E69" s="6">
        <f>D69/'Operating Expenditures I'!C69</f>
        <v>0.75672204205312343</v>
      </c>
      <c r="F69" s="17">
        <f>D69/'Operating Expenditures I'!B69</f>
        <v>23.871725990597717</v>
      </c>
      <c r="G69" s="15">
        <v>18448</v>
      </c>
    </row>
    <row r="70" spans="1:7">
      <c r="A70" s="1" t="s">
        <v>336</v>
      </c>
      <c r="B70" s="15">
        <v>29120</v>
      </c>
      <c r="C70" s="15">
        <v>10030</v>
      </c>
      <c r="D70" s="35">
        <f t="shared" ref="D70:D125" si="1">SUM(B70:C70)</f>
        <v>39150</v>
      </c>
      <c r="E70" s="6">
        <f>D70/'Operating Expenditures I'!C70</f>
        <v>0.87495809587663431</v>
      </c>
      <c r="F70" s="17">
        <f>D70/'Operating Expenditures I'!B70</f>
        <v>36.182994454713494</v>
      </c>
      <c r="G70" s="15">
        <v>0</v>
      </c>
    </row>
    <row r="71" spans="1:7">
      <c r="A71" s="1" t="s">
        <v>341</v>
      </c>
      <c r="B71" s="15">
        <v>20094</v>
      </c>
      <c r="C71" s="15">
        <v>22242</v>
      </c>
      <c r="D71" s="35">
        <f t="shared" si="1"/>
        <v>42336</v>
      </c>
      <c r="E71" s="6">
        <f>D71/'Operating Expenditures I'!C71</f>
        <v>0.78050219387190733</v>
      </c>
      <c r="F71" s="17">
        <f>D71/'Operating Expenditures I'!B71</f>
        <v>47.355704697986575</v>
      </c>
      <c r="G71" s="15">
        <v>9623</v>
      </c>
    </row>
    <row r="72" spans="1:7">
      <c r="A72" s="1" t="s">
        <v>346</v>
      </c>
      <c r="B72" s="15">
        <v>23989</v>
      </c>
      <c r="C72" s="15">
        <v>17198</v>
      </c>
      <c r="D72" s="35">
        <f t="shared" si="1"/>
        <v>41187</v>
      </c>
      <c r="E72" s="6">
        <f>D72/'Operating Expenditures I'!C72</f>
        <v>0.82658344705787912</v>
      </c>
      <c r="F72" s="17">
        <f>D72/'Operating Expenditures I'!B72</f>
        <v>40.698616600790515</v>
      </c>
      <c r="G72" s="15">
        <v>6466</v>
      </c>
    </row>
    <row r="73" spans="1:7">
      <c r="A73" s="1" t="s">
        <v>350</v>
      </c>
      <c r="B73" s="15">
        <v>18294357</v>
      </c>
      <c r="C73" s="15">
        <v>7622294</v>
      </c>
      <c r="D73" s="35">
        <f t="shared" si="1"/>
        <v>25916651</v>
      </c>
      <c r="E73" s="6">
        <f>D73/'Operating Expenditures I'!C73</f>
        <v>0.65326756525586083</v>
      </c>
      <c r="F73" s="17">
        <f>D73/'Operating Expenditures I'!B73</f>
        <v>32.292518057862409</v>
      </c>
      <c r="G73" s="15">
        <v>6781886</v>
      </c>
    </row>
    <row r="74" spans="1:7">
      <c r="A74" s="1" t="s">
        <v>355</v>
      </c>
      <c r="B74" s="15">
        <v>321220</v>
      </c>
      <c r="C74" s="15">
        <v>146121</v>
      </c>
      <c r="D74" s="35">
        <f t="shared" si="1"/>
        <v>467341</v>
      </c>
      <c r="E74" s="6">
        <f>D74/'Operating Expenditures I'!C74</f>
        <v>0.78782111472049388</v>
      </c>
      <c r="F74" s="17">
        <f>D74/'Operating Expenditures I'!B74</f>
        <v>36.191512429334779</v>
      </c>
      <c r="G74" s="15">
        <v>63893</v>
      </c>
    </row>
    <row r="75" spans="1:7">
      <c r="A75" s="1" t="s">
        <v>360</v>
      </c>
      <c r="B75" s="15">
        <v>17125</v>
      </c>
      <c r="C75" s="15">
        <v>1100</v>
      </c>
      <c r="D75" s="35">
        <f t="shared" si="1"/>
        <v>18225</v>
      </c>
      <c r="E75" s="6">
        <f>D75/'Operating Expenditures I'!C75</f>
        <v>0.79352984717202946</v>
      </c>
      <c r="F75" s="17">
        <f>D75/'Operating Expenditures I'!B75</f>
        <v>15.958844133099825</v>
      </c>
      <c r="G75" s="15">
        <v>4325</v>
      </c>
    </row>
    <row r="76" spans="1:7">
      <c r="A76" s="1" t="s">
        <v>365</v>
      </c>
      <c r="B76" s="15">
        <v>23296</v>
      </c>
      <c r="C76" s="15">
        <v>2220</v>
      </c>
      <c r="D76" s="35">
        <f t="shared" si="1"/>
        <v>25516</v>
      </c>
      <c r="E76" s="6">
        <f>D76/'Operating Expenditures I'!C76</f>
        <v>0.71987586401467063</v>
      </c>
      <c r="F76" s="17">
        <f>D76/'Operating Expenditures I'!B76</f>
        <v>26.579166666666666</v>
      </c>
      <c r="G76" s="15">
        <v>9270</v>
      </c>
    </row>
    <row r="77" spans="1:7">
      <c r="A77" s="1" t="s">
        <v>370</v>
      </c>
      <c r="B77" s="15">
        <v>11908</v>
      </c>
      <c r="C77" s="15">
        <v>954</v>
      </c>
      <c r="D77" s="35">
        <f t="shared" si="1"/>
        <v>12862</v>
      </c>
      <c r="E77" s="6">
        <f>D77/'Operating Expenditures I'!C77</f>
        <v>0.58937817898547407</v>
      </c>
      <c r="F77" s="17">
        <f>D77/'Operating Expenditures I'!B77</f>
        <v>17.643347050754457</v>
      </c>
      <c r="G77" s="15">
        <v>4655</v>
      </c>
    </row>
    <row r="78" spans="1:7">
      <c r="A78" s="1" t="s">
        <v>375</v>
      </c>
      <c r="B78" s="15">
        <v>306503</v>
      </c>
      <c r="C78" s="15">
        <v>84471</v>
      </c>
      <c r="D78" s="35">
        <f t="shared" si="1"/>
        <v>390974</v>
      </c>
      <c r="E78" s="6">
        <f>D78/'Operating Expenditures I'!C78</f>
        <v>0.74121666199030856</v>
      </c>
      <c r="F78" s="17">
        <f>D78/'Operating Expenditures I'!B78</f>
        <v>17.586092119467434</v>
      </c>
      <c r="G78" s="15">
        <v>85488</v>
      </c>
    </row>
    <row r="79" spans="1:7">
      <c r="A79" s="1" t="s">
        <v>380</v>
      </c>
      <c r="B79" s="15">
        <v>44373</v>
      </c>
      <c r="C79" s="15">
        <v>14869</v>
      </c>
      <c r="D79" s="35">
        <f t="shared" si="1"/>
        <v>59242</v>
      </c>
      <c r="E79" s="6">
        <f>D79/'Operating Expenditures I'!C79</f>
        <v>0.74327511793636458</v>
      </c>
      <c r="F79" s="17">
        <f>D79/'Operating Expenditures I'!B79</f>
        <v>27.200183654729109</v>
      </c>
      <c r="G79" s="15">
        <v>14592</v>
      </c>
    </row>
    <row r="80" spans="1:7">
      <c r="A80" s="1" t="s">
        <v>385</v>
      </c>
      <c r="B80" s="15">
        <v>46713</v>
      </c>
      <c r="C80" s="15">
        <v>19319</v>
      </c>
      <c r="D80" s="35">
        <f t="shared" si="1"/>
        <v>66032</v>
      </c>
      <c r="E80" s="6">
        <f>D80/'Operating Expenditures I'!C80</f>
        <v>0.49436990896022998</v>
      </c>
      <c r="F80" s="17">
        <f>D80/'Operating Expenditures I'!B80</f>
        <v>18.522300140252455</v>
      </c>
      <c r="G80" s="15">
        <v>54983</v>
      </c>
    </row>
    <row r="81" spans="1:7">
      <c r="A81" s="1" t="s">
        <v>390</v>
      </c>
      <c r="B81" s="15">
        <v>23270</v>
      </c>
      <c r="C81" s="15">
        <v>1737</v>
      </c>
      <c r="D81" s="35">
        <f t="shared" si="1"/>
        <v>25007</v>
      </c>
      <c r="E81" s="6">
        <f>D81/'Operating Expenditures I'!C81</f>
        <v>0.48027579319351615</v>
      </c>
      <c r="F81" s="17">
        <f>D81/'Operating Expenditures I'!B81</f>
        <v>24.091522157996145</v>
      </c>
      <c r="G81" s="15">
        <v>17794</v>
      </c>
    </row>
    <row r="82" spans="1:7">
      <c r="A82" s="1" t="s">
        <v>395</v>
      </c>
      <c r="B82" s="15">
        <v>86064</v>
      </c>
      <c r="C82" s="15">
        <v>28568</v>
      </c>
      <c r="D82" s="35">
        <f t="shared" si="1"/>
        <v>114632</v>
      </c>
      <c r="E82" s="6">
        <f>D82/'Operating Expenditures I'!C82</f>
        <v>0.800530744788575</v>
      </c>
      <c r="F82" s="17">
        <f>D82/'Operating Expenditures I'!B82</f>
        <v>38.083720930232559</v>
      </c>
      <c r="G82" s="15">
        <v>18894</v>
      </c>
    </row>
    <row r="83" spans="1:7">
      <c r="A83" s="1" t="s">
        <v>400</v>
      </c>
      <c r="B83" s="15">
        <v>222512</v>
      </c>
      <c r="C83" s="15">
        <v>105244</v>
      </c>
      <c r="D83" s="35">
        <f t="shared" si="1"/>
        <v>327756</v>
      </c>
      <c r="E83" s="6">
        <f>D83/'Operating Expenditures I'!C83</f>
        <v>0.73091950331834721</v>
      </c>
      <c r="F83" s="17">
        <f>D83/'Operating Expenditures I'!B83</f>
        <v>28.745483248552887</v>
      </c>
      <c r="G83" s="15">
        <v>64896</v>
      </c>
    </row>
    <row r="84" spans="1:7">
      <c r="A84" s="1" t="s">
        <v>405</v>
      </c>
      <c r="B84" s="15">
        <v>112094</v>
      </c>
      <c r="C84" s="15">
        <v>44568</v>
      </c>
      <c r="D84" s="35">
        <f t="shared" si="1"/>
        <v>156662</v>
      </c>
      <c r="E84" s="6">
        <f>D84/'Operating Expenditures I'!C84</f>
        <v>0.69084703309108864</v>
      </c>
      <c r="F84" s="17">
        <f>D84/'Operating Expenditures I'!B84</f>
        <v>25.997676734152009</v>
      </c>
      <c r="G84" s="15">
        <v>61747</v>
      </c>
    </row>
    <row r="85" spans="1:7">
      <c r="A85" s="1" t="s">
        <v>410</v>
      </c>
      <c r="B85" s="15">
        <v>107883</v>
      </c>
      <c r="C85" s="15">
        <v>24659</v>
      </c>
      <c r="D85" s="35">
        <f t="shared" si="1"/>
        <v>132542</v>
      </c>
      <c r="E85" s="6">
        <f>D85/'Operating Expenditures I'!C85</f>
        <v>0.6885298701298701</v>
      </c>
      <c r="F85" s="17">
        <f>D85/'Operating Expenditures I'!B85</f>
        <v>45.174505794137694</v>
      </c>
      <c r="G85" s="15">
        <v>53232</v>
      </c>
    </row>
    <row r="86" spans="1:7">
      <c r="A86" s="1" t="s">
        <v>415</v>
      </c>
      <c r="B86" s="15">
        <v>38713</v>
      </c>
      <c r="C86" s="15">
        <v>12505</v>
      </c>
      <c r="D86" s="35">
        <f t="shared" si="1"/>
        <v>51218</v>
      </c>
      <c r="E86" s="6">
        <f>D86/'Operating Expenditures I'!C86</f>
        <v>0.59553736497564036</v>
      </c>
      <c r="F86" s="17">
        <f>D86/'Operating Expenditures I'!B86</f>
        <v>26.41464672511604</v>
      </c>
      <c r="G86" s="15">
        <v>24651</v>
      </c>
    </row>
    <row r="87" spans="1:7">
      <c r="A87" s="1" t="s">
        <v>420</v>
      </c>
      <c r="B87" s="15">
        <v>83637</v>
      </c>
      <c r="C87" s="15">
        <v>17411</v>
      </c>
      <c r="D87" s="35">
        <f t="shared" si="1"/>
        <v>101048</v>
      </c>
      <c r="E87" s="6">
        <f>D87/'Operating Expenditures I'!C87</f>
        <v>0.77547888015717092</v>
      </c>
      <c r="F87" s="17">
        <f>D87/'Operating Expenditures I'!B87</f>
        <v>31.053472649047325</v>
      </c>
      <c r="G87" s="15">
        <v>21563</v>
      </c>
    </row>
    <row r="88" spans="1:7">
      <c r="A88" s="1" t="s">
        <v>425</v>
      </c>
      <c r="B88" s="15">
        <v>135927</v>
      </c>
      <c r="C88" s="15">
        <v>48349</v>
      </c>
      <c r="D88" s="35">
        <f t="shared" si="1"/>
        <v>184276</v>
      </c>
      <c r="E88" s="6">
        <f>D88/'Operating Expenditures I'!C88</f>
        <v>0.77768024443356576</v>
      </c>
      <c r="F88" s="17">
        <f>D88/'Operating Expenditures I'!B88</f>
        <v>41.298969072164951</v>
      </c>
      <c r="G88" s="15">
        <v>27182</v>
      </c>
    </row>
    <row r="89" spans="1:7">
      <c r="A89" s="1" t="s">
        <v>430</v>
      </c>
      <c r="B89" s="15">
        <v>89170</v>
      </c>
      <c r="C89" s="15">
        <v>15303</v>
      </c>
      <c r="D89" s="35">
        <f t="shared" si="1"/>
        <v>104473</v>
      </c>
      <c r="E89" s="6">
        <f>D89/'Operating Expenditures I'!C89</f>
        <v>0.62428964965012823</v>
      </c>
      <c r="F89" s="17">
        <f>D89/'Operating Expenditures I'!B89</f>
        <v>12.370988750740082</v>
      </c>
      <c r="G89" s="15">
        <v>54680</v>
      </c>
    </row>
    <row r="90" spans="1:7">
      <c r="A90" s="1" t="s">
        <v>435</v>
      </c>
      <c r="B90" s="15">
        <v>10323836</v>
      </c>
      <c r="C90" s="15">
        <v>2409688</v>
      </c>
      <c r="D90" s="35">
        <f t="shared" si="1"/>
        <v>12733524</v>
      </c>
      <c r="E90" s="6">
        <f>D90/'Operating Expenditures I'!C90</f>
        <v>0.59670191544538687</v>
      </c>
      <c r="F90" s="17">
        <f>D90/'Operating Expenditures I'!B90</f>
        <v>30.431961684981335</v>
      </c>
      <c r="G90" s="15">
        <v>5303216</v>
      </c>
    </row>
    <row r="91" spans="1:7">
      <c r="A91" s="1" t="s">
        <v>440</v>
      </c>
      <c r="B91" s="15">
        <v>557875</v>
      </c>
      <c r="C91" s="15">
        <v>176240</v>
      </c>
      <c r="D91" s="35">
        <f t="shared" si="1"/>
        <v>734115</v>
      </c>
      <c r="E91" s="6">
        <f>D91/'Operating Expenditures I'!C91</f>
        <v>0.65712904655128423</v>
      </c>
      <c r="F91" s="17">
        <f>D91/'Operating Expenditures I'!B91</f>
        <v>30.160846343467544</v>
      </c>
      <c r="G91" s="15">
        <v>223385</v>
      </c>
    </row>
    <row r="92" spans="1:7">
      <c r="A92" s="1" t="s">
        <v>445</v>
      </c>
      <c r="B92" s="15">
        <v>83001</v>
      </c>
      <c r="C92" s="15">
        <v>15207</v>
      </c>
      <c r="D92" s="35">
        <f t="shared" si="1"/>
        <v>98208</v>
      </c>
      <c r="E92" s="6">
        <f>D92/'Operating Expenditures I'!C92</f>
        <v>0.72043838992935583</v>
      </c>
      <c r="F92" s="17">
        <f>D92/'Operating Expenditures I'!B92</f>
        <v>41.333333333333336</v>
      </c>
      <c r="G92" s="15">
        <v>27131</v>
      </c>
    </row>
    <row r="93" spans="1:7">
      <c r="A93" s="1" t="s">
        <v>450</v>
      </c>
      <c r="B93" s="15">
        <v>326400</v>
      </c>
      <c r="C93" s="15">
        <v>86435</v>
      </c>
      <c r="D93" s="35">
        <f t="shared" si="1"/>
        <v>412835</v>
      </c>
      <c r="E93" s="6">
        <f>D93/'Operating Expenditures I'!C93</f>
        <v>0.79216460583174064</v>
      </c>
      <c r="F93" s="17">
        <f>D93/'Operating Expenditures I'!B93</f>
        <v>43.15649174158478</v>
      </c>
      <c r="G93" s="15">
        <v>84922</v>
      </c>
    </row>
    <row r="94" spans="1:7">
      <c r="A94" s="1" t="s">
        <v>455</v>
      </c>
      <c r="B94" s="15">
        <v>19527</v>
      </c>
      <c r="C94" s="15">
        <v>2441</v>
      </c>
      <c r="D94" s="35">
        <f t="shared" si="1"/>
        <v>21968</v>
      </c>
      <c r="E94" s="6">
        <f>D94/'Operating Expenditures I'!C94</f>
        <v>0.61095197040909976</v>
      </c>
      <c r="F94" s="17">
        <f>D94/'Operating Expenditures I'!B94</f>
        <v>25.106285714285715</v>
      </c>
      <c r="G94" s="15">
        <v>9052</v>
      </c>
    </row>
    <row r="95" spans="1:7">
      <c r="A95" s="1" t="s">
        <v>460</v>
      </c>
      <c r="B95" s="15">
        <v>12968</v>
      </c>
      <c r="C95" s="15">
        <v>3095</v>
      </c>
      <c r="D95" s="35">
        <f t="shared" si="1"/>
        <v>16063</v>
      </c>
      <c r="E95" s="6">
        <f>D95/'Operating Expenditures I'!C95</f>
        <v>0.80718592964824121</v>
      </c>
      <c r="F95" s="17">
        <f>D95/'Operating Expenditures I'!B95</f>
        <v>15.951340615690169</v>
      </c>
      <c r="G95" s="15">
        <v>994</v>
      </c>
    </row>
    <row r="96" spans="1:7">
      <c r="A96" s="1" t="s">
        <v>465</v>
      </c>
      <c r="B96" s="15">
        <v>40000</v>
      </c>
      <c r="C96" s="15">
        <v>7500</v>
      </c>
      <c r="D96" s="35">
        <f t="shared" si="1"/>
        <v>47500</v>
      </c>
      <c r="E96" s="6">
        <f>D96/'Operating Expenditures I'!C96</f>
        <v>0.82393755420641801</v>
      </c>
      <c r="F96" s="17">
        <f>D96/'Operating Expenditures I'!B96</f>
        <v>43.498168498168496</v>
      </c>
      <c r="G96" s="15">
        <v>9000</v>
      </c>
    </row>
    <row r="97" spans="1:7">
      <c r="A97" s="1" t="s">
        <v>470</v>
      </c>
      <c r="B97" s="15">
        <v>246000</v>
      </c>
      <c r="C97" s="15">
        <v>73588</v>
      </c>
      <c r="D97" s="35">
        <f t="shared" si="1"/>
        <v>319588</v>
      </c>
      <c r="E97" s="6">
        <f>D97/'Operating Expenditures I'!C97</f>
        <v>0.6377067237085754</v>
      </c>
      <c r="F97" s="17">
        <f>D97/'Operating Expenditures I'!B97</f>
        <v>14.153587245349867</v>
      </c>
      <c r="G97" s="15">
        <v>150912</v>
      </c>
    </row>
    <row r="98" spans="1:7">
      <c r="A98" s="1" t="s">
        <v>475</v>
      </c>
      <c r="B98" s="15">
        <v>39091</v>
      </c>
      <c r="C98" s="15">
        <v>2991</v>
      </c>
      <c r="D98" s="35">
        <f t="shared" si="1"/>
        <v>42082</v>
      </c>
      <c r="E98" s="6">
        <f>D98/'Operating Expenditures I'!C98</f>
        <v>0.70830808590857064</v>
      </c>
      <c r="F98" s="17">
        <f>D98/'Operating Expenditures I'!B98</f>
        <v>8.8314795383001048</v>
      </c>
      <c r="G98" s="15">
        <v>13802</v>
      </c>
    </row>
    <row r="99" spans="1:7">
      <c r="A99" s="1" t="s">
        <v>480</v>
      </c>
      <c r="B99" s="15">
        <v>164858</v>
      </c>
      <c r="C99" s="15">
        <v>51184</v>
      </c>
      <c r="D99" s="35">
        <f t="shared" si="1"/>
        <v>216042</v>
      </c>
      <c r="E99" s="6">
        <f>D99/'Operating Expenditures I'!C99</f>
        <v>0.90919114552647085</v>
      </c>
      <c r="F99" s="17">
        <f>D99/'Operating Expenditures I'!B99</f>
        <v>30.25374597395323</v>
      </c>
      <c r="G99" s="15">
        <v>4008</v>
      </c>
    </row>
    <row r="100" spans="1:7">
      <c r="A100" s="1" t="s">
        <v>485</v>
      </c>
      <c r="B100" s="15">
        <v>44168</v>
      </c>
      <c r="C100" s="15">
        <v>16220</v>
      </c>
      <c r="D100" s="35">
        <f t="shared" si="1"/>
        <v>60388</v>
      </c>
      <c r="E100" s="6">
        <f>D100/'Operating Expenditures I'!C100</f>
        <v>0.59623036442443456</v>
      </c>
      <c r="F100" s="17">
        <f>D100/'Operating Expenditures I'!B100</f>
        <v>49.661184210526315</v>
      </c>
      <c r="G100" s="15">
        <v>33517</v>
      </c>
    </row>
    <row r="101" spans="1:7">
      <c r="A101" s="1" t="s">
        <v>490</v>
      </c>
      <c r="B101" s="15">
        <v>2683100</v>
      </c>
      <c r="C101" s="15">
        <v>941204</v>
      </c>
      <c r="D101" s="35">
        <f t="shared" si="1"/>
        <v>3624304</v>
      </c>
      <c r="E101" s="6">
        <f>D101/'Operating Expenditures I'!C101</f>
        <v>0.62354421777485303</v>
      </c>
      <c r="F101" s="17">
        <f>D101/'Operating Expenditures I'!B101</f>
        <v>22.046583491997833</v>
      </c>
      <c r="G101" s="15">
        <v>1577770</v>
      </c>
    </row>
    <row r="102" spans="1:7">
      <c r="A102" s="1" t="s">
        <v>494</v>
      </c>
      <c r="B102" s="15">
        <v>979976</v>
      </c>
      <c r="C102" s="15">
        <v>228148</v>
      </c>
      <c r="D102" s="35">
        <f t="shared" si="1"/>
        <v>1208124</v>
      </c>
      <c r="E102" s="6">
        <f>D102/'Operating Expenditures I'!C102</f>
        <v>0.67644878442087819</v>
      </c>
      <c r="F102" s="17">
        <f>D102/'Operating Expenditures I'!B102</f>
        <v>12.446161453826184</v>
      </c>
      <c r="G102" s="15">
        <v>494397</v>
      </c>
    </row>
    <row r="103" spans="1:7">
      <c r="A103" s="1" t="s">
        <v>499</v>
      </c>
      <c r="B103" s="15">
        <v>372320</v>
      </c>
      <c r="C103" s="15">
        <v>77765</v>
      </c>
      <c r="D103" s="35">
        <f t="shared" si="1"/>
        <v>450085</v>
      </c>
      <c r="E103" s="6">
        <f>D103/'Operating Expenditures I'!C103</f>
        <v>0.64508246180041473</v>
      </c>
      <c r="F103" s="17">
        <f>D103/'Operating Expenditures I'!B103</f>
        <v>16.679699080936853</v>
      </c>
      <c r="G103" s="15">
        <v>136456</v>
      </c>
    </row>
    <row r="104" spans="1:7">
      <c r="A104" s="1" t="s">
        <v>502</v>
      </c>
      <c r="B104" s="15">
        <v>877280</v>
      </c>
      <c r="C104" s="15">
        <v>334112</v>
      </c>
      <c r="D104" s="35">
        <f t="shared" si="1"/>
        <v>1211392</v>
      </c>
      <c r="E104" s="6">
        <f>D104/'Operating Expenditures I'!C104</f>
        <v>0.69994216223118577</v>
      </c>
      <c r="F104" s="17">
        <f>D104/'Operating Expenditures I'!B104</f>
        <v>24.641822620016274</v>
      </c>
      <c r="G104" s="15">
        <v>170833</v>
      </c>
    </row>
    <row r="105" spans="1:7">
      <c r="A105" s="1" t="s">
        <v>507</v>
      </c>
      <c r="B105" s="15">
        <v>56971</v>
      </c>
      <c r="C105" s="15">
        <v>11964</v>
      </c>
      <c r="D105" s="35">
        <f t="shared" si="1"/>
        <v>68935</v>
      </c>
      <c r="E105" s="6">
        <f>D105/'Operating Expenditures I'!C105</f>
        <v>0.88211959512201366</v>
      </c>
      <c r="F105" s="17">
        <f>D105/'Operating Expenditures I'!B105</f>
        <v>49.029160739687057</v>
      </c>
      <c r="G105" s="15">
        <v>8842</v>
      </c>
    </row>
    <row r="106" spans="1:7">
      <c r="A106" s="1" t="s">
        <v>512</v>
      </c>
      <c r="B106" s="15">
        <v>60301</v>
      </c>
      <c r="C106" s="15">
        <v>22078</v>
      </c>
      <c r="D106" s="35">
        <f t="shared" si="1"/>
        <v>82379</v>
      </c>
      <c r="E106" s="6">
        <f>D106/'Operating Expenditures I'!C106</f>
        <v>0.77251073726063879</v>
      </c>
      <c r="F106" s="17">
        <f>D106/'Operating Expenditures I'!B106</f>
        <v>29.326806692773228</v>
      </c>
      <c r="G106" s="15">
        <v>18767</v>
      </c>
    </row>
    <row r="107" spans="1:7">
      <c r="A107" s="1" t="s">
        <v>517</v>
      </c>
      <c r="B107" s="15">
        <v>6452</v>
      </c>
      <c r="C107" s="15">
        <v>629</v>
      </c>
      <c r="D107" s="35">
        <f t="shared" si="1"/>
        <v>7081</v>
      </c>
      <c r="E107" s="6">
        <f>D107/'Operating Expenditures I'!C107</f>
        <v>0.41341662774404486</v>
      </c>
      <c r="F107" s="17">
        <f>D107/'Operating Expenditures I'!B107</f>
        <v>27.02671755725191</v>
      </c>
      <c r="G107" s="15">
        <v>8515</v>
      </c>
    </row>
    <row r="108" spans="1:7">
      <c r="A108" s="1" t="s">
        <v>522</v>
      </c>
      <c r="B108" s="15">
        <v>13694</v>
      </c>
      <c r="C108" s="15">
        <v>236</v>
      </c>
      <c r="D108" s="35">
        <f t="shared" si="1"/>
        <v>13930</v>
      </c>
      <c r="E108" s="6">
        <f>D108/'Operating Expenditures I'!C108</f>
        <v>0.60452198064488127</v>
      </c>
      <c r="F108" s="17">
        <f>D108/'Operating Expenditures I'!B108</f>
        <v>16.925880923450791</v>
      </c>
      <c r="G108" s="15">
        <v>7828</v>
      </c>
    </row>
    <row r="109" spans="1:7">
      <c r="A109" s="1" t="s">
        <v>527</v>
      </c>
      <c r="B109" s="15">
        <v>99574</v>
      </c>
      <c r="C109" s="15">
        <v>46556</v>
      </c>
      <c r="D109" s="35">
        <f t="shared" si="1"/>
        <v>146130</v>
      </c>
      <c r="E109" s="6">
        <f>D109/'Operating Expenditures I'!C109</f>
        <v>0.78872372810000324</v>
      </c>
      <c r="F109" s="17">
        <f>D109/'Operating Expenditures I'!B109</f>
        <v>48.451591511936343</v>
      </c>
      <c r="G109" s="15">
        <v>17283</v>
      </c>
    </row>
    <row r="110" spans="1:7">
      <c r="A110" s="1" t="s">
        <v>532</v>
      </c>
      <c r="B110" s="15">
        <v>20956</v>
      </c>
      <c r="C110" s="15">
        <v>1450</v>
      </c>
      <c r="D110" s="35">
        <f t="shared" si="1"/>
        <v>22406</v>
      </c>
      <c r="E110" s="6">
        <f>D110/'Operating Expenditures I'!C110</f>
        <v>0.63528878051546689</v>
      </c>
      <c r="F110" s="17">
        <f>D110/'Operating Expenditures I'!B110</f>
        <v>57.896640826873387</v>
      </c>
      <c r="G110" s="15">
        <v>7673</v>
      </c>
    </row>
    <row r="111" spans="1:7">
      <c r="A111" s="1" t="s">
        <v>537</v>
      </c>
      <c r="B111" s="15">
        <v>14869738</v>
      </c>
      <c r="C111" s="15">
        <v>6383929</v>
      </c>
      <c r="D111" s="35">
        <f t="shared" si="1"/>
        <v>21253667</v>
      </c>
      <c r="E111" s="6">
        <f>D111/'Operating Expenditures I'!C111</f>
        <v>0.67445667766523643</v>
      </c>
      <c r="F111" s="17">
        <f>D111/'Operating Expenditures I'!B111</f>
        <v>31.587150632079876</v>
      </c>
      <c r="G111" s="15">
        <v>6309285</v>
      </c>
    </row>
    <row r="112" spans="1:7">
      <c r="A112" s="1" t="s">
        <v>542</v>
      </c>
      <c r="B112" s="15">
        <v>12490</v>
      </c>
      <c r="C112" s="15">
        <v>899</v>
      </c>
      <c r="D112" s="35">
        <f t="shared" si="1"/>
        <v>13389</v>
      </c>
      <c r="E112" s="6">
        <f>D112/'Operating Expenditures I'!C112</f>
        <v>0.58101892032633229</v>
      </c>
      <c r="F112" s="17">
        <f>D112/'Operating Expenditures I'!B112</f>
        <v>1.6584912671869194</v>
      </c>
      <c r="G112" s="15">
        <v>3004</v>
      </c>
    </row>
    <row r="113" spans="1:7">
      <c r="A113" s="1" t="s">
        <v>547</v>
      </c>
      <c r="B113" s="15">
        <v>93690</v>
      </c>
      <c r="C113" s="15">
        <v>14241</v>
      </c>
      <c r="D113" s="35">
        <f t="shared" si="1"/>
        <v>107931</v>
      </c>
      <c r="E113" s="6">
        <f>D113/'Operating Expenditures I'!C113</f>
        <v>0.7730893202492658</v>
      </c>
      <c r="F113" s="17">
        <f>D113/'Operating Expenditures I'!B113</f>
        <v>20.836100386100387</v>
      </c>
      <c r="G113" s="15">
        <v>24140</v>
      </c>
    </row>
    <row r="114" spans="1:7">
      <c r="A114" s="1" t="s">
        <v>552</v>
      </c>
      <c r="B114" s="15">
        <v>152509</v>
      </c>
      <c r="C114" s="15">
        <v>52747</v>
      </c>
      <c r="D114" s="35">
        <f t="shared" si="1"/>
        <v>205256</v>
      </c>
      <c r="E114" s="6">
        <f>D114/'Operating Expenditures I'!C114</f>
        <v>0.59602295165749064</v>
      </c>
      <c r="F114" s="17">
        <f>D114/'Operating Expenditures I'!B114</f>
        <v>25.240531234628627</v>
      </c>
      <c r="G114" s="15">
        <v>87017</v>
      </c>
    </row>
    <row r="115" spans="1:7">
      <c r="A115" s="1" t="s">
        <v>557</v>
      </c>
      <c r="B115" s="15">
        <v>33023</v>
      </c>
      <c r="C115" s="15">
        <v>11632</v>
      </c>
      <c r="D115" s="35">
        <f t="shared" si="1"/>
        <v>44655</v>
      </c>
      <c r="E115" s="6">
        <f>D115/'Operating Expenditures I'!C115</f>
        <v>0.69222899130353899</v>
      </c>
      <c r="F115" s="17">
        <f>D115/'Operating Expenditures I'!B115</f>
        <v>18.754724905501892</v>
      </c>
      <c r="G115" s="15">
        <v>19669</v>
      </c>
    </row>
    <row r="116" spans="1:7">
      <c r="A116" s="1" t="s">
        <v>562</v>
      </c>
      <c r="B116" s="15">
        <v>136482</v>
      </c>
      <c r="C116" s="15">
        <v>58493</v>
      </c>
      <c r="D116" s="35">
        <f t="shared" si="1"/>
        <v>194975</v>
      </c>
      <c r="E116" s="6">
        <f>D116/'Operating Expenditures I'!C116</f>
        <v>0.74417938931297711</v>
      </c>
      <c r="F116" s="17">
        <f>D116/'Operating Expenditures I'!B116</f>
        <v>75.806765163297044</v>
      </c>
      <c r="G116" s="15">
        <v>32872</v>
      </c>
    </row>
    <row r="117" spans="1:7">
      <c r="A117" s="1" t="s">
        <v>567</v>
      </c>
      <c r="B117" s="15">
        <v>41648</v>
      </c>
      <c r="C117" s="15">
        <v>6137</v>
      </c>
      <c r="D117" s="35">
        <f t="shared" si="1"/>
        <v>47785</v>
      </c>
      <c r="E117" s="6">
        <f>D117/'Operating Expenditures I'!C117</f>
        <v>0.75072267957016281</v>
      </c>
      <c r="F117" s="17">
        <f>D117/'Operating Expenditures I'!B117</f>
        <v>25.801835853131749</v>
      </c>
      <c r="G117" s="15">
        <v>12056</v>
      </c>
    </row>
    <row r="118" spans="1:7">
      <c r="A118" s="1" t="s">
        <v>572</v>
      </c>
      <c r="B118" s="15">
        <v>15340</v>
      </c>
      <c r="C118" s="15">
        <v>1174</v>
      </c>
      <c r="D118" s="35">
        <f t="shared" si="1"/>
        <v>16514</v>
      </c>
      <c r="E118" s="6">
        <f>D118/'Operating Expenditures I'!C118</f>
        <v>0.62122409058420791</v>
      </c>
      <c r="F118" s="17">
        <f>D118/'Operating Expenditures I'!B118</f>
        <v>23.490753911806543</v>
      </c>
      <c r="G118" s="15">
        <v>8347</v>
      </c>
    </row>
    <row r="119" spans="1:7">
      <c r="A119" s="1" t="s">
        <v>577</v>
      </c>
      <c r="B119" s="15">
        <v>1135991</v>
      </c>
      <c r="C119" s="15">
        <v>345660</v>
      </c>
      <c r="D119" s="35">
        <f t="shared" si="1"/>
        <v>1481651</v>
      </c>
      <c r="E119" s="6">
        <f>D119/'Operating Expenditures I'!C119</f>
        <v>0.61219986050785713</v>
      </c>
      <c r="F119" s="17">
        <f>D119/'Operating Expenditures I'!B119</f>
        <v>31.604509289477612</v>
      </c>
      <c r="G119" s="15">
        <v>619833</v>
      </c>
    </row>
    <row r="120" spans="1:7">
      <c r="A120" s="1" t="s">
        <v>581</v>
      </c>
      <c r="B120" s="1"/>
      <c r="C120" s="1"/>
      <c r="D120" s="35">
        <f t="shared" si="1"/>
        <v>0</v>
      </c>
      <c r="E120" s="6" t="e">
        <f>D120/'Operating Expenditures I'!C120</f>
        <v>#DIV/0!</v>
      </c>
      <c r="F120" s="17">
        <f>D120/'Operating Expenditures I'!B120</f>
        <v>0</v>
      </c>
      <c r="G120" s="1"/>
    </row>
    <row r="121" spans="1:7">
      <c r="A121" s="1" t="s">
        <v>582</v>
      </c>
      <c r="B121" s="15">
        <v>63106</v>
      </c>
      <c r="C121" s="15">
        <v>26091</v>
      </c>
      <c r="D121" s="35">
        <f t="shared" si="1"/>
        <v>89197</v>
      </c>
      <c r="E121" s="6">
        <f>D121/'Operating Expenditures I'!C121</f>
        <v>0.86478966095614829</v>
      </c>
      <c r="F121" s="17">
        <f>D121/'Operating Expenditures I'!B121</f>
        <v>29.111292428198432</v>
      </c>
      <c r="G121" s="15">
        <v>8570</v>
      </c>
    </row>
    <row r="122" spans="1:7">
      <c r="A122" s="1" t="s">
        <v>587</v>
      </c>
      <c r="B122" s="15">
        <v>193508</v>
      </c>
      <c r="C122" s="15">
        <v>86544</v>
      </c>
      <c r="D122" s="35">
        <f t="shared" si="1"/>
        <v>280052</v>
      </c>
      <c r="E122" s="6">
        <f>D122/'Operating Expenditures I'!C122</f>
        <v>0.66537101801870291</v>
      </c>
      <c r="F122" s="17">
        <f>D122/'Operating Expenditures I'!B122</f>
        <v>23.755365170922047</v>
      </c>
      <c r="G122" s="15">
        <v>86832</v>
      </c>
    </row>
    <row r="123" spans="1:7">
      <c r="A123" s="1" t="s">
        <v>592</v>
      </c>
      <c r="B123" s="15">
        <v>87345</v>
      </c>
      <c r="C123" s="15">
        <v>29147</v>
      </c>
      <c r="D123" s="35">
        <f t="shared" si="1"/>
        <v>116492</v>
      </c>
      <c r="E123" s="6">
        <f>D123/'Operating Expenditures I'!C123</f>
        <v>0.79952231266557772</v>
      </c>
      <c r="F123" s="17">
        <f>D123/'Operating Expenditures I'!B123</f>
        <v>60.672916666666666</v>
      </c>
      <c r="G123" s="15">
        <v>24371</v>
      </c>
    </row>
    <row r="124" spans="1:7">
      <c r="A124" s="1" t="s">
        <v>597</v>
      </c>
      <c r="B124" s="15">
        <v>46839</v>
      </c>
      <c r="C124" s="15">
        <v>13397</v>
      </c>
      <c r="D124" s="35">
        <f t="shared" si="1"/>
        <v>60236</v>
      </c>
      <c r="E124" s="6">
        <f>D124/'Operating Expenditures I'!C124</f>
        <v>0.74976350510331091</v>
      </c>
      <c r="F124" s="17">
        <f>D124/'Operating Expenditures I'!B124</f>
        <v>56.453608247422679</v>
      </c>
      <c r="G124" s="15">
        <v>11283</v>
      </c>
    </row>
    <row r="125" spans="1:7">
      <c r="A125" s="1" t="s">
        <v>602</v>
      </c>
      <c r="B125" s="15">
        <v>454185</v>
      </c>
      <c r="C125" s="15">
        <v>149387</v>
      </c>
      <c r="D125" s="35">
        <f t="shared" si="1"/>
        <v>603572</v>
      </c>
      <c r="E125" s="6">
        <f>D125/'Operating Expenditures I'!C125</f>
        <v>0.8789456822484345</v>
      </c>
      <c r="F125" s="17">
        <f>D125/'Operating Expenditures I'!B125</f>
        <v>23.617624041321019</v>
      </c>
      <c r="G125" s="15">
        <v>32699</v>
      </c>
    </row>
  </sheetData>
  <mergeCells count="1">
    <mergeCell ref="B3:F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640-F996-40EA-8D93-ED2DC9BFF8D2}">
  <dimension ref="A1:I125"/>
  <sheetViews>
    <sheetView workbookViewId="0">
      <selection activeCell="J5" sqref="J5"/>
    </sheetView>
  </sheetViews>
  <sheetFormatPr defaultRowHeight="15"/>
  <cols>
    <col min="1" max="1" width="52.42578125" bestFit="1" customWidth="1"/>
    <col min="2" max="2" width="11.140625" customWidth="1"/>
    <col min="3" max="3" width="10.5703125" bestFit="1" customWidth="1"/>
    <col min="4" max="4" width="8" bestFit="1" customWidth="1"/>
    <col min="5" max="5" width="10.42578125" customWidth="1"/>
    <col min="6" max="6" width="9.42578125" customWidth="1"/>
    <col min="7" max="7" width="15.28515625" bestFit="1" customWidth="1"/>
    <col min="8" max="8" width="11.7109375" customWidth="1"/>
    <col min="9" max="9" width="12.5703125" customWidth="1"/>
  </cols>
  <sheetData>
    <row r="1" spans="1:9">
      <c r="A1" s="23" t="s">
        <v>920</v>
      </c>
    </row>
    <row r="3" spans="1:9">
      <c r="B3" s="64" t="s">
        <v>921</v>
      </c>
      <c r="C3" s="64"/>
      <c r="D3" s="64"/>
      <c r="E3" s="64"/>
      <c r="F3" s="64"/>
      <c r="G3" s="65" t="s">
        <v>922</v>
      </c>
      <c r="H3" s="65"/>
      <c r="I3" s="65"/>
    </row>
    <row r="4" spans="1:9">
      <c r="A4" s="7" t="s">
        <v>1</v>
      </c>
      <c r="B4" s="37" t="s">
        <v>923</v>
      </c>
      <c r="C4" s="37" t="s">
        <v>924</v>
      </c>
      <c r="D4" s="37" t="s">
        <v>925</v>
      </c>
      <c r="E4" s="37" t="s">
        <v>631</v>
      </c>
      <c r="F4" s="38" t="s">
        <v>760</v>
      </c>
      <c r="G4" s="51" t="s">
        <v>926</v>
      </c>
      <c r="H4" s="51" t="s">
        <v>927</v>
      </c>
      <c r="I4" s="51" t="s">
        <v>928</v>
      </c>
    </row>
    <row r="5" spans="1:9">
      <c r="A5" s="1" t="s">
        <v>12</v>
      </c>
      <c r="B5" s="15">
        <v>0</v>
      </c>
      <c r="C5" s="15">
        <v>0</v>
      </c>
      <c r="D5" s="15">
        <v>0</v>
      </c>
      <c r="E5" s="15">
        <v>0</v>
      </c>
      <c r="F5" s="35">
        <f>SUM(B5:E5)</f>
        <v>0</v>
      </c>
      <c r="G5" s="15">
        <v>0</v>
      </c>
      <c r="H5" s="15">
        <v>0</v>
      </c>
      <c r="I5" s="15">
        <v>17421</v>
      </c>
    </row>
    <row r="6" spans="1:9">
      <c r="A6" s="1" t="s">
        <v>17</v>
      </c>
      <c r="B6" s="15">
        <v>0</v>
      </c>
      <c r="C6" s="15">
        <v>0</v>
      </c>
      <c r="D6" s="15">
        <v>0</v>
      </c>
      <c r="E6" s="15">
        <v>0</v>
      </c>
      <c r="F6" s="35">
        <f t="shared" ref="F6:F69" si="0">SUM(B6:E6)</f>
        <v>0</v>
      </c>
      <c r="G6" s="15">
        <v>0</v>
      </c>
      <c r="H6" s="15">
        <v>0</v>
      </c>
      <c r="I6" s="15">
        <v>0</v>
      </c>
    </row>
    <row r="7" spans="1:9">
      <c r="A7" s="1" t="s">
        <v>22</v>
      </c>
      <c r="B7" s="15">
        <v>0</v>
      </c>
      <c r="C7" s="15">
        <v>0</v>
      </c>
      <c r="D7" s="15">
        <v>0</v>
      </c>
      <c r="E7" s="15">
        <v>0</v>
      </c>
      <c r="F7" s="35">
        <f t="shared" si="0"/>
        <v>0</v>
      </c>
      <c r="G7" s="15">
        <v>0</v>
      </c>
      <c r="H7" s="15">
        <v>0</v>
      </c>
      <c r="I7" s="15">
        <v>0</v>
      </c>
    </row>
    <row r="8" spans="1:9">
      <c r="A8" s="1" t="s">
        <v>27</v>
      </c>
      <c r="B8" s="15">
        <v>0</v>
      </c>
      <c r="C8" s="15">
        <v>0</v>
      </c>
      <c r="D8" s="15">
        <v>0</v>
      </c>
      <c r="E8" s="15">
        <v>0</v>
      </c>
      <c r="F8" s="35">
        <f t="shared" si="0"/>
        <v>0</v>
      </c>
      <c r="G8" s="15">
        <v>0</v>
      </c>
      <c r="H8" s="15">
        <v>951</v>
      </c>
      <c r="I8" s="15">
        <v>0</v>
      </c>
    </row>
    <row r="9" spans="1:9">
      <c r="A9" s="1" t="s">
        <v>32</v>
      </c>
      <c r="B9" s="15">
        <v>0</v>
      </c>
      <c r="C9" s="15">
        <v>0</v>
      </c>
      <c r="D9" s="15">
        <v>0</v>
      </c>
      <c r="E9" s="15">
        <v>0</v>
      </c>
      <c r="F9" s="35">
        <f t="shared" si="0"/>
        <v>0</v>
      </c>
      <c r="G9" s="15">
        <v>0</v>
      </c>
      <c r="H9" s="15">
        <v>0</v>
      </c>
      <c r="I9" s="15">
        <v>0</v>
      </c>
    </row>
    <row r="10" spans="1:9">
      <c r="A10" s="1" t="s">
        <v>37</v>
      </c>
      <c r="B10" s="15">
        <v>0</v>
      </c>
      <c r="C10" s="15">
        <v>0</v>
      </c>
      <c r="D10" s="15">
        <v>0</v>
      </c>
      <c r="E10" s="15">
        <v>3333</v>
      </c>
      <c r="F10" s="35">
        <f t="shared" si="0"/>
        <v>3333</v>
      </c>
      <c r="G10" s="15">
        <v>0</v>
      </c>
      <c r="H10" s="15">
        <v>0</v>
      </c>
      <c r="I10" s="15">
        <v>3333</v>
      </c>
    </row>
    <row r="11" spans="1:9">
      <c r="A11" s="1" t="s">
        <v>42</v>
      </c>
      <c r="B11" s="15">
        <v>0</v>
      </c>
      <c r="C11" s="15">
        <v>0</v>
      </c>
      <c r="D11" s="15">
        <v>0</v>
      </c>
      <c r="E11" s="15">
        <v>41266</v>
      </c>
      <c r="F11" s="35">
        <f t="shared" si="0"/>
        <v>41266</v>
      </c>
      <c r="G11" s="15">
        <v>0</v>
      </c>
      <c r="H11" s="15">
        <v>10088</v>
      </c>
      <c r="I11" s="15">
        <v>31178</v>
      </c>
    </row>
    <row r="12" spans="1:9">
      <c r="A12" s="1" t="s">
        <v>47</v>
      </c>
      <c r="B12" s="15">
        <v>0</v>
      </c>
      <c r="C12" s="15">
        <v>0</v>
      </c>
      <c r="D12" s="15">
        <v>0</v>
      </c>
      <c r="E12" s="15">
        <v>0</v>
      </c>
      <c r="F12" s="35">
        <f t="shared" si="0"/>
        <v>0</v>
      </c>
      <c r="G12" s="15">
        <v>0</v>
      </c>
      <c r="H12" s="15">
        <v>0</v>
      </c>
      <c r="I12" s="15">
        <v>0</v>
      </c>
    </row>
    <row r="13" spans="1:9">
      <c r="A13" s="1" t="s">
        <v>52</v>
      </c>
      <c r="B13" s="15">
        <v>0</v>
      </c>
      <c r="C13" s="15">
        <v>0</v>
      </c>
      <c r="D13" s="15">
        <v>0</v>
      </c>
      <c r="E13" s="15">
        <v>37304</v>
      </c>
      <c r="F13" s="35">
        <f t="shared" si="0"/>
        <v>37304</v>
      </c>
      <c r="G13" s="15">
        <v>0</v>
      </c>
      <c r="H13" s="15">
        <v>0</v>
      </c>
      <c r="I13" s="15">
        <v>37304</v>
      </c>
    </row>
    <row r="14" spans="1:9">
      <c r="A14" s="1" t="s">
        <v>57</v>
      </c>
      <c r="B14" s="15">
        <v>0</v>
      </c>
      <c r="C14" s="15">
        <v>0</v>
      </c>
      <c r="D14" s="15">
        <v>0</v>
      </c>
      <c r="E14" s="15">
        <v>0</v>
      </c>
      <c r="F14" s="35">
        <f t="shared" si="0"/>
        <v>0</v>
      </c>
      <c r="G14" s="15">
        <v>0</v>
      </c>
      <c r="H14" s="15">
        <v>0</v>
      </c>
      <c r="I14" s="15">
        <v>0</v>
      </c>
    </row>
    <row r="15" spans="1:9">
      <c r="A15" s="1" t="s">
        <v>62</v>
      </c>
      <c r="B15" s="15">
        <v>0</v>
      </c>
      <c r="C15" s="15">
        <v>0</v>
      </c>
      <c r="D15" s="15">
        <v>0</v>
      </c>
      <c r="E15" s="15">
        <v>0</v>
      </c>
      <c r="F15" s="35">
        <f t="shared" si="0"/>
        <v>0</v>
      </c>
      <c r="G15" s="15">
        <v>0</v>
      </c>
      <c r="H15" s="15">
        <v>0</v>
      </c>
      <c r="I15" s="15">
        <v>0</v>
      </c>
    </row>
    <row r="16" spans="1:9">
      <c r="A16" s="1" t="s">
        <v>67</v>
      </c>
      <c r="B16" s="15">
        <v>0</v>
      </c>
      <c r="C16" s="15">
        <v>0</v>
      </c>
      <c r="D16" s="15">
        <v>0</v>
      </c>
      <c r="E16" s="15">
        <v>0</v>
      </c>
      <c r="F16" s="35">
        <f t="shared" si="0"/>
        <v>0</v>
      </c>
      <c r="G16" s="15">
        <v>0</v>
      </c>
      <c r="H16" s="15">
        <v>0</v>
      </c>
      <c r="I16" s="15">
        <v>0</v>
      </c>
    </row>
    <row r="17" spans="1:9">
      <c r="A17" s="1" t="s">
        <v>72</v>
      </c>
      <c r="B17" s="15">
        <v>0</v>
      </c>
      <c r="C17" s="15">
        <v>0</v>
      </c>
      <c r="D17" s="15">
        <v>0</v>
      </c>
      <c r="E17" s="15">
        <v>0</v>
      </c>
      <c r="F17" s="35">
        <f t="shared" si="0"/>
        <v>0</v>
      </c>
      <c r="G17" s="15">
        <v>0</v>
      </c>
      <c r="H17" s="15">
        <v>0</v>
      </c>
      <c r="I17" s="15">
        <v>0</v>
      </c>
    </row>
    <row r="18" spans="1:9">
      <c r="A18" s="1" t="s">
        <v>77</v>
      </c>
      <c r="B18" s="15">
        <v>0</v>
      </c>
      <c r="C18" s="15">
        <v>0</v>
      </c>
      <c r="D18" s="15">
        <v>0</v>
      </c>
      <c r="E18" s="15">
        <v>0</v>
      </c>
      <c r="F18" s="35">
        <f t="shared" si="0"/>
        <v>0</v>
      </c>
      <c r="G18" s="15">
        <v>0</v>
      </c>
      <c r="H18" s="15">
        <v>0</v>
      </c>
      <c r="I18" s="15">
        <v>0</v>
      </c>
    </row>
    <row r="19" spans="1:9">
      <c r="A19" s="1" t="s">
        <v>82</v>
      </c>
      <c r="B19" s="15">
        <v>0</v>
      </c>
      <c r="C19" s="15">
        <v>0</v>
      </c>
      <c r="D19" s="15">
        <v>0</v>
      </c>
      <c r="E19" s="15">
        <v>0</v>
      </c>
      <c r="F19" s="35">
        <f t="shared" si="0"/>
        <v>0</v>
      </c>
      <c r="G19" s="15">
        <v>0</v>
      </c>
      <c r="H19" s="15">
        <v>0</v>
      </c>
      <c r="I19" s="15">
        <v>0</v>
      </c>
    </row>
    <row r="20" spans="1:9">
      <c r="A20" s="1" t="s">
        <v>87</v>
      </c>
      <c r="B20" s="15">
        <v>0</v>
      </c>
      <c r="C20" s="15">
        <v>0</v>
      </c>
      <c r="D20" s="15">
        <v>0</v>
      </c>
      <c r="E20" s="15">
        <v>4985</v>
      </c>
      <c r="F20" s="35">
        <f t="shared" si="0"/>
        <v>4985</v>
      </c>
      <c r="G20" s="15">
        <v>0</v>
      </c>
      <c r="H20" s="15">
        <v>0</v>
      </c>
      <c r="I20" s="15">
        <v>4986</v>
      </c>
    </row>
    <row r="21" spans="1:9">
      <c r="A21" s="1" t="s">
        <v>92</v>
      </c>
      <c r="B21" s="15">
        <v>0</v>
      </c>
      <c r="C21" s="15">
        <v>0</v>
      </c>
      <c r="D21" s="15">
        <v>0</v>
      </c>
      <c r="E21" s="15">
        <v>0</v>
      </c>
      <c r="F21" s="35">
        <f t="shared" si="0"/>
        <v>0</v>
      </c>
      <c r="G21" s="15">
        <v>0</v>
      </c>
      <c r="H21" s="15">
        <v>0</v>
      </c>
      <c r="I21" s="15">
        <v>0</v>
      </c>
    </row>
    <row r="22" spans="1:9">
      <c r="A22" s="1" t="s">
        <v>97</v>
      </c>
      <c r="B22" s="15">
        <v>0</v>
      </c>
      <c r="C22" s="15">
        <v>0</v>
      </c>
      <c r="D22" s="15">
        <v>0</v>
      </c>
      <c r="E22" s="15">
        <v>0</v>
      </c>
      <c r="F22" s="35">
        <f t="shared" si="0"/>
        <v>0</v>
      </c>
      <c r="G22" s="15">
        <v>0</v>
      </c>
      <c r="H22" s="15">
        <v>4016</v>
      </c>
      <c r="I22" s="15">
        <v>0</v>
      </c>
    </row>
    <row r="23" spans="1:9">
      <c r="A23" s="1" t="s">
        <v>102</v>
      </c>
      <c r="B23" s="15">
        <v>0</v>
      </c>
      <c r="C23" s="15">
        <v>0</v>
      </c>
      <c r="D23" s="15">
        <v>0</v>
      </c>
      <c r="E23" s="15">
        <v>0</v>
      </c>
      <c r="F23" s="35">
        <f t="shared" si="0"/>
        <v>0</v>
      </c>
      <c r="G23" s="15">
        <v>0</v>
      </c>
      <c r="H23" s="15">
        <v>0</v>
      </c>
      <c r="I23" s="15">
        <v>0</v>
      </c>
    </row>
    <row r="24" spans="1:9">
      <c r="A24" s="1" t="s">
        <v>107</v>
      </c>
      <c r="B24" s="15">
        <v>0</v>
      </c>
      <c r="C24" s="15">
        <v>0</v>
      </c>
      <c r="D24" s="15">
        <v>0</v>
      </c>
      <c r="E24" s="15">
        <v>0</v>
      </c>
      <c r="F24" s="35">
        <f t="shared" si="0"/>
        <v>0</v>
      </c>
      <c r="G24" s="15">
        <v>0</v>
      </c>
      <c r="H24" s="15">
        <v>0</v>
      </c>
      <c r="I24" s="15">
        <v>0</v>
      </c>
    </row>
    <row r="25" spans="1:9">
      <c r="A25" s="1" t="s">
        <v>112</v>
      </c>
      <c r="B25" s="15">
        <v>0</v>
      </c>
      <c r="C25" s="15">
        <v>0</v>
      </c>
      <c r="D25" s="15">
        <v>0</v>
      </c>
      <c r="E25" s="15">
        <v>44038</v>
      </c>
      <c r="F25" s="35">
        <f t="shared" si="0"/>
        <v>44038</v>
      </c>
      <c r="G25" s="15">
        <v>0</v>
      </c>
      <c r="H25" s="15">
        <v>0</v>
      </c>
      <c r="I25" s="15">
        <v>44038</v>
      </c>
    </row>
    <row r="26" spans="1:9">
      <c r="A26" s="1" t="s">
        <v>117</v>
      </c>
      <c r="B26" s="15">
        <v>0</v>
      </c>
      <c r="C26" s="15">
        <v>0</v>
      </c>
      <c r="D26" s="15">
        <v>0</v>
      </c>
      <c r="E26" s="15">
        <v>0</v>
      </c>
      <c r="F26" s="35">
        <f t="shared" si="0"/>
        <v>0</v>
      </c>
      <c r="G26" s="15">
        <v>0</v>
      </c>
      <c r="H26" s="15">
        <v>0</v>
      </c>
      <c r="I26" s="15">
        <v>0</v>
      </c>
    </row>
    <row r="27" spans="1:9">
      <c r="A27" s="1" t="s">
        <v>122</v>
      </c>
      <c r="B27" s="15">
        <v>9000</v>
      </c>
      <c r="C27" s="15">
        <v>0</v>
      </c>
      <c r="D27" s="15">
        <v>0</v>
      </c>
      <c r="E27" s="1"/>
      <c r="F27" s="35">
        <f t="shared" si="0"/>
        <v>9000</v>
      </c>
      <c r="G27" s="15">
        <v>0</v>
      </c>
      <c r="H27" s="15">
        <v>15710</v>
      </c>
      <c r="I27" s="15">
        <v>9000</v>
      </c>
    </row>
    <row r="28" spans="1:9">
      <c r="A28" s="1" t="s">
        <v>127</v>
      </c>
      <c r="B28" s="15">
        <v>0</v>
      </c>
      <c r="C28" s="15">
        <v>0</v>
      </c>
      <c r="D28" s="15">
        <v>0</v>
      </c>
      <c r="E28" s="15">
        <v>0</v>
      </c>
      <c r="F28" s="35">
        <f t="shared" si="0"/>
        <v>0</v>
      </c>
      <c r="G28" s="15">
        <v>0</v>
      </c>
      <c r="H28" s="15">
        <v>0</v>
      </c>
      <c r="I28" s="15">
        <v>0</v>
      </c>
    </row>
    <row r="29" spans="1:9">
      <c r="A29" s="1" t="s">
        <v>132</v>
      </c>
      <c r="B29" s="15">
        <v>40500</v>
      </c>
      <c r="C29" s="15">
        <v>0</v>
      </c>
      <c r="D29" s="15">
        <v>0</v>
      </c>
      <c r="E29" s="15">
        <v>0</v>
      </c>
      <c r="F29" s="35">
        <f t="shared" si="0"/>
        <v>40500</v>
      </c>
      <c r="G29" s="15">
        <v>0</v>
      </c>
      <c r="H29" s="15">
        <v>0</v>
      </c>
      <c r="I29" s="15">
        <v>40015</v>
      </c>
    </row>
    <row r="30" spans="1:9">
      <c r="A30" s="1" t="s">
        <v>137</v>
      </c>
      <c r="B30" s="15">
        <v>0</v>
      </c>
      <c r="C30" s="15">
        <v>0</v>
      </c>
      <c r="D30" s="15">
        <v>0</v>
      </c>
      <c r="E30" s="15">
        <v>0</v>
      </c>
      <c r="F30" s="35">
        <f t="shared" si="0"/>
        <v>0</v>
      </c>
      <c r="G30" s="15">
        <v>0</v>
      </c>
      <c r="H30" s="15">
        <v>0</v>
      </c>
      <c r="I30" s="15">
        <v>0</v>
      </c>
    </row>
    <row r="31" spans="1:9">
      <c r="A31" s="1" t="s">
        <v>142</v>
      </c>
      <c r="B31" s="15">
        <v>0</v>
      </c>
      <c r="C31" s="15">
        <v>0</v>
      </c>
      <c r="D31" s="15">
        <v>0</v>
      </c>
      <c r="E31" s="15">
        <v>0</v>
      </c>
      <c r="F31" s="35">
        <f t="shared" si="0"/>
        <v>0</v>
      </c>
      <c r="G31" s="15">
        <v>0</v>
      </c>
      <c r="H31" s="15">
        <v>0</v>
      </c>
      <c r="I31" s="15">
        <v>0</v>
      </c>
    </row>
    <row r="32" spans="1:9">
      <c r="A32" s="1" t="s">
        <v>147</v>
      </c>
      <c r="B32" s="15">
        <v>0</v>
      </c>
      <c r="C32" s="15">
        <v>0</v>
      </c>
      <c r="D32" s="15">
        <v>0</v>
      </c>
      <c r="E32" s="15">
        <v>0</v>
      </c>
      <c r="F32" s="35">
        <f t="shared" si="0"/>
        <v>0</v>
      </c>
      <c r="G32" s="15">
        <v>0</v>
      </c>
      <c r="H32" s="15">
        <v>0</v>
      </c>
      <c r="I32" s="15">
        <v>0</v>
      </c>
    </row>
    <row r="33" spans="1:9">
      <c r="A33" s="1" t="s">
        <v>152</v>
      </c>
      <c r="B33" s="15">
        <v>0</v>
      </c>
      <c r="C33" s="15">
        <v>0</v>
      </c>
      <c r="D33" s="15">
        <v>0</v>
      </c>
      <c r="E33" s="15">
        <v>0</v>
      </c>
      <c r="F33" s="35">
        <f t="shared" si="0"/>
        <v>0</v>
      </c>
      <c r="G33" s="15">
        <v>0</v>
      </c>
      <c r="H33" s="15">
        <v>0</v>
      </c>
      <c r="I33" s="15">
        <v>0</v>
      </c>
    </row>
    <row r="34" spans="1:9">
      <c r="A34" s="1" t="s">
        <v>157</v>
      </c>
      <c r="B34" s="15">
        <v>0</v>
      </c>
      <c r="C34" s="15">
        <v>0</v>
      </c>
      <c r="D34" s="15">
        <v>0</v>
      </c>
      <c r="E34" s="15">
        <v>0</v>
      </c>
      <c r="F34" s="35">
        <f t="shared" si="0"/>
        <v>0</v>
      </c>
      <c r="G34" s="15">
        <v>0</v>
      </c>
      <c r="H34" s="15">
        <v>0</v>
      </c>
      <c r="I34" s="15">
        <v>26794</v>
      </c>
    </row>
    <row r="35" spans="1:9">
      <c r="A35" s="1" t="s">
        <v>162</v>
      </c>
      <c r="B35" s="15">
        <v>0</v>
      </c>
      <c r="C35" s="15">
        <v>0</v>
      </c>
      <c r="D35" s="15">
        <v>0</v>
      </c>
      <c r="E35" s="15">
        <v>0</v>
      </c>
      <c r="F35" s="35">
        <f t="shared" si="0"/>
        <v>0</v>
      </c>
      <c r="G35" s="15">
        <v>0</v>
      </c>
      <c r="H35" s="15">
        <v>0</v>
      </c>
      <c r="I35" s="15">
        <v>13212</v>
      </c>
    </row>
    <row r="36" spans="1:9">
      <c r="A36" s="1" t="s">
        <v>167</v>
      </c>
      <c r="B36" s="15">
        <v>0</v>
      </c>
      <c r="C36" s="15">
        <v>0</v>
      </c>
      <c r="D36" s="15">
        <v>0</v>
      </c>
      <c r="E36" s="15">
        <v>0</v>
      </c>
      <c r="F36" s="35">
        <f t="shared" si="0"/>
        <v>0</v>
      </c>
      <c r="G36" s="15">
        <v>0</v>
      </c>
      <c r="H36" s="15">
        <v>0</v>
      </c>
      <c r="I36" s="15">
        <v>0</v>
      </c>
    </row>
    <row r="37" spans="1:9">
      <c r="A37" s="1" t="s">
        <v>172</v>
      </c>
      <c r="B37" s="15">
        <v>0</v>
      </c>
      <c r="C37" s="15">
        <v>0</v>
      </c>
      <c r="D37" s="15">
        <v>0</v>
      </c>
      <c r="E37" s="15">
        <v>0</v>
      </c>
      <c r="F37" s="35">
        <f t="shared" si="0"/>
        <v>0</v>
      </c>
      <c r="G37" s="15">
        <v>0</v>
      </c>
      <c r="H37" s="15">
        <v>0</v>
      </c>
      <c r="I37" s="15">
        <v>0</v>
      </c>
    </row>
    <row r="38" spans="1:9">
      <c r="A38" s="1" t="s">
        <v>177</v>
      </c>
      <c r="B38" s="15">
        <v>0</v>
      </c>
      <c r="C38" s="15">
        <v>0</v>
      </c>
      <c r="D38" s="15">
        <v>0</v>
      </c>
      <c r="E38" s="15">
        <v>0</v>
      </c>
      <c r="F38" s="35">
        <f t="shared" si="0"/>
        <v>0</v>
      </c>
      <c r="G38" s="15">
        <v>0</v>
      </c>
      <c r="H38" s="15">
        <v>0</v>
      </c>
      <c r="I38" s="15">
        <v>0</v>
      </c>
    </row>
    <row r="39" spans="1:9">
      <c r="A39" s="1" t="s">
        <v>182</v>
      </c>
      <c r="B39" s="15">
        <v>10557</v>
      </c>
      <c r="C39" s="15">
        <v>0</v>
      </c>
      <c r="D39" s="15">
        <v>0</v>
      </c>
      <c r="E39" s="15">
        <v>0</v>
      </c>
      <c r="F39" s="35">
        <f t="shared" si="0"/>
        <v>10557</v>
      </c>
      <c r="G39" s="15">
        <v>0</v>
      </c>
      <c r="H39" s="15">
        <v>0</v>
      </c>
      <c r="I39" s="15">
        <v>10557</v>
      </c>
    </row>
    <row r="40" spans="1:9">
      <c r="A40" s="1" t="s">
        <v>187</v>
      </c>
      <c r="B40" s="15">
        <v>0</v>
      </c>
      <c r="C40" s="15">
        <v>0</v>
      </c>
      <c r="D40" s="15">
        <v>0</v>
      </c>
      <c r="E40" s="15">
        <v>131982</v>
      </c>
      <c r="F40" s="35">
        <f t="shared" si="0"/>
        <v>131982</v>
      </c>
      <c r="G40" s="15">
        <v>0</v>
      </c>
      <c r="H40" s="15">
        <v>131982</v>
      </c>
      <c r="I40" s="15">
        <v>0</v>
      </c>
    </row>
    <row r="41" spans="1:9">
      <c r="A41" s="1" t="s">
        <v>192</v>
      </c>
      <c r="B41" s="15">
        <v>0</v>
      </c>
      <c r="C41" s="15">
        <v>0</v>
      </c>
      <c r="D41" s="15">
        <v>0</v>
      </c>
      <c r="E41" s="15">
        <v>0</v>
      </c>
      <c r="F41" s="35">
        <f t="shared" si="0"/>
        <v>0</v>
      </c>
      <c r="G41" s="15">
        <v>0</v>
      </c>
      <c r="H41" s="15">
        <v>0</v>
      </c>
      <c r="I41" s="15">
        <v>0</v>
      </c>
    </row>
    <row r="42" spans="1:9">
      <c r="A42" s="1" t="s">
        <v>196</v>
      </c>
      <c r="B42" s="15">
        <v>0</v>
      </c>
      <c r="C42" s="15">
        <v>0</v>
      </c>
      <c r="D42" s="15">
        <v>0</v>
      </c>
      <c r="E42" s="15">
        <v>0</v>
      </c>
      <c r="F42" s="35">
        <f t="shared" si="0"/>
        <v>0</v>
      </c>
      <c r="G42" s="15">
        <v>0</v>
      </c>
      <c r="H42" s="15">
        <v>0</v>
      </c>
      <c r="I42" s="15">
        <v>0</v>
      </c>
    </row>
    <row r="43" spans="1:9">
      <c r="A43" s="1" t="s">
        <v>201</v>
      </c>
      <c r="B43" s="15">
        <v>0</v>
      </c>
      <c r="C43" s="15">
        <v>0</v>
      </c>
      <c r="D43" s="15">
        <v>0</v>
      </c>
      <c r="E43" s="15">
        <v>0</v>
      </c>
      <c r="F43" s="35">
        <f t="shared" si="0"/>
        <v>0</v>
      </c>
      <c r="G43" s="15">
        <v>0</v>
      </c>
      <c r="H43" s="15">
        <v>0</v>
      </c>
      <c r="I43" s="15">
        <v>0</v>
      </c>
    </row>
    <row r="44" spans="1:9">
      <c r="A44" s="1" t="s">
        <v>206</v>
      </c>
      <c r="B44" s="15">
        <v>0</v>
      </c>
      <c r="C44" s="15">
        <v>0</v>
      </c>
      <c r="D44" s="15">
        <v>0</v>
      </c>
      <c r="E44" s="15">
        <v>0</v>
      </c>
      <c r="F44" s="35">
        <f t="shared" si="0"/>
        <v>0</v>
      </c>
      <c r="G44" s="15">
        <v>0</v>
      </c>
      <c r="H44" s="15">
        <v>0</v>
      </c>
      <c r="I44" s="15">
        <v>0</v>
      </c>
    </row>
    <row r="45" spans="1:9">
      <c r="A45" s="1" t="s">
        <v>211</v>
      </c>
      <c r="B45" s="15">
        <v>0</v>
      </c>
      <c r="C45" s="15">
        <v>0</v>
      </c>
      <c r="D45" s="15">
        <v>0</v>
      </c>
      <c r="E45" s="15">
        <v>0</v>
      </c>
      <c r="F45" s="35">
        <f t="shared" si="0"/>
        <v>0</v>
      </c>
      <c r="G45" s="15">
        <v>0</v>
      </c>
      <c r="H45" s="15">
        <v>0</v>
      </c>
      <c r="I45" s="15">
        <v>0</v>
      </c>
    </row>
    <row r="46" spans="1:9">
      <c r="A46" s="1" t="s">
        <v>216</v>
      </c>
      <c r="B46" s="15">
        <v>66450</v>
      </c>
      <c r="C46" s="15">
        <v>43795</v>
      </c>
      <c r="D46" s="15">
        <v>0</v>
      </c>
      <c r="E46" s="15">
        <v>0</v>
      </c>
      <c r="F46" s="35">
        <f t="shared" si="0"/>
        <v>110245</v>
      </c>
      <c r="G46" s="15">
        <v>0</v>
      </c>
      <c r="H46" s="15">
        <v>110245</v>
      </c>
      <c r="I46" s="15">
        <v>0</v>
      </c>
    </row>
    <row r="47" spans="1:9">
      <c r="A47" s="1" t="s">
        <v>221</v>
      </c>
      <c r="B47" s="15">
        <v>0</v>
      </c>
      <c r="C47" s="15">
        <v>0</v>
      </c>
      <c r="D47" s="15">
        <v>0</v>
      </c>
      <c r="E47" s="15">
        <v>0</v>
      </c>
      <c r="F47" s="35">
        <f t="shared" si="0"/>
        <v>0</v>
      </c>
      <c r="G47" s="15">
        <v>0</v>
      </c>
      <c r="H47" s="15">
        <v>0</v>
      </c>
      <c r="I47" s="15">
        <v>0</v>
      </c>
    </row>
    <row r="48" spans="1:9">
      <c r="A48" s="1" t="s">
        <v>226</v>
      </c>
      <c r="B48" s="15">
        <v>0</v>
      </c>
      <c r="C48" s="15">
        <v>0</v>
      </c>
      <c r="D48" s="15">
        <v>0</v>
      </c>
      <c r="E48" s="15">
        <v>0</v>
      </c>
      <c r="F48" s="35">
        <f t="shared" si="0"/>
        <v>0</v>
      </c>
      <c r="G48" s="15">
        <v>0</v>
      </c>
      <c r="H48" s="15">
        <v>0</v>
      </c>
      <c r="I48" s="15">
        <v>0</v>
      </c>
    </row>
    <row r="49" spans="1:9">
      <c r="A49" s="1" t="s">
        <v>231</v>
      </c>
      <c r="B49" s="15">
        <v>0</v>
      </c>
      <c r="C49" s="15">
        <v>0</v>
      </c>
      <c r="D49" s="15">
        <v>0</v>
      </c>
      <c r="E49" s="15">
        <v>0</v>
      </c>
      <c r="F49" s="35">
        <f t="shared" si="0"/>
        <v>0</v>
      </c>
      <c r="G49" s="15">
        <v>0</v>
      </c>
      <c r="H49" s="15">
        <v>0</v>
      </c>
      <c r="I49" s="15">
        <v>0</v>
      </c>
    </row>
    <row r="50" spans="1:9">
      <c r="A50" s="1" t="s">
        <v>236</v>
      </c>
      <c r="B50" s="15">
        <v>0</v>
      </c>
      <c r="C50" s="15">
        <v>0</v>
      </c>
      <c r="D50" s="15">
        <v>0</v>
      </c>
      <c r="E50" s="15">
        <v>0</v>
      </c>
      <c r="F50" s="35">
        <f t="shared" si="0"/>
        <v>0</v>
      </c>
      <c r="G50" s="15">
        <v>0</v>
      </c>
      <c r="H50" s="15">
        <v>0</v>
      </c>
      <c r="I50" s="15">
        <v>0</v>
      </c>
    </row>
    <row r="51" spans="1:9">
      <c r="A51" s="1" t="s">
        <v>241</v>
      </c>
      <c r="B51" s="15">
        <v>0</v>
      </c>
      <c r="C51" s="15">
        <v>0</v>
      </c>
      <c r="D51" s="15">
        <v>0</v>
      </c>
      <c r="E51" s="15">
        <v>50260</v>
      </c>
      <c r="F51" s="35">
        <f t="shared" si="0"/>
        <v>50260</v>
      </c>
      <c r="G51" s="15">
        <v>0</v>
      </c>
      <c r="H51" s="15">
        <v>50260</v>
      </c>
      <c r="I51" s="15">
        <v>0</v>
      </c>
    </row>
    <row r="52" spans="1:9">
      <c r="A52" s="1" t="s">
        <v>246</v>
      </c>
      <c r="B52" s="15">
        <v>0</v>
      </c>
      <c r="C52" s="15">
        <v>0</v>
      </c>
      <c r="D52" s="15">
        <v>0</v>
      </c>
      <c r="E52" s="15">
        <v>0</v>
      </c>
      <c r="F52" s="35">
        <f t="shared" si="0"/>
        <v>0</v>
      </c>
      <c r="G52" s="15">
        <v>0</v>
      </c>
      <c r="H52" s="15">
        <v>0</v>
      </c>
      <c r="I52" s="15">
        <v>0</v>
      </c>
    </row>
    <row r="53" spans="1:9">
      <c r="A53" s="1" t="s">
        <v>251</v>
      </c>
      <c r="B53" s="15">
        <v>0</v>
      </c>
      <c r="C53" s="15">
        <v>0</v>
      </c>
      <c r="D53" s="15">
        <v>0</v>
      </c>
      <c r="E53" s="15">
        <v>0</v>
      </c>
      <c r="F53" s="35">
        <f t="shared" si="0"/>
        <v>0</v>
      </c>
      <c r="G53" s="15">
        <v>0</v>
      </c>
      <c r="H53" s="15">
        <v>0</v>
      </c>
      <c r="I53" s="15">
        <v>0</v>
      </c>
    </row>
    <row r="54" spans="1:9">
      <c r="A54" s="1" t="s">
        <v>256</v>
      </c>
      <c r="B54" s="15">
        <v>0</v>
      </c>
      <c r="C54" s="15">
        <v>0</v>
      </c>
      <c r="D54" s="15">
        <v>0</v>
      </c>
      <c r="E54" s="15">
        <v>908</v>
      </c>
      <c r="F54" s="35">
        <f t="shared" si="0"/>
        <v>908</v>
      </c>
      <c r="G54" s="15">
        <v>0</v>
      </c>
      <c r="H54" s="15">
        <v>908</v>
      </c>
      <c r="I54" s="15">
        <v>0</v>
      </c>
    </row>
    <row r="55" spans="1:9">
      <c r="A55" s="1" t="s">
        <v>261</v>
      </c>
      <c r="B55" s="15">
        <v>0</v>
      </c>
      <c r="C55" s="15">
        <v>0</v>
      </c>
      <c r="D55" s="15">
        <v>0</v>
      </c>
      <c r="E55" s="15">
        <v>0</v>
      </c>
      <c r="F55" s="35">
        <f t="shared" si="0"/>
        <v>0</v>
      </c>
      <c r="G55" s="15">
        <v>0</v>
      </c>
      <c r="H55" s="15">
        <v>0</v>
      </c>
      <c r="I55" s="15">
        <v>0</v>
      </c>
    </row>
    <row r="56" spans="1:9">
      <c r="A56" s="1" t="s">
        <v>266</v>
      </c>
      <c r="B56" s="15">
        <v>0</v>
      </c>
      <c r="C56" s="15">
        <v>0</v>
      </c>
      <c r="D56" s="15">
        <v>0</v>
      </c>
      <c r="E56" s="15">
        <v>0</v>
      </c>
      <c r="F56" s="35">
        <f t="shared" si="0"/>
        <v>0</v>
      </c>
      <c r="G56" s="15">
        <v>0</v>
      </c>
      <c r="H56" s="15">
        <v>0</v>
      </c>
      <c r="I56" s="15">
        <v>0</v>
      </c>
    </row>
    <row r="57" spans="1:9">
      <c r="A57" s="1" t="s">
        <v>271</v>
      </c>
      <c r="B57" s="15">
        <v>0</v>
      </c>
      <c r="C57" s="15">
        <v>0</v>
      </c>
      <c r="D57" s="15">
        <v>0</v>
      </c>
      <c r="E57" s="15">
        <v>0</v>
      </c>
      <c r="F57" s="35">
        <f t="shared" si="0"/>
        <v>0</v>
      </c>
      <c r="G57" s="15">
        <v>0</v>
      </c>
      <c r="H57" s="15">
        <v>0</v>
      </c>
      <c r="I57" s="15">
        <v>0</v>
      </c>
    </row>
    <row r="58" spans="1:9">
      <c r="A58" s="1" t="s">
        <v>276</v>
      </c>
      <c r="B58" s="15">
        <v>0</v>
      </c>
      <c r="C58" s="15">
        <v>0</v>
      </c>
      <c r="D58" s="15">
        <v>0</v>
      </c>
      <c r="E58" s="15">
        <v>0</v>
      </c>
      <c r="F58" s="35">
        <f t="shared" si="0"/>
        <v>0</v>
      </c>
      <c r="G58" s="15">
        <v>0</v>
      </c>
      <c r="H58" s="15">
        <v>0</v>
      </c>
      <c r="I58" s="15">
        <v>0</v>
      </c>
    </row>
    <row r="59" spans="1:9">
      <c r="A59" s="1" t="s">
        <v>281</v>
      </c>
      <c r="B59" s="15">
        <v>0</v>
      </c>
      <c r="C59" s="15">
        <v>0</v>
      </c>
      <c r="D59" s="15">
        <v>0</v>
      </c>
      <c r="E59" s="15">
        <v>0</v>
      </c>
      <c r="F59" s="35">
        <f t="shared" si="0"/>
        <v>0</v>
      </c>
      <c r="G59" s="15">
        <v>0</v>
      </c>
      <c r="H59" s="15">
        <v>34450</v>
      </c>
      <c r="I59" s="15">
        <v>0</v>
      </c>
    </row>
    <row r="60" spans="1:9">
      <c r="A60" s="1" t="s">
        <v>286</v>
      </c>
      <c r="B60" s="15">
        <v>0</v>
      </c>
      <c r="C60" s="15">
        <v>0</v>
      </c>
      <c r="D60" s="15">
        <v>0</v>
      </c>
      <c r="E60" s="15">
        <v>0</v>
      </c>
      <c r="F60" s="35">
        <f t="shared" si="0"/>
        <v>0</v>
      </c>
      <c r="G60" s="15">
        <v>0</v>
      </c>
      <c r="H60" s="15">
        <v>0</v>
      </c>
      <c r="I60" s="15">
        <v>0</v>
      </c>
    </row>
    <row r="61" spans="1:9">
      <c r="A61" s="1" t="s">
        <v>291</v>
      </c>
      <c r="B61" s="15">
        <v>0</v>
      </c>
      <c r="C61" s="15">
        <v>0</v>
      </c>
      <c r="D61" s="15">
        <v>0</v>
      </c>
      <c r="E61" s="15">
        <v>0</v>
      </c>
      <c r="F61" s="35">
        <f t="shared" si="0"/>
        <v>0</v>
      </c>
      <c r="G61" s="15">
        <v>0</v>
      </c>
      <c r="H61" s="15">
        <v>0</v>
      </c>
      <c r="I61" s="15">
        <v>0</v>
      </c>
    </row>
    <row r="62" spans="1:9">
      <c r="A62" s="1" t="s">
        <v>296</v>
      </c>
      <c r="B62" s="15">
        <v>0</v>
      </c>
      <c r="C62" s="15">
        <v>0</v>
      </c>
      <c r="D62" s="15">
        <v>0</v>
      </c>
      <c r="E62" s="15">
        <v>0</v>
      </c>
      <c r="F62" s="35">
        <f t="shared" si="0"/>
        <v>0</v>
      </c>
      <c r="G62" s="15">
        <v>0</v>
      </c>
      <c r="H62" s="15">
        <v>0</v>
      </c>
      <c r="I62" s="15">
        <v>0</v>
      </c>
    </row>
    <row r="63" spans="1:9">
      <c r="A63" s="1" t="s">
        <v>301</v>
      </c>
      <c r="B63" s="15">
        <v>0</v>
      </c>
      <c r="C63" s="15">
        <v>0</v>
      </c>
      <c r="D63" s="15">
        <v>0</v>
      </c>
      <c r="E63" s="15">
        <v>0</v>
      </c>
      <c r="F63" s="35">
        <f t="shared" si="0"/>
        <v>0</v>
      </c>
      <c r="G63" s="15">
        <v>0</v>
      </c>
      <c r="H63" s="15">
        <v>0</v>
      </c>
      <c r="I63" s="15">
        <v>0</v>
      </c>
    </row>
    <row r="64" spans="1:9">
      <c r="A64" s="1" t="s">
        <v>306</v>
      </c>
      <c r="B64" s="15">
        <v>0</v>
      </c>
      <c r="C64" s="15">
        <v>0</v>
      </c>
      <c r="D64" s="15">
        <v>0</v>
      </c>
      <c r="E64" s="15">
        <v>0</v>
      </c>
      <c r="F64" s="35">
        <f t="shared" si="0"/>
        <v>0</v>
      </c>
      <c r="G64" s="15">
        <v>0</v>
      </c>
      <c r="H64" s="15">
        <v>0</v>
      </c>
      <c r="I64" s="15">
        <v>0</v>
      </c>
    </row>
    <row r="65" spans="1:9">
      <c r="A65" s="1" t="s">
        <v>311</v>
      </c>
      <c r="B65" s="15">
        <v>0</v>
      </c>
      <c r="C65" s="15">
        <v>0</v>
      </c>
      <c r="D65" s="15">
        <v>0</v>
      </c>
      <c r="E65" s="15">
        <v>0</v>
      </c>
      <c r="F65" s="35">
        <f t="shared" si="0"/>
        <v>0</v>
      </c>
      <c r="G65" s="15">
        <v>0</v>
      </c>
      <c r="H65" s="15">
        <v>0</v>
      </c>
      <c r="I65" s="15">
        <v>0</v>
      </c>
    </row>
    <row r="66" spans="1:9">
      <c r="A66" s="1" t="s">
        <v>316</v>
      </c>
      <c r="B66" s="15">
        <v>0</v>
      </c>
      <c r="C66" s="15">
        <v>0</v>
      </c>
      <c r="D66" s="15">
        <v>0</v>
      </c>
      <c r="E66" s="15">
        <v>0</v>
      </c>
      <c r="F66" s="35">
        <f t="shared" si="0"/>
        <v>0</v>
      </c>
      <c r="G66" s="15">
        <v>0</v>
      </c>
      <c r="H66" s="15">
        <v>0</v>
      </c>
      <c r="I66" s="15">
        <v>0</v>
      </c>
    </row>
    <row r="67" spans="1:9">
      <c r="A67" s="1" t="s">
        <v>321</v>
      </c>
      <c r="B67" s="15">
        <v>0</v>
      </c>
      <c r="C67" s="15">
        <v>0</v>
      </c>
      <c r="D67" s="15">
        <v>0</v>
      </c>
      <c r="E67" s="15">
        <v>0</v>
      </c>
      <c r="F67" s="35">
        <f t="shared" si="0"/>
        <v>0</v>
      </c>
      <c r="G67" s="15">
        <v>0</v>
      </c>
      <c r="H67" s="15">
        <v>0</v>
      </c>
      <c r="I67" s="15">
        <v>0</v>
      </c>
    </row>
    <row r="68" spans="1:9">
      <c r="A68" s="1" t="s">
        <v>326</v>
      </c>
      <c r="B68" s="15">
        <v>0</v>
      </c>
      <c r="C68" s="15">
        <v>0</v>
      </c>
      <c r="D68" s="15">
        <v>0</v>
      </c>
      <c r="E68" s="15">
        <v>0</v>
      </c>
      <c r="F68" s="35">
        <f t="shared" si="0"/>
        <v>0</v>
      </c>
      <c r="G68" s="15">
        <v>0</v>
      </c>
      <c r="H68" s="15">
        <v>0</v>
      </c>
      <c r="I68" s="15">
        <v>0</v>
      </c>
    </row>
    <row r="69" spans="1:9">
      <c r="A69" s="1" t="s">
        <v>331</v>
      </c>
      <c r="B69" s="15">
        <v>0</v>
      </c>
      <c r="C69" s="15">
        <v>0</v>
      </c>
      <c r="D69" s="15">
        <v>0</v>
      </c>
      <c r="E69" s="15">
        <v>0</v>
      </c>
      <c r="F69" s="35">
        <f t="shared" si="0"/>
        <v>0</v>
      </c>
      <c r="G69" s="15">
        <v>0</v>
      </c>
      <c r="H69" s="15">
        <v>0</v>
      </c>
      <c r="I69" s="15">
        <v>0</v>
      </c>
    </row>
    <row r="70" spans="1:9">
      <c r="A70" s="1" t="s">
        <v>336</v>
      </c>
      <c r="B70" s="15">
        <v>0</v>
      </c>
      <c r="C70" s="15">
        <v>0</v>
      </c>
      <c r="D70" s="15">
        <v>0</v>
      </c>
      <c r="E70" s="15">
        <v>0</v>
      </c>
      <c r="F70" s="35">
        <f t="shared" ref="F70:F125" si="1">SUM(B70:E70)</f>
        <v>0</v>
      </c>
      <c r="G70" s="15">
        <v>0</v>
      </c>
      <c r="H70" s="15">
        <v>0</v>
      </c>
      <c r="I70" s="15">
        <v>0</v>
      </c>
    </row>
    <row r="71" spans="1:9">
      <c r="A71" s="1" t="s">
        <v>341</v>
      </c>
      <c r="B71" s="15">
        <v>0</v>
      </c>
      <c r="C71" s="15">
        <v>0</v>
      </c>
      <c r="D71" s="15">
        <v>0</v>
      </c>
      <c r="E71" s="15">
        <v>5000</v>
      </c>
      <c r="F71" s="35">
        <f t="shared" si="1"/>
        <v>5000</v>
      </c>
      <c r="G71" s="15">
        <v>0</v>
      </c>
      <c r="H71" s="15">
        <v>0</v>
      </c>
      <c r="I71" s="15">
        <v>5000</v>
      </c>
    </row>
    <row r="72" spans="1:9">
      <c r="A72" s="1" t="s">
        <v>346</v>
      </c>
      <c r="B72" s="15">
        <v>0</v>
      </c>
      <c r="C72" s="15">
        <v>0</v>
      </c>
      <c r="D72" s="15">
        <v>0</v>
      </c>
      <c r="E72" s="15">
        <v>0</v>
      </c>
      <c r="F72" s="35">
        <f t="shared" si="1"/>
        <v>0</v>
      </c>
      <c r="G72" s="15">
        <v>0</v>
      </c>
      <c r="H72" s="15">
        <v>0</v>
      </c>
      <c r="I72" s="15">
        <v>0</v>
      </c>
    </row>
    <row r="73" spans="1:9">
      <c r="A73" s="1" t="s">
        <v>350</v>
      </c>
      <c r="B73" s="15">
        <v>0</v>
      </c>
      <c r="C73" s="15">
        <v>0</v>
      </c>
      <c r="D73" s="15">
        <v>0</v>
      </c>
      <c r="E73" s="15">
        <v>0</v>
      </c>
      <c r="F73" s="35">
        <f t="shared" si="1"/>
        <v>0</v>
      </c>
      <c r="G73" s="15">
        <v>0</v>
      </c>
      <c r="H73" s="15">
        <v>0</v>
      </c>
      <c r="I73" s="15">
        <v>411493</v>
      </c>
    </row>
    <row r="74" spans="1:9">
      <c r="A74" s="1" t="s">
        <v>355</v>
      </c>
      <c r="B74" s="15">
        <v>0</v>
      </c>
      <c r="C74" s="15">
        <v>0</v>
      </c>
      <c r="D74" s="15">
        <v>0</v>
      </c>
      <c r="E74" s="15">
        <v>0</v>
      </c>
      <c r="F74" s="35">
        <f t="shared" si="1"/>
        <v>0</v>
      </c>
      <c r="G74" s="15">
        <v>0</v>
      </c>
      <c r="H74" s="15">
        <v>0</v>
      </c>
      <c r="I74" s="15">
        <v>0</v>
      </c>
    </row>
    <row r="75" spans="1:9">
      <c r="A75" s="1" t="s">
        <v>360</v>
      </c>
      <c r="B75" s="15">
        <v>0</v>
      </c>
      <c r="C75" s="15">
        <v>0</v>
      </c>
      <c r="D75" s="15">
        <v>0</v>
      </c>
      <c r="E75" s="15">
        <v>0</v>
      </c>
      <c r="F75" s="35">
        <f t="shared" si="1"/>
        <v>0</v>
      </c>
      <c r="G75" s="15">
        <v>0</v>
      </c>
      <c r="H75" s="15">
        <v>0</v>
      </c>
      <c r="I75" s="15">
        <v>0</v>
      </c>
    </row>
    <row r="76" spans="1:9">
      <c r="A76" s="1" t="s">
        <v>365</v>
      </c>
      <c r="B76" s="15">
        <v>0</v>
      </c>
      <c r="C76" s="15">
        <v>0</v>
      </c>
      <c r="D76" s="15">
        <v>0</v>
      </c>
      <c r="E76" s="15">
        <v>0</v>
      </c>
      <c r="F76" s="35">
        <f t="shared" si="1"/>
        <v>0</v>
      </c>
      <c r="G76" s="15">
        <v>0</v>
      </c>
      <c r="H76" s="15">
        <v>2700</v>
      </c>
      <c r="I76" s="15">
        <v>2500</v>
      </c>
    </row>
    <row r="77" spans="1:9">
      <c r="A77" s="1" t="s">
        <v>370</v>
      </c>
      <c r="B77" s="15">
        <v>0</v>
      </c>
      <c r="C77" s="15">
        <v>0</v>
      </c>
      <c r="D77" s="15">
        <v>0</v>
      </c>
      <c r="E77" s="15">
        <v>0</v>
      </c>
      <c r="F77" s="35">
        <f t="shared" si="1"/>
        <v>0</v>
      </c>
      <c r="G77" s="15">
        <v>0</v>
      </c>
      <c r="H77" s="15">
        <v>0</v>
      </c>
      <c r="I77" s="15">
        <v>0</v>
      </c>
    </row>
    <row r="78" spans="1:9">
      <c r="A78" s="1" t="s">
        <v>375</v>
      </c>
      <c r="B78" s="15">
        <v>5628</v>
      </c>
      <c r="C78" s="15">
        <v>0</v>
      </c>
      <c r="D78" s="15">
        <v>0</v>
      </c>
      <c r="E78" s="15">
        <v>0</v>
      </c>
      <c r="F78" s="35">
        <f t="shared" si="1"/>
        <v>5628</v>
      </c>
      <c r="G78" s="15">
        <v>0</v>
      </c>
      <c r="H78" s="15">
        <v>0</v>
      </c>
      <c r="I78" s="15">
        <v>5628</v>
      </c>
    </row>
    <row r="79" spans="1:9">
      <c r="A79" s="1" t="s">
        <v>380</v>
      </c>
      <c r="B79" s="15">
        <v>0</v>
      </c>
      <c r="C79" s="15">
        <v>0</v>
      </c>
      <c r="D79" s="15">
        <v>0</v>
      </c>
      <c r="E79" s="15">
        <v>0</v>
      </c>
      <c r="F79" s="35">
        <f t="shared" si="1"/>
        <v>0</v>
      </c>
      <c r="G79" s="15">
        <v>0</v>
      </c>
      <c r="H79" s="15">
        <v>0</v>
      </c>
      <c r="I79" s="15">
        <v>0</v>
      </c>
    </row>
    <row r="80" spans="1:9">
      <c r="A80" s="1" t="s">
        <v>385</v>
      </c>
      <c r="B80" s="15">
        <v>0</v>
      </c>
      <c r="C80" s="15">
        <v>0</v>
      </c>
      <c r="D80" s="15">
        <v>0</v>
      </c>
      <c r="E80" s="15">
        <v>0</v>
      </c>
      <c r="F80" s="35">
        <f t="shared" si="1"/>
        <v>0</v>
      </c>
      <c r="G80" s="15">
        <v>0</v>
      </c>
      <c r="H80" s="15">
        <v>0</v>
      </c>
      <c r="I80" s="15">
        <v>0</v>
      </c>
    </row>
    <row r="81" spans="1:9">
      <c r="A81" s="1" t="s">
        <v>390</v>
      </c>
      <c r="B81" s="15">
        <v>0</v>
      </c>
      <c r="C81" s="15">
        <v>0</v>
      </c>
      <c r="D81" s="15">
        <v>0</v>
      </c>
      <c r="E81" s="15">
        <v>12975</v>
      </c>
      <c r="F81" s="35">
        <f t="shared" si="1"/>
        <v>12975</v>
      </c>
      <c r="G81" s="15">
        <v>0</v>
      </c>
      <c r="H81" s="15">
        <v>0</v>
      </c>
      <c r="I81" s="15">
        <v>12975</v>
      </c>
    </row>
    <row r="82" spans="1:9">
      <c r="A82" s="1" t="s">
        <v>395</v>
      </c>
      <c r="B82" s="15">
        <v>0</v>
      </c>
      <c r="C82" s="15">
        <v>0</v>
      </c>
      <c r="D82" s="15">
        <v>0</v>
      </c>
      <c r="E82" s="15">
        <v>0</v>
      </c>
      <c r="F82" s="35">
        <f t="shared" si="1"/>
        <v>0</v>
      </c>
      <c r="G82" s="15">
        <v>0</v>
      </c>
      <c r="H82" s="15">
        <v>0</v>
      </c>
      <c r="I82" s="15">
        <v>0</v>
      </c>
    </row>
    <row r="83" spans="1:9">
      <c r="A83" s="1" t="s">
        <v>400</v>
      </c>
      <c r="B83" s="15">
        <v>0</v>
      </c>
      <c r="C83" s="15">
        <v>0</v>
      </c>
      <c r="D83" s="15">
        <v>0</v>
      </c>
      <c r="E83" s="15">
        <v>0</v>
      </c>
      <c r="F83" s="35">
        <f t="shared" si="1"/>
        <v>0</v>
      </c>
      <c r="G83" s="15">
        <v>0</v>
      </c>
      <c r="H83" s="15">
        <v>0</v>
      </c>
      <c r="I83" s="15">
        <v>7858</v>
      </c>
    </row>
    <row r="84" spans="1:9">
      <c r="A84" s="1" t="s">
        <v>405</v>
      </c>
      <c r="B84" s="15">
        <v>0</v>
      </c>
      <c r="C84" s="15">
        <v>0</v>
      </c>
      <c r="D84" s="15">
        <v>0</v>
      </c>
      <c r="E84" s="15">
        <v>0</v>
      </c>
      <c r="F84" s="35">
        <f t="shared" si="1"/>
        <v>0</v>
      </c>
      <c r="G84" s="15">
        <v>0</v>
      </c>
      <c r="H84" s="15">
        <v>0</v>
      </c>
      <c r="I84" s="15">
        <v>0</v>
      </c>
    </row>
    <row r="85" spans="1:9">
      <c r="A85" s="1" t="s">
        <v>410</v>
      </c>
      <c r="B85" s="15">
        <v>0</v>
      </c>
      <c r="C85" s="15">
        <v>0</v>
      </c>
      <c r="D85" s="15">
        <v>0</v>
      </c>
      <c r="E85" s="15">
        <v>0</v>
      </c>
      <c r="F85" s="35">
        <f t="shared" si="1"/>
        <v>0</v>
      </c>
      <c r="G85" s="15">
        <v>0</v>
      </c>
      <c r="H85" s="15">
        <v>0</v>
      </c>
      <c r="I85" s="15">
        <v>0</v>
      </c>
    </row>
    <row r="86" spans="1:9">
      <c r="A86" s="1" t="s">
        <v>415</v>
      </c>
      <c r="B86" s="15">
        <v>0</v>
      </c>
      <c r="C86" s="15">
        <v>0</v>
      </c>
      <c r="D86" s="15">
        <v>0</v>
      </c>
      <c r="E86" s="15">
        <v>0</v>
      </c>
      <c r="F86" s="35">
        <f t="shared" si="1"/>
        <v>0</v>
      </c>
      <c r="G86" s="15">
        <v>0</v>
      </c>
      <c r="H86" s="15">
        <v>0</v>
      </c>
      <c r="I86" s="15">
        <v>0</v>
      </c>
    </row>
    <row r="87" spans="1:9">
      <c r="A87" s="1" t="s">
        <v>420</v>
      </c>
      <c r="B87" s="15">
        <v>0</v>
      </c>
      <c r="C87" s="15">
        <v>0</v>
      </c>
      <c r="D87" s="15">
        <v>0</v>
      </c>
      <c r="E87" s="15">
        <v>0</v>
      </c>
      <c r="F87" s="35">
        <f t="shared" si="1"/>
        <v>0</v>
      </c>
      <c r="G87" s="15">
        <v>0</v>
      </c>
      <c r="H87" s="15">
        <v>0</v>
      </c>
      <c r="I87" s="15">
        <v>0</v>
      </c>
    </row>
    <row r="88" spans="1:9">
      <c r="A88" s="1" t="s">
        <v>425</v>
      </c>
      <c r="B88" s="15">
        <v>0</v>
      </c>
      <c r="C88" s="15">
        <v>0</v>
      </c>
      <c r="D88" s="15">
        <v>0</v>
      </c>
      <c r="E88" s="15">
        <v>0</v>
      </c>
      <c r="F88" s="35">
        <f t="shared" si="1"/>
        <v>0</v>
      </c>
      <c r="G88" s="15">
        <v>0</v>
      </c>
      <c r="H88" s="15">
        <v>0</v>
      </c>
      <c r="I88" s="15">
        <v>18274</v>
      </c>
    </row>
    <row r="89" spans="1:9">
      <c r="A89" s="1" t="s">
        <v>430</v>
      </c>
      <c r="B89" s="15">
        <v>0</v>
      </c>
      <c r="C89" s="15">
        <v>0</v>
      </c>
      <c r="D89" s="15">
        <v>0</v>
      </c>
      <c r="E89" s="15">
        <v>0</v>
      </c>
      <c r="F89" s="35">
        <f t="shared" si="1"/>
        <v>0</v>
      </c>
      <c r="G89" s="15">
        <v>0</v>
      </c>
      <c r="H89" s="15">
        <v>0</v>
      </c>
      <c r="I89" s="15">
        <v>0</v>
      </c>
    </row>
    <row r="90" spans="1:9">
      <c r="A90" s="1" t="s">
        <v>435</v>
      </c>
      <c r="B90" s="15">
        <v>0</v>
      </c>
      <c r="C90" s="15">
        <v>0</v>
      </c>
      <c r="D90" s="15">
        <v>0</v>
      </c>
      <c r="E90" s="15">
        <v>0</v>
      </c>
      <c r="F90" s="35">
        <f t="shared" si="1"/>
        <v>0</v>
      </c>
      <c r="G90" s="15">
        <v>0</v>
      </c>
      <c r="H90" s="15">
        <v>0</v>
      </c>
      <c r="I90" s="15">
        <v>0</v>
      </c>
    </row>
    <row r="91" spans="1:9">
      <c r="A91" s="1" t="s">
        <v>440</v>
      </c>
      <c r="B91" s="15">
        <v>0</v>
      </c>
      <c r="C91" s="15">
        <v>0</v>
      </c>
      <c r="D91" s="15">
        <v>0</v>
      </c>
      <c r="E91" s="15">
        <v>1632</v>
      </c>
      <c r="F91" s="35">
        <f t="shared" si="1"/>
        <v>1632</v>
      </c>
      <c r="G91" s="15">
        <v>0</v>
      </c>
      <c r="H91" s="15">
        <v>0</v>
      </c>
      <c r="I91" s="15">
        <v>1632</v>
      </c>
    </row>
    <row r="92" spans="1:9">
      <c r="A92" s="1" t="s">
        <v>445</v>
      </c>
      <c r="B92" s="15">
        <v>0</v>
      </c>
      <c r="C92" s="15">
        <v>0</v>
      </c>
      <c r="D92" s="15">
        <v>0</v>
      </c>
      <c r="E92" s="15">
        <v>0</v>
      </c>
      <c r="F92" s="35">
        <f t="shared" si="1"/>
        <v>0</v>
      </c>
      <c r="G92" s="15">
        <v>0</v>
      </c>
      <c r="H92" s="15">
        <v>0</v>
      </c>
      <c r="I92" s="15">
        <v>0</v>
      </c>
    </row>
    <row r="93" spans="1:9">
      <c r="A93" s="1" t="s">
        <v>450</v>
      </c>
      <c r="B93" s="15">
        <v>2500000</v>
      </c>
      <c r="C93" s="15">
        <v>0</v>
      </c>
      <c r="D93" s="15">
        <v>0</v>
      </c>
      <c r="E93" s="15">
        <v>0</v>
      </c>
      <c r="F93" s="35">
        <f t="shared" si="1"/>
        <v>2500000</v>
      </c>
      <c r="G93" s="15">
        <v>2000000</v>
      </c>
      <c r="H93" s="15">
        <v>500000</v>
      </c>
      <c r="I93" s="15">
        <v>23589</v>
      </c>
    </row>
    <row r="94" spans="1:9">
      <c r="A94" s="1" t="s">
        <v>455</v>
      </c>
      <c r="B94" s="15">
        <v>0</v>
      </c>
      <c r="C94" s="15">
        <v>0</v>
      </c>
      <c r="D94" s="15">
        <v>0</v>
      </c>
      <c r="E94" s="15">
        <v>0</v>
      </c>
      <c r="F94" s="35">
        <f t="shared" si="1"/>
        <v>0</v>
      </c>
      <c r="G94" s="15">
        <v>0</v>
      </c>
      <c r="H94" s="15">
        <v>0</v>
      </c>
      <c r="I94" s="15">
        <v>0</v>
      </c>
    </row>
    <row r="95" spans="1:9">
      <c r="A95" s="1" t="s">
        <v>460</v>
      </c>
      <c r="B95" s="15">
        <v>0</v>
      </c>
      <c r="C95" s="15">
        <v>0</v>
      </c>
      <c r="D95" s="15">
        <v>0</v>
      </c>
      <c r="E95" s="15">
        <v>0</v>
      </c>
      <c r="F95" s="35">
        <f t="shared" si="1"/>
        <v>0</v>
      </c>
      <c r="G95" s="15">
        <v>0</v>
      </c>
      <c r="H95" s="15">
        <v>0</v>
      </c>
      <c r="I95" s="15">
        <v>0</v>
      </c>
    </row>
    <row r="96" spans="1:9">
      <c r="A96" s="1" t="s">
        <v>465</v>
      </c>
      <c r="B96" s="15">
        <v>0</v>
      </c>
      <c r="C96" s="15">
        <v>0</v>
      </c>
      <c r="D96" s="15">
        <v>0</v>
      </c>
      <c r="E96" s="15">
        <v>0</v>
      </c>
      <c r="F96" s="35">
        <f t="shared" si="1"/>
        <v>0</v>
      </c>
      <c r="G96" s="15">
        <v>0</v>
      </c>
      <c r="H96" s="15">
        <v>25329</v>
      </c>
      <c r="I96" s="15">
        <v>0</v>
      </c>
    </row>
    <row r="97" spans="1:9">
      <c r="A97" s="1" t="s">
        <v>470</v>
      </c>
      <c r="B97" s="15">
        <v>0</v>
      </c>
      <c r="C97" s="15">
        <v>0</v>
      </c>
      <c r="D97" s="15">
        <v>0</v>
      </c>
      <c r="E97" s="15">
        <v>16127</v>
      </c>
      <c r="F97" s="35">
        <f t="shared" si="1"/>
        <v>16127</v>
      </c>
      <c r="G97" s="1" t="s">
        <v>171</v>
      </c>
      <c r="H97" s="1" t="s">
        <v>171</v>
      </c>
      <c r="I97" s="15">
        <v>16127</v>
      </c>
    </row>
    <row r="98" spans="1:9">
      <c r="A98" s="1" t="s">
        <v>475</v>
      </c>
      <c r="B98" s="15">
        <v>0</v>
      </c>
      <c r="C98" s="15">
        <v>0</v>
      </c>
      <c r="D98" s="15">
        <v>0</v>
      </c>
      <c r="E98" s="15">
        <v>0</v>
      </c>
      <c r="F98" s="35">
        <f t="shared" si="1"/>
        <v>0</v>
      </c>
      <c r="G98" s="15">
        <v>0</v>
      </c>
      <c r="H98" s="15">
        <v>0</v>
      </c>
      <c r="I98" s="15">
        <v>0</v>
      </c>
    </row>
    <row r="99" spans="1:9">
      <c r="A99" s="1" t="s">
        <v>480</v>
      </c>
      <c r="B99" s="15">
        <v>0</v>
      </c>
      <c r="C99" s="15">
        <v>0</v>
      </c>
      <c r="D99" s="15">
        <v>0</v>
      </c>
      <c r="E99" s="15">
        <v>0</v>
      </c>
      <c r="F99" s="35">
        <f t="shared" si="1"/>
        <v>0</v>
      </c>
      <c r="G99" s="15">
        <v>0</v>
      </c>
      <c r="H99" s="15">
        <v>0</v>
      </c>
      <c r="I99" s="15">
        <v>0</v>
      </c>
    </row>
    <row r="100" spans="1:9">
      <c r="A100" s="1" t="s">
        <v>485</v>
      </c>
      <c r="B100" s="15">
        <v>0</v>
      </c>
      <c r="C100" s="15">
        <v>0</v>
      </c>
      <c r="D100" s="15">
        <v>0</v>
      </c>
      <c r="E100" s="15">
        <v>1957</v>
      </c>
      <c r="F100" s="35">
        <f t="shared" si="1"/>
        <v>1957</v>
      </c>
      <c r="G100" s="15">
        <v>0</v>
      </c>
      <c r="H100" s="15">
        <v>1957</v>
      </c>
      <c r="I100" s="15">
        <v>0</v>
      </c>
    </row>
    <row r="101" spans="1:9">
      <c r="A101" s="1" t="s">
        <v>490</v>
      </c>
      <c r="B101" s="15">
        <v>0</v>
      </c>
      <c r="C101" s="15">
        <v>0</v>
      </c>
      <c r="D101" s="15">
        <v>0</v>
      </c>
      <c r="E101" s="15">
        <v>0</v>
      </c>
      <c r="F101" s="35">
        <f t="shared" si="1"/>
        <v>0</v>
      </c>
      <c r="G101" s="15">
        <v>2176136</v>
      </c>
      <c r="H101" s="15">
        <v>239566</v>
      </c>
      <c r="I101" s="15">
        <v>463000</v>
      </c>
    </row>
    <row r="102" spans="1:9">
      <c r="A102" s="1" t="s">
        <v>494</v>
      </c>
      <c r="B102" s="15">
        <v>0</v>
      </c>
      <c r="C102" s="15">
        <v>0</v>
      </c>
      <c r="D102" s="15">
        <v>0</v>
      </c>
      <c r="E102" s="15">
        <v>0</v>
      </c>
      <c r="F102" s="35">
        <f t="shared" si="1"/>
        <v>0</v>
      </c>
      <c r="G102" s="15">
        <v>0</v>
      </c>
      <c r="H102" s="15">
        <v>0</v>
      </c>
      <c r="I102" s="15">
        <v>0</v>
      </c>
    </row>
    <row r="103" spans="1:9">
      <c r="A103" s="1" t="s">
        <v>499</v>
      </c>
      <c r="B103" s="15">
        <v>0</v>
      </c>
      <c r="C103" s="15">
        <v>0</v>
      </c>
      <c r="D103" s="15">
        <v>0</v>
      </c>
      <c r="E103" s="15">
        <v>0</v>
      </c>
      <c r="F103" s="35">
        <f t="shared" si="1"/>
        <v>0</v>
      </c>
      <c r="G103" s="15">
        <v>0</v>
      </c>
      <c r="H103" s="15">
        <v>0</v>
      </c>
      <c r="I103" s="15">
        <v>0</v>
      </c>
    </row>
    <row r="104" spans="1:9">
      <c r="A104" s="1" t="s">
        <v>502</v>
      </c>
      <c r="B104" s="15">
        <v>15250</v>
      </c>
      <c r="C104" s="15">
        <v>0</v>
      </c>
      <c r="D104" s="15">
        <v>0</v>
      </c>
      <c r="E104" s="15">
        <v>0</v>
      </c>
      <c r="F104" s="35">
        <f t="shared" si="1"/>
        <v>15250</v>
      </c>
      <c r="G104" s="15">
        <v>0</v>
      </c>
      <c r="H104" s="15">
        <v>15250</v>
      </c>
      <c r="I104" s="15">
        <v>0</v>
      </c>
    </row>
    <row r="105" spans="1:9">
      <c r="A105" s="1" t="s">
        <v>507</v>
      </c>
      <c r="B105" s="15">
        <v>0</v>
      </c>
      <c r="C105" s="15">
        <v>0</v>
      </c>
      <c r="D105" s="15">
        <v>0</v>
      </c>
      <c r="E105" s="15">
        <v>0</v>
      </c>
      <c r="F105" s="35">
        <f t="shared" si="1"/>
        <v>0</v>
      </c>
      <c r="G105" s="15">
        <v>0</v>
      </c>
      <c r="H105" s="15">
        <v>0</v>
      </c>
      <c r="I105" s="15">
        <v>0</v>
      </c>
    </row>
    <row r="106" spans="1:9">
      <c r="A106" s="1" t="s">
        <v>512</v>
      </c>
      <c r="B106" s="15">
        <v>0</v>
      </c>
      <c r="C106" s="15">
        <v>0</v>
      </c>
      <c r="D106" s="15">
        <v>0</v>
      </c>
      <c r="E106" s="15">
        <v>0</v>
      </c>
      <c r="F106" s="35">
        <f t="shared" si="1"/>
        <v>0</v>
      </c>
      <c r="G106" s="15">
        <v>0</v>
      </c>
      <c r="H106" s="15">
        <v>0</v>
      </c>
      <c r="I106" s="15">
        <v>0</v>
      </c>
    </row>
    <row r="107" spans="1:9">
      <c r="A107" s="1" t="s">
        <v>517</v>
      </c>
      <c r="B107" s="15">
        <v>0</v>
      </c>
      <c r="C107" s="15">
        <v>0</v>
      </c>
      <c r="D107" s="15">
        <v>0</v>
      </c>
      <c r="E107" s="15">
        <v>0</v>
      </c>
      <c r="F107" s="35">
        <f t="shared" si="1"/>
        <v>0</v>
      </c>
      <c r="G107" s="15">
        <v>0</v>
      </c>
      <c r="H107" s="15">
        <v>0</v>
      </c>
      <c r="I107" s="15">
        <v>0</v>
      </c>
    </row>
    <row r="108" spans="1:9">
      <c r="A108" s="1" t="s">
        <v>522</v>
      </c>
      <c r="B108" s="15">
        <v>0</v>
      </c>
      <c r="C108" s="15">
        <v>0</v>
      </c>
      <c r="D108" s="15">
        <v>0</v>
      </c>
      <c r="E108" s="15">
        <v>0</v>
      </c>
      <c r="F108" s="35">
        <f t="shared" si="1"/>
        <v>0</v>
      </c>
      <c r="G108" s="15">
        <v>0</v>
      </c>
      <c r="H108" s="15">
        <v>0</v>
      </c>
      <c r="I108" s="15">
        <v>0</v>
      </c>
    </row>
    <row r="109" spans="1:9">
      <c r="A109" s="1" t="s">
        <v>527</v>
      </c>
      <c r="B109" s="15">
        <v>0</v>
      </c>
      <c r="C109" s="15">
        <v>0</v>
      </c>
      <c r="D109" s="15">
        <v>0</v>
      </c>
      <c r="E109" s="15">
        <v>0</v>
      </c>
      <c r="F109" s="35">
        <f t="shared" si="1"/>
        <v>0</v>
      </c>
      <c r="G109" s="15">
        <v>0</v>
      </c>
      <c r="H109" s="15">
        <v>0</v>
      </c>
      <c r="I109" s="15">
        <v>0</v>
      </c>
    </row>
    <row r="110" spans="1:9">
      <c r="A110" s="1" t="s">
        <v>532</v>
      </c>
      <c r="B110" s="15">
        <v>0</v>
      </c>
      <c r="C110" s="15">
        <v>0</v>
      </c>
      <c r="D110" s="15">
        <v>0</v>
      </c>
      <c r="E110" s="15">
        <v>0</v>
      </c>
      <c r="F110" s="35">
        <f t="shared" si="1"/>
        <v>0</v>
      </c>
      <c r="G110" s="15">
        <v>0</v>
      </c>
      <c r="H110" s="15">
        <v>0</v>
      </c>
      <c r="I110" s="15">
        <v>0</v>
      </c>
    </row>
    <row r="111" spans="1:9">
      <c r="A111" s="1" t="s">
        <v>537</v>
      </c>
      <c r="B111" s="15">
        <v>0</v>
      </c>
      <c r="C111" s="15">
        <v>0</v>
      </c>
      <c r="D111" s="15">
        <v>0</v>
      </c>
      <c r="E111" s="15">
        <v>0</v>
      </c>
      <c r="F111" s="35">
        <f t="shared" si="1"/>
        <v>0</v>
      </c>
      <c r="G111" s="15">
        <v>0</v>
      </c>
      <c r="H111" s="15">
        <v>275981</v>
      </c>
      <c r="I111" s="15">
        <v>1288451</v>
      </c>
    </row>
    <row r="112" spans="1:9">
      <c r="A112" s="1" t="s">
        <v>542</v>
      </c>
      <c r="B112" s="15">
        <v>0</v>
      </c>
      <c r="C112" s="15">
        <v>0</v>
      </c>
      <c r="D112" s="15">
        <v>0</v>
      </c>
      <c r="E112" s="15">
        <v>0</v>
      </c>
      <c r="F112" s="35">
        <f t="shared" si="1"/>
        <v>0</v>
      </c>
      <c r="G112" s="15">
        <v>0</v>
      </c>
      <c r="H112" s="15">
        <v>0</v>
      </c>
      <c r="I112" s="15">
        <v>0</v>
      </c>
    </row>
    <row r="113" spans="1:9">
      <c r="A113" s="1" t="s">
        <v>547</v>
      </c>
      <c r="B113" s="15">
        <v>0</v>
      </c>
      <c r="C113" s="15">
        <v>0</v>
      </c>
      <c r="D113" s="15">
        <v>0</v>
      </c>
      <c r="E113" s="15">
        <v>0</v>
      </c>
      <c r="F113" s="35">
        <f t="shared" si="1"/>
        <v>0</v>
      </c>
      <c r="G113" s="15">
        <v>0</v>
      </c>
      <c r="H113" s="15">
        <v>0</v>
      </c>
      <c r="I113" s="15">
        <v>0</v>
      </c>
    </row>
    <row r="114" spans="1:9">
      <c r="A114" s="1" t="s">
        <v>552</v>
      </c>
      <c r="B114" s="15">
        <v>0</v>
      </c>
      <c r="C114" s="15">
        <v>0</v>
      </c>
      <c r="D114" s="15">
        <v>0</v>
      </c>
      <c r="E114" s="15">
        <v>7500</v>
      </c>
      <c r="F114" s="35">
        <f t="shared" si="1"/>
        <v>7500</v>
      </c>
      <c r="G114" s="15">
        <v>0</v>
      </c>
      <c r="H114" s="15">
        <v>0</v>
      </c>
      <c r="I114" s="15">
        <v>0</v>
      </c>
    </row>
    <row r="115" spans="1:9">
      <c r="A115" s="1" t="s">
        <v>557</v>
      </c>
      <c r="B115" s="15">
        <v>0</v>
      </c>
      <c r="C115" s="15">
        <v>0</v>
      </c>
      <c r="D115" s="15">
        <v>0</v>
      </c>
      <c r="E115" s="15">
        <v>0</v>
      </c>
      <c r="F115" s="35">
        <f t="shared" si="1"/>
        <v>0</v>
      </c>
      <c r="G115" s="15">
        <v>0</v>
      </c>
      <c r="H115" s="15">
        <v>0</v>
      </c>
      <c r="I115" s="15">
        <v>0</v>
      </c>
    </row>
    <row r="116" spans="1:9">
      <c r="A116" s="1" t="s">
        <v>562</v>
      </c>
      <c r="B116" s="15">
        <v>0</v>
      </c>
      <c r="C116" s="15">
        <v>0</v>
      </c>
      <c r="D116" s="15">
        <v>0</v>
      </c>
      <c r="E116" s="15">
        <v>32500</v>
      </c>
      <c r="F116" s="35">
        <f t="shared" si="1"/>
        <v>32500</v>
      </c>
      <c r="G116" s="15">
        <v>0</v>
      </c>
      <c r="H116" s="15">
        <v>0</v>
      </c>
      <c r="I116" s="15">
        <v>32500</v>
      </c>
    </row>
    <row r="117" spans="1:9">
      <c r="A117" s="1" t="s">
        <v>567</v>
      </c>
      <c r="B117" s="15">
        <v>0</v>
      </c>
      <c r="C117" s="15">
        <v>0</v>
      </c>
      <c r="D117" s="15">
        <v>0</v>
      </c>
      <c r="E117" s="15">
        <v>0</v>
      </c>
      <c r="F117" s="35">
        <f t="shared" si="1"/>
        <v>0</v>
      </c>
      <c r="G117" s="15">
        <v>0</v>
      </c>
      <c r="H117" s="15">
        <v>0</v>
      </c>
      <c r="I117" s="15">
        <v>163</v>
      </c>
    </row>
    <row r="118" spans="1:9">
      <c r="A118" s="1" t="s">
        <v>572</v>
      </c>
      <c r="B118" s="15">
        <v>0</v>
      </c>
      <c r="C118" s="15">
        <v>0</v>
      </c>
      <c r="D118" s="15">
        <v>0</v>
      </c>
      <c r="E118" s="15">
        <v>0</v>
      </c>
      <c r="F118" s="35">
        <f t="shared" si="1"/>
        <v>0</v>
      </c>
      <c r="G118" s="15">
        <v>0</v>
      </c>
      <c r="H118" s="15">
        <v>0</v>
      </c>
      <c r="I118" s="15">
        <v>0</v>
      </c>
    </row>
    <row r="119" spans="1:9">
      <c r="A119" s="1" t="s">
        <v>577</v>
      </c>
      <c r="B119" s="15">
        <v>0</v>
      </c>
      <c r="C119" s="15">
        <v>0</v>
      </c>
      <c r="D119" s="15">
        <v>0</v>
      </c>
      <c r="E119" s="15">
        <v>51861</v>
      </c>
      <c r="F119" s="35">
        <f t="shared" si="1"/>
        <v>51861</v>
      </c>
      <c r="G119" s="15">
        <v>0</v>
      </c>
      <c r="H119" s="15">
        <v>0</v>
      </c>
      <c r="I119" s="15">
        <v>51861</v>
      </c>
    </row>
    <row r="120" spans="1:9">
      <c r="A120" s="1" t="s">
        <v>581</v>
      </c>
      <c r="B120" s="1"/>
      <c r="C120" s="1"/>
      <c r="D120" s="1"/>
      <c r="E120" s="1"/>
      <c r="F120" s="35">
        <f t="shared" si="1"/>
        <v>0</v>
      </c>
      <c r="G120" s="1"/>
      <c r="H120" s="1"/>
      <c r="I120" s="15">
        <v>0</v>
      </c>
    </row>
    <row r="121" spans="1:9">
      <c r="A121" s="1" t="s">
        <v>582</v>
      </c>
      <c r="B121" s="15">
        <v>0</v>
      </c>
      <c r="C121" s="15">
        <v>0</v>
      </c>
      <c r="D121" s="15">
        <v>0</v>
      </c>
      <c r="E121" s="15">
        <v>0</v>
      </c>
      <c r="F121" s="35">
        <f t="shared" si="1"/>
        <v>0</v>
      </c>
      <c r="G121" s="15">
        <v>0</v>
      </c>
      <c r="H121" s="15">
        <v>0</v>
      </c>
      <c r="I121" s="15">
        <v>0</v>
      </c>
    </row>
    <row r="122" spans="1:9">
      <c r="A122" s="1" t="s">
        <v>587</v>
      </c>
      <c r="B122" s="15">
        <v>0</v>
      </c>
      <c r="C122" s="15">
        <v>0</v>
      </c>
      <c r="D122" s="15">
        <v>0</v>
      </c>
      <c r="E122" s="15">
        <v>0</v>
      </c>
      <c r="F122" s="35">
        <f t="shared" si="1"/>
        <v>0</v>
      </c>
      <c r="G122" s="15">
        <v>0</v>
      </c>
      <c r="H122" s="15">
        <v>0</v>
      </c>
      <c r="I122" s="15">
        <v>0</v>
      </c>
    </row>
    <row r="123" spans="1:9">
      <c r="A123" s="1" t="s">
        <v>592</v>
      </c>
      <c r="B123" s="15">
        <v>0</v>
      </c>
      <c r="C123" s="15">
        <v>0</v>
      </c>
      <c r="D123" s="15">
        <v>0</v>
      </c>
      <c r="E123" s="15">
        <v>0</v>
      </c>
      <c r="F123" s="35">
        <f t="shared" si="1"/>
        <v>0</v>
      </c>
      <c r="G123" s="15">
        <v>0</v>
      </c>
      <c r="H123" s="15">
        <v>0</v>
      </c>
      <c r="I123" s="15">
        <v>0</v>
      </c>
    </row>
    <row r="124" spans="1:9">
      <c r="A124" s="1" t="s">
        <v>597</v>
      </c>
      <c r="B124" s="15">
        <v>0</v>
      </c>
      <c r="C124" s="15">
        <v>0</v>
      </c>
      <c r="D124" s="15">
        <v>0</v>
      </c>
      <c r="E124" s="15">
        <v>0</v>
      </c>
      <c r="F124" s="35">
        <f t="shared" si="1"/>
        <v>0</v>
      </c>
      <c r="G124" s="15">
        <v>0</v>
      </c>
      <c r="H124" s="15">
        <v>0</v>
      </c>
      <c r="I124" s="15">
        <v>0</v>
      </c>
    </row>
    <row r="125" spans="1:9">
      <c r="A125" s="1" t="s">
        <v>602</v>
      </c>
      <c r="B125" s="15">
        <v>0</v>
      </c>
      <c r="C125" s="15">
        <v>0</v>
      </c>
      <c r="D125" s="15">
        <v>0</v>
      </c>
      <c r="E125" s="15">
        <v>0</v>
      </c>
      <c r="F125" s="35">
        <f t="shared" si="1"/>
        <v>0</v>
      </c>
      <c r="G125" s="15">
        <v>0</v>
      </c>
      <c r="H125" s="15">
        <v>0</v>
      </c>
      <c r="I125" s="15">
        <v>0</v>
      </c>
    </row>
  </sheetData>
  <mergeCells count="2">
    <mergeCell ref="B3:F3"/>
    <mergeCell ref="G3:I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649A-FB9E-479D-9F26-D0E6C1199A0E}">
  <dimension ref="A1:G127"/>
  <sheetViews>
    <sheetView topLeftCell="A102" workbookViewId="0">
      <selection activeCell="B5" sqref="B5:B125"/>
    </sheetView>
  </sheetViews>
  <sheetFormatPr defaultRowHeight="15"/>
  <cols>
    <col min="1" max="1" width="52.42578125" bestFit="1" customWidth="1"/>
    <col min="2" max="2" width="13.140625" bestFit="1" customWidth="1"/>
    <col min="3" max="3" width="22.140625" bestFit="1" customWidth="1"/>
    <col min="4" max="4" width="20.140625" bestFit="1" customWidth="1"/>
    <col min="5" max="5" width="24.7109375" style="4" bestFit="1" customWidth="1"/>
    <col min="6" max="6" width="12.42578125" bestFit="1" customWidth="1"/>
    <col min="7" max="7" width="22.140625" style="4" bestFit="1" customWidth="1"/>
  </cols>
  <sheetData>
    <row r="1" spans="1:7">
      <c r="A1" s="23" t="s">
        <v>609</v>
      </c>
    </row>
    <row r="3" spans="1:7">
      <c r="D3" s="64" t="s">
        <v>610</v>
      </c>
      <c r="E3" s="64"/>
      <c r="F3" s="65" t="s">
        <v>611</v>
      </c>
      <c r="G3" s="65"/>
    </row>
    <row r="4" spans="1:7">
      <c r="A4" s="7" t="s">
        <v>1</v>
      </c>
      <c r="B4" s="7" t="s">
        <v>11</v>
      </c>
      <c r="C4" s="7" t="s">
        <v>612</v>
      </c>
      <c r="D4" s="25" t="s">
        <v>613</v>
      </c>
      <c r="E4" s="26" t="s">
        <v>614</v>
      </c>
      <c r="F4" s="27" t="s">
        <v>611</v>
      </c>
      <c r="G4" s="28" t="s">
        <v>615</v>
      </c>
    </row>
    <row r="5" spans="1:7">
      <c r="A5" s="1" t="s">
        <v>12</v>
      </c>
      <c r="B5" s="2">
        <v>16542</v>
      </c>
      <c r="C5" s="3">
        <v>2548</v>
      </c>
      <c r="D5" s="2">
        <v>82000</v>
      </c>
      <c r="E5" s="4">
        <f>D5/B5</f>
        <v>4.9570789505501152</v>
      </c>
      <c r="F5" s="2">
        <v>11600</v>
      </c>
      <c r="G5" s="4">
        <f>F5/B5</f>
        <v>0.70124531495586995</v>
      </c>
    </row>
    <row r="6" spans="1:7">
      <c r="A6" s="1" t="s">
        <v>17</v>
      </c>
      <c r="B6" s="3">
        <v>801</v>
      </c>
      <c r="C6" s="3">
        <v>1560</v>
      </c>
      <c r="D6" s="2">
        <v>4680</v>
      </c>
      <c r="E6" s="4">
        <f t="shared" ref="E6:E69" si="0">D6/B6</f>
        <v>5.8426966292134832</v>
      </c>
      <c r="F6" s="3">
        <v>936</v>
      </c>
      <c r="G6" s="4">
        <f t="shared" ref="G6:G69" si="1">F6/B6</f>
        <v>1.1685393258426966</v>
      </c>
    </row>
    <row r="7" spans="1:7">
      <c r="A7" s="1" t="s">
        <v>22</v>
      </c>
      <c r="B7" s="2">
        <v>4998</v>
      </c>
      <c r="C7" s="3">
        <v>2340</v>
      </c>
      <c r="D7" s="2">
        <v>23128</v>
      </c>
      <c r="E7" s="4">
        <f t="shared" si="0"/>
        <v>4.6274509803921573</v>
      </c>
      <c r="F7" s="2">
        <v>5304</v>
      </c>
      <c r="G7" s="4">
        <f t="shared" si="1"/>
        <v>1.0612244897959184</v>
      </c>
    </row>
    <row r="8" spans="1:7">
      <c r="A8" s="1" t="s">
        <v>27</v>
      </c>
      <c r="B8" s="2">
        <v>5531</v>
      </c>
      <c r="C8" s="3">
        <v>2444</v>
      </c>
      <c r="D8" s="2">
        <v>5028</v>
      </c>
      <c r="E8" s="4">
        <f t="shared" si="0"/>
        <v>0.90905803652142469</v>
      </c>
      <c r="F8" s="3">
        <v>822</v>
      </c>
      <c r="G8" s="4">
        <f t="shared" si="1"/>
        <v>0.14861688663894412</v>
      </c>
    </row>
    <row r="9" spans="1:7">
      <c r="A9" s="1" t="s">
        <v>32</v>
      </c>
      <c r="B9" s="2">
        <v>2198</v>
      </c>
      <c r="C9" s="3">
        <v>1768</v>
      </c>
      <c r="D9" s="2">
        <v>47813</v>
      </c>
      <c r="E9" s="4">
        <f t="shared" si="0"/>
        <v>21.752957233848953</v>
      </c>
      <c r="F9" s="3">
        <v>506</v>
      </c>
      <c r="G9" s="4">
        <f t="shared" si="1"/>
        <v>0.23020928116469519</v>
      </c>
    </row>
    <row r="10" spans="1:7">
      <c r="A10" s="1" t="s">
        <v>37</v>
      </c>
      <c r="B10" s="2">
        <v>1004</v>
      </c>
      <c r="C10" s="3">
        <v>1560</v>
      </c>
      <c r="D10" s="3">
        <v>936</v>
      </c>
      <c r="E10" s="4">
        <f t="shared" si="0"/>
        <v>0.9322709163346613</v>
      </c>
      <c r="F10" s="3">
        <v>676</v>
      </c>
      <c r="G10" s="4">
        <f t="shared" si="1"/>
        <v>0.67330677290836649</v>
      </c>
    </row>
    <row r="11" spans="1:7">
      <c r="A11" s="1" t="s">
        <v>42</v>
      </c>
      <c r="B11" s="2">
        <v>24869</v>
      </c>
      <c r="C11" s="3">
        <v>3120</v>
      </c>
      <c r="D11" s="2">
        <v>63874</v>
      </c>
      <c r="E11" s="4">
        <f t="shared" si="0"/>
        <v>2.5684185130081629</v>
      </c>
      <c r="F11" s="2">
        <v>8360</v>
      </c>
      <c r="G11" s="4">
        <f t="shared" si="1"/>
        <v>0.33616148618762315</v>
      </c>
    </row>
    <row r="12" spans="1:7">
      <c r="A12" s="1" t="s">
        <v>47</v>
      </c>
      <c r="B12" s="2">
        <v>1015</v>
      </c>
      <c r="C12" s="3">
        <v>1040</v>
      </c>
      <c r="D12" s="2">
        <v>1375</v>
      </c>
      <c r="E12" s="4">
        <f t="shared" si="0"/>
        <v>1.354679802955665</v>
      </c>
      <c r="F12" s="3">
        <v>312</v>
      </c>
      <c r="G12" s="4">
        <f t="shared" si="1"/>
        <v>0.30738916256157633</v>
      </c>
    </row>
    <row r="13" spans="1:7">
      <c r="A13" s="1" t="s">
        <v>52</v>
      </c>
      <c r="B13" s="2">
        <v>37795</v>
      </c>
      <c r="C13" s="3">
        <v>3380</v>
      </c>
      <c r="D13" s="2">
        <v>129443</v>
      </c>
      <c r="E13" s="4">
        <f t="shared" si="0"/>
        <v>3.4248710146844821</v>
      </c>
      <c r="F13" s="2">
        <v>10335</v>
      </c>
      <c r="G13" s="4">
        <f t="shared" si="1"/>
        <v>0.27344886889800241</v>
      </c>
    </row>
    <row r="14" spans="1:7">
      <c r="A14" s="1" t="s">
        <v>57</v>
      </c>
      <c r="B14" s="2">
        <v>5016</v>
      </c>
      <c r="C14" s="3">
        <v>1820</v>
      </c>
      <c r="D14" s="2">
        <v>4000</v>
      </c>
      <c r="E14" s="4">
        <f t="shared" si="0"/>
        <v>0.79744816586921852</v>
      </c>
      <c r="F14" s="2">
        <v>1700</v>
      </c>
      <c r="G14" s="4">
        <f t="shared" si="1"/>
        <v>0.33891547049441784</v>
      </c>
    </row>
    <row r="15" spans="1:7">
      <c r="A15" s="1" t="s">
        <v>62</v>
      </c>
      <c r="B15" s="2">
        <v>6071</v>
      </c>
      <c r="C15" s="3">
        <v>2184</v>
      </c>
      <c r="D15" s="2">
        <v>14868</v>
      </c>
      <c r="E15" s="4">
        <f t="shared" si="0"/>
        <v>2.449019930818646</v>
      </c>
      <c r="F15" s="2">
        <v>2500</v>
      </c>
      <c r="G15" s="4">
        <f t="shared" si="1"/>
        <v>0.41179377367814196</v>
      </c>
    </row>
    <row r="16" spans="1:7">
      <c r="A16" s="1" t="s">
        <v>67</v>
      </c>
      <c r="B16" s="2">
        <v>2252</v>
      </c>
      <c r="C16" s="3">
        <v>1768</v>
      </c>
      <c r="D16" s="2">
        <v>4010</v>
      </c>
      <c r="E16" s="4">
        <f t="shared" si="0"/>
        <v>1.780639431616341</v>
      </c>
      <c r="F16" s="3">
        <v>510</v>
      </c>
      <c r="G16" s="4">
        <f t="shared" si="1"/>
        <v>0.22646536412078153</v>
      </c>
    </row>
    <row r="17" spans="1:7">
      <c r="A17" s="1" t="s">
        <v>72</v>
      </c>
      <c r="B17" s="2">
        <v>4254</v>
      </c>
      <c r="C17" s="3">
        <v>2080</v>
      </c>
      <c r="D17" s="2">
        <v>9000</v>
      </c>
      <c r="E17" s="4">
        <f t="shared" si="0"/>
        <v>2.1156558533145273</v>
      </c>
      <c r="F17" s="2">
        <v>10000</v>
      </c>
      <c r="G17" s="4">
        <f t="shared" si="1"/>
        <v>2.3507287259050305</v>
      </c>
    </row>
    <row r="18" spans="1:7">
      <c r="A18" s="1" t="s">
        <v>77</v>
      </c>
      <c r="B18" s="3">
        <v>995</v>
      </c>
      <c r="C18" s="3">
        <v>1300</v>
      </c>
      <c r="D18" s="2">
        <v>1950</v>
      </c>
      <c r="E18" s="4">
        <f t="shared" si="0"/>
        <v>1.9597989949748744</v>
      </c>
      <c r="F18" s="3">
        <v>520</v>
      </c>
      <c r="G18" s="4">
        <f t="shared" si="1"/>
        <v>0.52261306532663321</v>
      </c>
    </row>
    <row r="19" spans="1:7">
      <c r="A19" s="1" t="s">
        <v>82</v>
      </c>
      <c r="B19" s="3">
        <v>353</v>
      </c>
      <c r="C19" s="3">
        <v>1040</v>
      </c>
      <c r="D19" s="3">
        <v>810</v>
      </c>
      <c r="E19" s="4">
        <f t="shared" si="0"/>
        <v>2.2946175637393766</v>
      </c>
      <c r="F19" s="3">
        <v>52</v>
      </c>
      <c r="G19" s="4">
        <f t="shared" si="1"/>
        <v>0.14730878186968838</v>
      </c>
    </row>
    <row r="20" spans="1:7">
      <c r="A20" s="1" t="s">
        <v>87</v>
      </c>
      <c r="B20" s="2">
        <v>1375</v>
      </c>
      <c r="C20" s="3">
        <v>1300</v>
      </c>
      <c r="D20" s="2">
        <v>5200</v>
      </c>
      <c r="E20" s="4">
        <f t="shared" si="0"/>
        <v>3.7818181818181817</v>
      </c>
      <c r="F20" s="3">
        <v>80</v>
      </c>
      <c r="G20" s="4">
        <f t="shared" si="1"/>
        <v>5.8181818181818182E-2</v>
      </c>
    </row>
    <row r="21" spans="1:7">
      <c r="A21" s="1" t="s">
        <v>92</v>
      </c>
      <c r="B21" s="2">
        <v>7439</v>
      </c>
      <c r="C21" s="3">
        <v>2288</v>
      </c>
      <c r="D21" s="2">
        <v>10846</v>
      </c>
      <c r="E21" s="4">
        <f t="shared" si="0"/>
        <v>1.4579916655464444</v>
      </c>
      <c r="F21" s="2">
        <v>2652</v>
      </c>
      <c r="G21" s="4">
        <f t="shared" si="1"/>
        <v>0.35649952950665414</v>
      </c>
    </row>
    <row r="22" spans="1:7">
      <c r="A22" s="1" t="s">
        <v>97</v>
      </c>
      <c r="B22" s="2">
        <v>2895</v>
      </c>
      <c r="C22" s="3">
        <v>2496</v>
      </c>
      <c r="D22" s="2">
        <v>3100</v>
      </c>
      <c r="E22" s="4">
        <f t="shared" si="0"/>
        <v>1.0708117443868739</v>
      </c>
      <c r="F22" s="2">
        <v>1872</v>
      </c>
      <c r="G22" s="4">
        <f t="shared" si="1"/>
        <v>0.64663212435233164</v>
      </c>
    </row>
    <row r="23" spans="1:7">
      <c r="A23" s="1" t="s">
        <v>102</v>
      </c>
      <c r="B23" s="2">
        <v>1993</v>
      </c>
      <c r="C23" s="3">
        <v>780</v>
      </c>
      <c r="D23" s="2">
        <v>1100</v>
      </c>
      <c r="E23" s="4">
        <f t="shared" si="0"/>
        <v>0.55193176116407427</v>
      </c>
      <c r="F23" s="2">
        <v>13000</v>
      </c>
      <c r="G23" s="4">
        <f t="shared" si="1"/>
        <v>6.5228299046663318</v>
      </c>
    </row>
    <row r="24" spans="1:7">
      <c r="A24" s="1" t="s">
        <v>107</v>
      </c>
      <c r="B24" s="2">
        <v>5637</v>
      </c>
      <c r="C24" s="3">
        <v>2184</v>
      </c>
      <c r="D24" s="2">
        <v>13490</v>
      </c>
      <c r="E24" s="4">
        <f t="shared" si="0"/>
        <v>2.3931169061557567</v>
      </c>
      <c r="F24" s="3">
        <v>973</v>
      </c>
      <c r="G24" s="4">
        <f t="shared" si="1"/>
        <v>0.17260954408373247</v>
      </c>
    </row>
    <row r="25" spans="1:7">
      <c r="A25" s="1" t="s">
        <v>112</v>
      </c>
      <c r="B25" s="2">
        <v>16549</v>
      </c>
      <c r="C25" s="3">
        <v>2626</v>
      </c>
      <c r="D25" s="2">
        <v>44740</v>
      </c>
      <c r="E25" s="4">
        <f t="shared" si="0"/>
        <v>2.7034866155054686</v>
      </c>
      <c r="F25" s="2">
        <v>9724</v>
      </c>
      <c r="G25" s="4">
        <f t="shared" si="1"/>
        <v>0.58758837391987429</v>
      </c>
    </row>
    <row r="26" spans="1:7">
      <c r="A26" s="1" t="s">
        <v>117</v>
      </c>
      <c r="B26" s="2">
        <v>2106</v>
      </c>
      <c r="C26" s="3">
        <v>1924</v>
      </c>
      <c r="D26" s="2">
        <v>6027</v>
      </c>
      <c r="E26" s="4">
        <f t="shared" si="0"/>
        <v>2.8618233618233617</v>
      </c>
      <c r="F26" s="3">
        <v>676</v>
      </c>
      <c r="G26" s="4">
        <f t="shared" si="1"/>
        <v>0.32098765432098764</v>
      </c>
    </row>
    <row r="27" spans="1:7">
      <c r="A27" s="1" t="s">
        <v>122</v>
      </c>
      <c r="B27" s="2">
        <v>20174</v>
      </c>
      <c r="C27" s="3">
        <v>2756</v>
      </c>
      <c r="D27" s="2">
        <v>79896</v>
      </c>
      <c r="E27" s="4">
        <f t="shared" si="0"/>
        <v>3.9603449985129373</v>
      </c>
      <c r="F27" s="2">
        <v>17732</v>
      </c>
      <c r="G27" s="4">
        <f t="shared" si="1"/>
        <v>0.87895310796074155</v>
      </c>
    </row>
    <row r="28" spans="1:7">
      <c r="A28" s="1" t="s">
        <v>127</v>
      </c>
      <c r="B28" s="2">
        <v>3217</v>
      </c>
      <c r="C28" s="3">
        <v>2418</v>
      </c>
      <c r="D28" s="2">
        <v>15371</v>
      </c>
      <c r="E28" s="4">
        <f t="shared" si="0"/>
        <v>4.7780540876593101</v>
      </c>
      <c r="F28" s="2">
        <v>1129</v>
      </c>
      <c r="G28" s="4">
        <f t="shared" si="1"/>
        <v>0.35094808828100715</v>
      </c>
    </row>
    <row r="29" spans="1:7">
      <c r="A29" s="1" t="s">
        <v>132</v>
      </c>
      <c r="B29" s="2">
        <v>10456</v>
      </c>
      <c r="C29" s="3">
        <v>2860</v>
      </c>
      <c r="D29" s="2">
        <v>25163</v>
      </c>
      <c r="E29" s="4">
        <f t="shared" si="0"/>
        <v>2.4065608263198164</v>
      </c>
      <c r="F29" s="2">
        <v>3160</v>
      </c>
      <c r="G29" s="4">
        <f t="shared" si="1"/>
        <v>0.30221882172915071</v>
      </c>
    </row>
    <row r="30" spans="1:7">
      <c r="A30" s="1" t="s">
        <v>137</v>
      </c>
      <c r="B30" s="2">
        <v>1349</v>
      </c>
      <c r="C30" s="3">
        <v>1664</v>
      </c>
      <c r="D30" s="3">
        <v>961</v>
      </c>
      <c r="E30" s="4">
        <f t="shared" si="0"/>
        <v>0.7123795404002965</v>
      </c>
      <c r="F30" s="2">
        <v>1092</v>
      </c>
      <c r="G30" s="4">
        <f t="shared" si="1"/>
        <v>0.80948851000741295</v>
      </c>
    </row>
    <row r="31" spans="1:7">
      <c r="A31" s="1" t="s">
        <v>142</v>
      </c>
      <c r="B31" s="2">
        <v>8345</v>
      </c>
      <c r="C31" s="3">
        <v>2704</v>
      </c>
      <c r="D31" s="2">
        <v>14645</v>
      </c>
      <c r="E31" s="4">
        <f t="shared" si="0"/>
        <v>1.7549430796884362</v>
      </c>
      <c r="F31" s="2">
        <v>2090</v>
      </c>
      <c r="G31" s="4">
        <f t="shared" si="1"/>
        <v>0.25044937088076691</v>
      </c>
    </row>
    <row r="32" spans="1:7">
      <c r="A32" s="1" t="s">
        <v>147</v>
      </c>
      <c r="B32" s="2">
        <v>3398</v>
      </c>
      <c r="C32" s="3">
        <v>2496</v>
      </c>
      <c r="D32" s="2">
        <v>18720</v>
      </c>
      <c r="E32" s="4">
        <f t="shared" si="0"/>
        <v>5.5091230135373745</v>
      </c>
      <c r="F32" s="2">
        <v>3484</v>
      </c>
      <c r="G32" s="4">
        <f t="shared" si="1"/>
        <v>1.0253090052972336</v>
      </c>
    </row>
    <row r="33" spans="1:7">
      <c r="A33" s="1" t="s">
        <v>152</v>
      </c>
      <c r="B33" s="2">
        <v>2541</v>
      </c>
      <c r="C33" s="3">
        <v>1716</v>
      </c>
      <c r="D33" s="2">
        <v>2672</v>
      </c>
      <c r="E33" s="4">
        <f t="shared" si="0"/>
        <v>1.0515545060999607</v>
      </c>
      <c r="F33" s="2">
        <v>3422</v>
      </c>
      <c r="G33" s="4">
        <f t="shared" si="1"/>
        <v>1.3467138921684376</v>
      </c>
    </row>
    <row r="34" spans="1:7">
      <c r="A34" s="1" t="s">
        <v>157</v>
      </c>
      <c r="B34" s="2">
        <v>23045</v>
      </c>
      <c r="C34" s="3">
        <v>2782</v>
      </c>
      <c r="D34" s="2">
        <v>107900</v>
      </c>
      <c r="E34" s="4">
        <f t="shared" si="0"/>
        <v>4.6821436320243004</v>
      </c>
      <c r="F34" s="2">
        <v>7562</v>
      </c>
      <c r="G34" s="4">
        <f t="shared" si="1"/>
        <v>0.3281405944890432</v>
      </c>
    </row>
    <row r="35" spans="1:7">
      <c r="A35" s="1" t="s">
        <v>162</v>
      </c>
      <c r="B35" s="2">
        <v>19628</v>
      </c>
      <c r="C35" s="3">
        <v>3120</v>
      </c>
      <c r="D35" s="2">
        <v>47835</v>
      </c>
      <c r="E35" s="4">
        <f t="shared" si="0"/>
        <v>2.4370796820868148</v>
      </c>
      <c r="F35" s="2">
        <v>7800</v>
      </c>
      <c r="G35" s="4">
        <f t="shared" si="1"/>
        <v>0.39739148155695947</v>
      </c>
    </row>
    <row r="36" spans="1:7">
      <c r="A36" s="1" t="s">
        <v>167</v>
      </c>
      <c r="B36" s="2">
        <v>234559</v>
      </c>
      <c r="C36" s="3">
        <v>36192</v>
      </c>
      <c r="D36" s="2">
        <v>437415</v>
      </c>
      <c r="E36" s="4">
        <f t="shared" si="0"/>
        <v>1.8648399762959427</v>
      </c>
      <c r="F36" s="2">
        <v>45164</v>
      </c>
      <c r="G36" s="4">
        <f t="shared" si="1"/>
        <v>0.19254856986941452</v>
      </c>
    </row>
    <row r="37" spans="1:7">
      <c r="A37" s="1" t="s">
        <v>172</v>
      </c>
      <c r="B37" s="2">
        <v>18560</v>
      </c>
      <c r="C37" s="3">
        <v>2704</v>
      </c>
      <c r="D37" s="2">
        <v>17970</v>
      </c>
      <c r="E37" s="4">
        <f t="shared" si="0"/>
        <v>0.96821120689655171</v>
      </c>
      <c r="F37" s="2">
        <v>8320</v>
      </c>
      <c r="G37" s="4">
        <f t="shared" si="1"/>
        <v>0.44827586206896552</v>
      </c>
    </row>
    <row r="38" spans="1:7">
      <c r="A38" s="1" t="s">
        <v>177</v>
      </c>
      <c r="B38" s="2">
        <v>3640</v>
      </c>
      <c r="C38" s="3">
        <v>2080</v>
      </c>
      <c r="D38" s="2">
        <v>18938</v>
      </c>
      <c r="E38" s="4">
        <f t="shared" si="0"/>
        <v>5.2027472527472529</v>
      </c>
      <c r="F38" s="2">
        <v>2704</v>
      </c>
      <c r="G38" s="4">
        <f t="shared" si="1"/>
        <v>0.74285714285714288</v>
      </c>
    </row>
    <row r="39" spans="1:7">
      <c r="A39" s="1" t="s">
        <v>182</v>
      </c>
      <c r="B39" s="2">
        <v>11290</v>
      </c>
      <c r="C39" s="3">
        <v>2600</v>
      </c>
      <c r="D39" s="2">
        <v>40560</v>
      </c>
      <c r="E39" s="4">
        <f t="shared" si="0"/>
        <v>3.5925597874224979</v>
      </c>
      <c r="F39" s="2">
        <v>6489</v>
      </c>
      <c r="G39" s="4">
        <f t="shared" si="1"/>
        <v>0.5747564216120461</v>
      </c>
    </row>
    <row r="40" spans="1:7">
      <c r="A40" s="1" t="s">
        <v>187</v>
      </c>
      <c r="B40" s="2">
        <v>50499</v>
      </c>
      <c r="C40" s="3">
        <v>3120</v>
      </c>
      <c r="D40" s="2">
        <v>95889</v>
      </c>
      <c r="E40" s="4">
        <f t="shared" si="0"/>
        <v>1.8988296797956394</v>
      </c>
      <c r="F40" s="2">
        <v>2938</v>
      </c>
      <c r="G40" s="4">
        <f t="shared" si="1"/>
        <v>5.8179369888512647E-2</v>
      </c>
    </row>
    <row r="41" spans="1:7">
      <c r="A41" s="1" t="s">
        <v>192</v>
      </c>
      <c r="B41" s="2">
        <v>1111</v>
      </c>
      <c r="C41" s="3">
        <v>780</v>
      </c>
      <c r="D41" s="2">
        <v>3279</v>
      </c>
      <c r="E41" s="4">
        <f t="shared" si="0"/>
        <v>2.9513951395139513</v>
      </c>
      <c r="F41" s="3">
        <v>679</v>
      </c>
      <c r="G41" s="4">
        <f t="shared" si="1"/>
        <v>0.61116111611161117</v>
      </c>
    </row>
    <row r="42" spans="1:7">
      <c r="A42" s="1" t="s">
        <v>196</v>
      </c>
      <c r="B42" s="2">
        <v>2640</v>
      </c>
      <c r="C42" s="3">
        <v>2065.5</v>
      </c>
      <c r="D42" s="2">
        <v>7038</v>
      </c>
      <c r="E42" s="4">
        <f t="shared" si="0"/>
        <v>2.665909090909091</v>
      </c>
      <c r="F42" s="2">
        <v>6630</v>
      </c>
      <c r="G42" s="4">
        <f t="shared" si="1"/>
        <v>2.5113636363636362</v>
      </c>
    </row>
    <row r="43" spans="1:7">
      <c r="A43" s="1" t="s">
        <v>201</v>
      </c>
      <c r="B43" s="2">
        <v>3474</v>
      </c>
      <c r="C43" s="3">
        <v>2028</v>
      </c>
      <c r="D43" s="2">
        <v>2400</v>
      </c>
      <c r="E43" s="4">
        <f t="shared" si="0"/>
        <v>0.69084628670120896</v>
      </c>
      <c r="F43" s="3">
        <v>700</v>
      </c>
      <c r="G43" s="4">
        <f t="shared" si="1"/>
        <v>0.20149683362118595</v>
      </c>
    </row>
    <row r="44" spans="1:7">
      <c r="A44" s="1" t="s">
        <v>206</v>
      </c>
      <c r="B44" s="3">
        <v>964</v>
      </c>
      <c r="C44" s="3">
        <v>1196</v>
      </c>
      <c r="D44" s="2">
        <v>1400</v>
      </c>
      <c r="E44" s="4">
        <f t="shared" si="0"/>
        <v>1.4522821576763485</v>
      </c>
      <c r="F44" s="3">
        <v>176</v>
      </c>
      <c r="G44" s="4">
        <f t="shared" si="1"/>
        <v>0.18257261410788381</v>
      </c>
    </row>
    <row r="45" spans="1:7">
      <c r="A45" s="1" t="s">
        <v>211</v>
      </c>
      <c r="B45" s="3">
        <v>914</v>
      </c>
      <c r="C45" s="3">
        <v>1040</v>
      </c>
      <c r="D45" s="2">
        <v>1400</v>
      </c>
      <c r="E45" s="4">
        <f t="shared" si="0"/>
        <v>1.5317286652078774</v>
      </c>
      <c r="F45" s="3">
        <v>364</v>
      </c>
      <c r="G45" s="4">
        <f t="shared" si="1"/>
        <v>0.39824945295404812</v>
      </c>
    </row>
    <row r="46" spans="1:7">
      <c r="A46" s="1" t="s">
        <v>216</v>
      </c>
      <c r="B46" s="2">
        <v>11191</v>
      </c>
      <c r="C46" s="3">
        <v>2756</v>
      </c>
      <c r="D46" s="2">
        <v>38794</v>
      </c>
      <c r="E46" s="4">
        <f t="shared" si="0"/>
        <v>3.4665356089714949</v>
      </c>
      <c r="F46" s="2">
        <v>2340</v>
      </c>
      <c r="G46" s="4">
        <f t="shared" si="1"/>
        <v>0.20909659547850951</v>
      </c>
    </row>
    <row r="47" spans="1:7">
      <c r="A47" s="1" t="s">
        <v>221</v>
      </c>
      <c r="B47" s="2">
        <v>12378</v>
      </c>
      <c r="C47" s="3">
        <v>2600</v>
      </c>
      <c r="D47" s="2">
        <v>20183</v>
      </c>
      <c r="E47" s="4">
        <f t="shared" si="0"/>
        <v>1.6305542090806269</v>
      </c>
      <c r="F47" s="2">
        <v>10769</v>
      </c>
      <c r="G47" s="4">
        <f t="shared" si="1"/>
        <v>0.87001131038940049</v>
      </c>
    </row>
    <row r="48" spans="1:7">
      <c r="A48" s="1" t="s">
        <v>226</v>
      </c>
      <c r="B48" s="2">
        <v>2156</v>
      </c>
      <c r="C48" s="3">
        <v>2340</v>
      </c>
      <c r="D48" s="2">
        <v>7915</v>
      </c>
      <c r="E48" s="4">
        <f t="shared" si="0"/>
        <v>3.6711502782931356</v>
      </c>
      <c r="F48" s="2">
        <v>1874</v>
      </c>
      <c r="G48" s="4">
        <f t="shared" si="1"/>
        <v>0.86920222634508348</v>
      </c>
    </row>
    <row r="49" spans="1:7">
      <c r="A49" s="1" t="s">
        <v>231</v>
      </c>
      <c r="B49" s="2">
        <v>5625</v>
      </c>
      <c r="C49" s="3">
        <v>2236</v>
      </c>
      <c r="D49" s="2">
        <v>12480</v>
      </c>
      <c r="E49" s="4">
        <f t="shared" si="0"/>
        <v>2.2186666666666666</v>
      </c>
      <c r="F49" s="3">
        <v>612</v>
      </c>
      <c r="G49" s="4">
        <f t="shared" si="1"/>
        <v>0.10879999999999999</v>
      </c>
    </row>
    <row r="50" spans="1:7">
      <c r="A50" s="1" t="s">
        <v>236</v>
      </c>
      <c r="B50" s="2">
        <v>4893</v>
      </c>
      <c r="C50" s="3">
        <v>2080</v>
      </c>
      <c r="D50" s="2">
        <v>14612</v>
      </c>
      <c r="E50" s="4">
        <f t="shared" si="0"/>
        <v>2.9863069691395872</v>
      </c>
      <c r="F50" s="2">
        <v>2756</v>
      </c>
      <c r="G50" s="4">
        <f t="shared" si="1"/>
        <v>0.56325362763131004</v>
      </c>
    </row>
    <row r="51" spans="1:7">
      <c r="A51" s="1" t="s">
        <v>241</v>
      </c>
      <c r="B51" s="2">
        <v>3342</v>
      </c>
      <c r="C51" s="3">
        <v>2496</v>
      </c>
      <c r="D51" s="2">
        <v>6137</v>
      </c>
      <c r="E51" s="4">
        <f t="shared" si="0"/>
        <v>1.8363255535607421</v>
      </c>
      <c r="F51" s="3">
        <v>382</v>
      </c>
      <c r="G51" s="4">
        <f t="shared" si="1"/>
        <v>0.11430281268701377</v>
      </c>
    </row>
    <row r="52" spans="1:7">
      <c r="A52" s="1" t="s">
        <v>246</v>
      </c>
      <c r="B52" s="2">
        <v>5916</v>
      </c>
      <c r="C52" s="3">
        <v>2756</v>
      </c>
      <c r="D52" s="2">
        <v>5987</v>
      </c>
      <c r="E52" s="4">
        <f t="shared" si="0"/>
        <v>1.012001352265044</v>
      </c>
      <c r="F52" s="2">
        <v>2964</v>
      </c>
      <c r="G52" s="4">
        <f t="shared" si="1"/>
        <v>0.5010141987829615</v>
      </c>
    </row>
    <row r="53" spans="1:7">
      <c r="A53" s="1" t="s">
        <v>251</v>
      </c>
      <c r="B53" s="2">
        <v>3286</v>
      </c>
      <c r="C53" s="3">
        <v>2184</v>
      </c>
      <c r="D53" s="2">
        <v>8833</v>
      </c>
      <c r="E53" s="4">
        <f t="shared" si="0"/>
        <v>2.6880706025562993</v>
      </c>
      <c r="F53" s="2">
        <v>7352</v>
      </c>
      <c r="G53" s="4">
        <f t="shared" si="1"/>
        <v>2.2373706634205721</v>
      </c>
    </row>
    <row r="54" spans="1:7">
      <c r="A54" s="1" t="s">
        <v>256</v>
      </c>
      <c r="B54" s="2">
        <v>1724</v>
      </c>
      <c r="C54" s="3">
        <v>988</v>
      </c>
      <c r="D54" s="2">
        <v>10000</v>
      </c>
      <c r="E54" s="4">
        <f t="shared" si="0"/>
        <v>5.8004640371229694</v>
      </c>
      <c r="F54" s="2">
        <v>4680</v>
      </c>
      <c r="G54" s="4">
        <f t="shared" si="1"/>
        <v>2.7146171693735499</v>
      </c>
    </row>
    <row r="55" spans="1:7">
      <c r="A55" s="1" t="s">
        <v>261</v>
      </c>
      <c r="B55" s="3">
        <v>898</v>
      </c>
      <c r="C55" s="3">
        <v>780</v>
      </c>
      <c r="D55" s="2">
        <v>1640</v>
      </c>
      <c r="E55" s="4">
        <f t="shared" si="0"/>
        <v>1.8262806236080178</v>
      </c>
      <c r="F55" s="3">
        <v>53</v>
      </c>
      <c r="G55" s="4">
        <f t="shared" si="1"/>
        <v>5.9020044543429843E-2</v>
      </c>
    </row>
    <row r="56" spans="1:7">
      <c r="A56" s="1" t="s">
        <v>266</v>
      </c>
      <c r="B56" s="2">
        <v>1897</v>
      </c>
      <c r="C56" s="3">
        <v>1924</v>
      </c>
      <c r="D56" s="2">
        <v>8962</v>
      </c>
      <c r="E56" s="4">
        <f t="shared" si="0"/>
        <v>4.7243015287295727</v>
      </c>
      <c r="F56" s="2">
        <v>4576</v>
      </c>
      <c r="G56" s="4">
        <f t="shared" si="1"/>
        <v>2.4122298365840802</v>
      </c>
    </row>
    <row r="57" spans="1:7">
      <c r="A57" s="1" t="s">
        <v>271</v>
      </c>
      <c r="B57" s="3">
        <v>328</v>
      </c>
      <c r="C57" s="3">
        <v>2080</v>
      </c>
      <c r="D57" s="3">
        <v>100</v>
      </c>
      <c r="E57" s="4">
        <f t="shared" si="0"/>
        <v>0.3048780487804878</v>
      </c>
      <c r="F57" s="3">
        <v>85</v>
      </c>
      <c r="G57" s="4">
        <f t="shared" si="1"/>
        <v>0.25914634146341464</v>
      </c>
    </row>
    <row r="58" spans="1:7">
      <c r="A58" s="1" t="s">
        <v>276</v>
      </c>
      <c r="B58" s="2">
        <v>1020</v>
      </c>
      <c r="C58" s="3">
        <v>1664</v>
      </c>
      <c r="D58" s="2">
        <v>2503</v>
      </c>
      <c r="E58" s="4">
        <f t="shared" si="0"/>
        <v>2.4539215686274511</v>
      </c>
      <c r="F58" s="3">
        <v>166</v>
      </c>
      <c r="G58" s="4">
        <f t="shared" si="1"/>
        <v>0.16274509803921569</v>
      </c>
    </row>
    <row r="59" spans="1:7">
      <c r="A59" s="1" t="s">
        <v>281</v>
      </c>
      <c r="B59" s="2">
        <v>4964</v>
      </c>
      <c r="C59" s="3">
        <v>2704</v>
      </c>
      <c r="D59" s="2">
        <v>75403</v>
      </c>
      <c r="E59" s="4">
        <f t="shared" si="0"/>
        <v>15.18996776792909</v>
      </c>
      <c r="F59" s="2">
        <v>2863</v>
      </c>
      <c r="G59" s="4">
        <f t="shared" si="1"/>
        <v>0.57675261885576146</v>
      </c>
    </row>
    <row r="60" spans="1:7">
      <c r="A60" s="1" t="s">
        <v>286</v>
      </c>
      <c r="B60" s="2">
        <v>1269</v>
      </c>
      <c r="C60" s="3">
        <v>705</v>
      </c>
      <c r="D60" s="2">
        <v>15600</v>
      </c>
      <c r="E60" s="4">
        <f t="shared" si="0"/>
        <v>12.293144208037825</v>
      </c>
      <c r="F60" s="2">
        <v>1940</v>
      </c>
      <c r="G60" s="4">
        <f t="shared" si="1"/>
        <v>1.52876280535855</v>
      </c>
    </row>
    <row r="61" spans="1:7">
      <c r="A61" s="1" t="s">
        <v>291</v>
      </c>
      <c r="B61" s="3">
        <v>611</v>
      </c>
      <c r="C61" s="3">
        <v>1976</v>
      </c>
      <c r="D61" s="2">
        <v>7350</v>
      </c>
      <c r="E61" s="4">
        <f t="shared" si="0"/>
        <v>12.029459901800328</v>
      </c>
      <c r="F61" s="2">
        <v>7850</v>
      </c>
      <c r="G61" s="4">
        <f t="shared" si="1"/>
        <v>12.847790507364975</v>
      </c>
    </row>
    <row r="62" spans="1:7">
      <c r="A62" s="1" t="s">
        <v>296</v>
      </c>
      <c r="B62" s="2">
        <v>1170</v>
      </c>
      <c r="C62" s="3">
        <v>1560</v>
      </c>
      <c r="D62" s="2">
        <v>3202</v>
      </c>
      <c r="E62" s="4">
        <f t="shared" si="0"/>
        <v>2.7367521367521368</v>
      </c>
      <c r="F62" s="3">
        <v>415</v>
      </c>
      <c r="G62" s="4">
        <f t="shared" si="1"/>
        <v>0.35470085470085472</v>
      </c>
    </row>
    <row r="63" spans="1:7">
      <c r="A63" s="1" t="s">
        <v>301</v>
      </c>
      <c r="B63" s="2">
        <v>91542</v>
      </c>
      <c r="C63" s="3">
        <v>3120</v>
      </c>
      <c r="D63" s="2">
        <v>136215</v>
      </c>
      <c r="E63" s="4">
        <f t="shared" si="0"/>
        <v>1.4880055056695287</v>
      </c>
      <c r="F63" s="2">
        <v>14726</v>
      </c>
      <c r="G63" s="4">
        <f t="shared" si="1"/>
        <v>0.16086605055602893</v>
      </c>
    </row>
    <row r="64" spans="1:7">
      <c r="A64" s="1" t="s">
        <v>306</v>
      </c>
      <c r="B64" s="2">
        <v>2855</v>
      </c>
      <c r="C64" s="3">
        <v>2236</v>
      </c>
      <c r="D64" s="2">
        <v>5000</v>
      </c>
      <c r="E64" s="4">
        <f t="shared" si="0"/>
        <v>1.7513134851138354</v>
      </c>
      <c r="F64" s="2">
        <v>1300</v>
      </c>
      <c r="G64" s="4">
        <f t="shared" si="1"/>
        <v>0.45534150612959717</v>
      </c>
    </row>
    <row r="65" spans="1:7">
      <c r="A65" s="1" t="s">
        <v>311</v>
      </c>
      <c r="B65" s="2">
        <v>1387</v>
      </c>
      <c r="C65" s="3">
        <v>1612</v>
      </c>
      <c r="D65" s="2">
        <v>5397</v>
      </c>
      <c r="E65" s="4">
        <f t="shared" si="0"/>
        <v>3.8911319394376354</v>
      </c>
      <c r="F65" s="3">
        <v>698</v>
      </c>
      <c r="G65" s="4">
        <f t="shared" si="1"/>
        <v>0.50324441240086515</v>
      </c>
    </row>
    <row r="66" spans="1:7">
      <c r="A66" s="1" t="s">
        <v>316</v>
      </c>
      <c r="B66" s="2">
        <v>15882</v>
      </c>
      <c r="C66" s="3">
        <v>2600</v>
      </c>
      <c r="D66" s="2">
        <v>13104</v>
      </c>
      <c r="E66" s="4">
        <f t="shared" si="0"/>
        <v>0.82508500188893086</v>
      </c>
      <c r="F66" s="2">
        <v>4992</v>
      </c>
      <c r="G66" s="4">
        <f t="shared" si="1"/>
        <v>0.31431809595768795</v>
      </c>
    </row>
    <row r="67" spans="1:7">
      <c r="A67" s="1" t="s">
        <v>321</v>
      </c>
      <c r="B67" s="2">
        <v>2788</v>
      </c>
      <c r="C67" s="3">
        <v>2236</v>
      </c>
      <c r="D67" s="2">
        <v>6156</v>
      </c>
      <c r="E67" s="4">
        <f t="shared" si="0"/>
        <v>2.2080344332855093</v>
      </c>
      <c r="F67" s="3">
        <v>368</v>
      </c>
      <c r="G67" s="4">
        <f t="shared" si="1"/>
        <v>0.13199426111908177</v>
      </c>
    </row>
    <row r="68" spans="1:7">
      <c r="A68" s="1" t="s">
        <v>326</v>
      </c>
      <c r="B68" s="2">
        <v>3302</v>
      </c>
      <c r="C68" s="3">
        <v>2080</v>
      </c>
      <c r="D68" s="2">
        <v>17160</v>
      </c>
      <c r="E68" s="4">
        <f t="shared" si="0"/>
        <v>5.1968503937007871</v>
      </c>
      <c r="F68" s="2">
        <v>18000</v>
      </c>
      <c r="G68" s="4">
        <f t="shared" si="1"/>
        <v>5.4512416717141123</v>
      </c>
    </row>
    <row r="69" spans="1:7">
      <c r="A69" s="1" t="s">
        <v>331</v>
      </c>
      <c r="B69" s="2">
        <v>4467</v>
      </c>
      <c r="C69" s="3">
        <v>2028</v>
      </c>
      <c r="D69" s="2">
        <v>13104</v>
      </c>
      <c r="E69" s="4">
        <f t="shared" si="0"/>
        <v>2.933512424445937</v>
      </c>
      <c r="F69" s="2">
        <v>1040</v>
      </c>
      <c r="G69" s="4">
        <f t="shared" si="1"/>
        <v>0.23281844638459817</v>
      </c>
    </row>
    <row r="70" spans="1:7">
      <c r="A70" s="1" t="s">
        <v>336</v>
      </c>
      <c r="B70" s="2">
        <v>1082</v>
      </c>
      <c r="C70" s="3">
        <v>2080</v>
      </c>
      <c r="D70" s="2">
        <v>3250</v>
      </c>
      <c r="E70" s="4">
        <f t="shared" ref="E70:E125" si="2">D70/B70</f>
        <v>3.0036968576709797</v>
      </c>
      <c r="F70" s="3">
        <v>469</v>
      </c>
      <c r="G70" s="4">
        <f t="shared" ref="G70:G125" si="3">F70/B70</f>
        <v>0.43345656192236598</v>
      </c>
    </row>
    <row r="71" spans="1:7">
      <c r="A71" s="1" t="s">
        <v>341</v>
      </c>
      <c r="B71" s="3">
        <v>894</v>
      </c>
      <c r="C71" s="3">
        <v>1820</v>
      </c>
      <c r="D71" s="2">
        <v>8769</v>
      </c>
      <c r="E71" s="4">
        <f t="shared" si="2"/>
        <v>9.8087248322147644</v>
      </c>
      <c r="F71" s="3">
        <v>652</v>
      </c>
      <c r="G71" s="4">
        <f t="shared" si="3"/>
        <v>0.72930648769574946</v>
      </c>
    </row>
    <row r="72" spans="1:7">
      <c r="A72" s="1" t="s">
        <v>346</v>
      </c>
      <c r="B72" s="2">
        <v>1012</v>
      </c>
      <c r="C72" s="3">
        <v>1560</v>
      </c>
      <c r="D72" s="2">
        <v>7050</v>
      </c>
      <c r="E72" s="4">
        <f t="shared" si="2"/>
        <v>6.9664031620553359</v>
      </c>
      <c r="F72" s="2">
        <v>1352</v>
      </c>
      <c r="G72" s="4">
        <f t="shared" si="3"/>
        <v>1.3359683794466404</v>
      </c>
    </row>
    <row r="73" spans="1:7">
      <c r="A73" s="1" t="s">
        <v>350</v>
      </c>
      <c r="B73" s="2">
        <v>802559</v>
      </c>
      <c r="C73" s="3">
        <v>63700</v>
      </c>
      <c r="D73" s="2">
        <v>1834672</v>
      </c>
      <c r="E73" s="4">
        <f t="shared" si="2"/>
        <v>2.2860275693126613</v>
      </c>
      <c r="F73" s="2">
        <v>155688</v>
      </c>
      <c r="G73" s="4">
        <f t="shared" si="3"/>
        <v>0.1939894761631232</v>
      </c>
    </row>
    <row r="74" spans="1:7">
      <c r="A74" s="1" t="s">
        <v>355</v>
      </c>
      <c r="B74" s="2">
        <v>12913</v>
      </c>
      <c r="C74" s="3">
        <v>2756</v>
      </c>
      <c r="D74" s="2">
        <v>37386</v>
      </c>
      <c r="E74" s="4">
        <f t="shared" si="2"/>
        <v>2.8952218694339038</v>
      </c>
      <c r="F74" s="2">
        <v>2221</v>
      </c>
      <c r="G74" s="4">
        <f t="shared" si="3"/>
        <v>0.17199721211182528</v>
      </c>
    </row>
    <row r="75" spans="1:7">
      <c r="A75" s="1" t="s">
        <v>360</v>
      </c>
      <c r="B75" s="2">
        <v>1142</v>
      </c>
      <c r="C75" s="3">
        <v>1100</v>
      </c>
      <c r="D75" s="3">
        <v>600</v>
      </c>
      <c r="E75" s="4">
        <f t="shared" si="2"/>
        <v>0.52539404553415059</v>
      </c>
      <c r="F75" s="3">
        <v>148</v>
      </c>
      <c r="G75" s="4">
        <f t="shared" si="3"/>
        <v>0.1295971978984238</v>
      </c>
    </row>
    <row r="76" spans="1:7">
      <c r="A76" s="1" t="s">
        <v>365</v>
      </c>
      <c r="B76" s="3">
        <v>960</v>
      </c>
      <c r="C76" s="3">
        <v>1872</v>
      </c>
      <c r="D76" s="2">
        <v>2953</v>
      </c>
      <c r="E76" s="4">
        <f t="shared" si="2"/>
        <v>3.0760416666666668</v>
      </c>
      <c r="F76" s="3">
        <v>800</v>
      </c>
      <c r="G76" s="4">
        <f t="shared" si="3"/>
        <v>0.83333333333333337</v>
      </c>
    </row>
    <row r="77" spans="1:7">
      <c r="A77" s="1" t="s">
        <v>370</v>
      </c>
      <c r="B77" s="3">
        <v>729</v>
      </c>
      <c r="C77" s="3">
        <v>780</v>
      </c>
      <c r="D77" s="2">
        <v>3278</v>
      </c>
      <c r="E77" s="4">
        <f t="shared" si="2"/>
        <v>4.4965706447187932</v>
      </c>
      <c r="F77" s="2">
        <v>1269</v>
      </c>
      <c r="G77" s="4">
        <f t="shared" si="3"/>
        <v>1.7407407407407407</v>
      </c>
    </row>
    <row r="78" spans="1:7">
      <c r="A78" s="1" t="s">
        <v>375</v>
      </c>
      <c r="B78" s="2">
        <v>22232</v>
      </c>
      <c r="C78" s="3">
        <v>3172</v>
      </c>
      <c r="D78" s="2">
        <v>112397</v>
      </c>
      <c r="E78" s="4">
        <f t="shared" si="2"/>
        <v>5.0556405181720043</v>
      </c>
      <c r="F78" s="2">
        <v>2808</v>
      </c>
      <c r="G78" s="4">
        <f t="shared" si="3"/>
        <v>0.12630442605253689</v>
      </c>
    </row>
    <row r="79" spans="1:7">
      <c r="A79" s="1" t="s">
        <v>380</v>
      </c>
      <c r="B79" s="2">
        <v>2178</v>
      </c>
      <c r="C79" s="3">
        <v>2184</v>
      </c>
      <c r="D79" s="2">
        <v>8632</v>
      </c>
      <c r="E79" s="4">
        <f t="shared" si="2"/>
        <v>3.963269054178145</v>
      </c>
      <c r="F79" s="2">
        <v>3322</v>
      </c>
      <c r="G79" s="4">
        <f t="shared" si="3"/>
        <v>1.5252525252525253</v>
      </c>
    </row>
    <row r="80" spans="1:7">
      <c r="A80" s="1" t="s">
        <v>385</v>
      </c>
      <c r="B80" s="2">
        <v>3565</v>
      </c>
      <c r="C80" s="3">
        <v>1820</v>
      </c>
      <c r="D80" s="2">
        <v>4566</v>
      </c>
      <c r="E80" s="4">
        <f t="shared" si="2"/>
        <v>1.2807854137447405</v>
      </c>
      <c r="F80" s="2">
        <v>3328</v>
      </c>
      <c r="G80" s="4">
        <f t="shared" si="3"/>
        <v>0.93352033660589062</v>
      </c>
    </row>
    <row r="81" spans="1:7">
      <c r="A81" s="1" t="s">
        <v>390</v>
      </c>
      <c r="B81" s="2">
        <v>1038</v>
      </c>
      <c r="C81" s="3">
        <v>1150</v>
      </c>
      <c r="D81" s="2">
        <v>2000</v>
      </c>
      <c r="E81" s="4">
        <f t="shared" si="2"/>
        <v>1.9267822736030829</v>
      </c>
      <c r="F81" s="2">
        <v>1750</v>
      </c>
      <c r="G81" s="4">
        <f t="shared" si="3"/>
        <v>1.6859344894026975</v>
      </c>
    </row>
    <row r="82" spans="1:7">
      <c r="A82" s="1" t="s">
        <v>395</v>
      </c>
      <c r="B82" s="2">
        <v>3010</v>
      </c>
      <c r="C82" s="3">
        <v>2080</v>
      </c>
      <c r="D82" s="2">
        <v>16345</v>
      </c>
      <c r="E82" s="4">
        <f t="shared" si="2"/>
        <v>5.4302325581395348</v>
      </c>
      <c r="F82" s="2">
        <v>7904</v>
      </c>
      <c r="G82" s="4">
        <f t="shared" si="3"/>
        <v>2.6259136212624585</v>
      </c>
    </row>
    <row r="83" spans="1:7">
      <c r="A83" s="1" t="s">
        <v>400</v>
      </c>
      <c r="B83" s="2">
        <v>11402</v>
      </c>
      <c r="C83" s="3">
        <v>2964</v>
      </c>
      <c r="D83" s="2">
        <v>42180</v>
      </c>
      <c r="E83" s="4">
        <f t="shared" si="2"/>
        <v>3.6993509910542008</v>
      </c>
      <c r="F83" s="2">
        <v>3501</v>
      </c>
      <c r="G83" s="4">
        <f t="shared" si="3"/>
        <v>0.30705139449219437</v>
      </c>
    </row>
    <row r="84" spans="1:7">
      <c r="A84" s="1" t="s">
        <v>405</v>
      </c>
      <c r="B84" s="2">
        <v>6026</v>
      </c>
      <c r="C84" s="3">
        <v>2444</v>
      </c>
      <c r="D84" s="2">
        <v>36628</v>
      </c>
      <c r="E84" s="4">
        <f t="shared" si="2"/>
        <v>6.0783272485894457</v>
      </c>
      <c r="F84" s="2">
        <v>21892</v>
      </c>
      <c r="G84" s="4">
        <f t="shared" si="3"/>
        <v>3.6329239960172584</v>
      </c>
    </row>
    <row r="85" spans="1:7">
      <c r="A85" s="1" t="s">
        <v>410</v>
      </c>
      <c r="B85" s="2">
        <v>2934</v>
      </c>
      <c r="C85" s="3">
        <v>2080</v>
      </c>
      <c r="D85" s="2">
        <v>9976</v>
      </c>
      <c r="E85" s="4">
        <f t="shared" si="2"/>
        <v>3.40013633265167</v>
      </c>
      <c r="F85" s="2">
        <v>6188</v>
      </c>
      <c r="G85" s="4">
        <f t="shared" si="3"/>
        <v>2.1090661213360602</v>
      </c>
    </row>
    <row r="86" spans="1:7">
      <c r="A86" s="1" t="s">
        <v>415</v>
      </c>
      <c r="B86" s="2">
        <v>1939</v>
      </c>
      <c r="C86" s="3">
        <v>2236</v>
      </c>
      <c r="D86" s="2">
        <v>8546</v>
      </c>
      <c r="E86" s="4">
        <f t="shared" si="2"/>
        <v>4.4074265085095412</v>
      </c>
      <c r="F86" s="2">
        <v>3900</v>
      </c>
      <c r="G86" s="4">
        <f t="shared" si="3"/>
        <v>2.0113460546673543</v>
      </c>
    </row>
    <row r="87" spans="1:7">
      <c r="A87" s="1" t="s">
        <v>420</v>
      </c>
      <c r="B87" s="2">
        <v>3254</v>
      </c>
      <c r="C87" s="3">
        <v>2184</v>
      </c>
      <c r="D87" s="2">
        <v>26309</v>
      </c>
      <c r="E87" s="4">
        <f t="shared" si="2"/>
        <v>8.085125998770744</v>
      </c>
      <c r="F87" s="2">
        <v>3276</v>
      </c>
      <c r="G87" s="4">
        <f t="shared" si="3"/>
        <v>1.0067609096496619</v>
      </c>
    </row>
    <row r="88" spans="1:7">
      <c r="A88" s="1" t="s">
        <v>425</v>
      </c>
      <c r="B88" s="2">
        <v>4462</v>
      </c>
      <c r="C88" s="3">
        <v>2028</v>
      </c>
      <c r="D88" s="2">
        <v>14173</v>
      </c>
      <c r="E88" s="4">
        <f t="shared" si="2"/>
        <v>3.1763783056925146</v>
      </c>
      <c r="F88" s="2">
        <v>3220</v>
      </c>
      <c r="G88" s="4">
        <f t="shared" si="3"/>
        <v>0.72164948453608246</v>
      </c>
    </row>
    <row r="89" spans="1:7">
      <c r="A89" s="1" t="s">
        <v>430</v>
      </c>
      <c r="B89" s="2">
        <v>8445</v>
      </c>
      <c r="C89" s="3">
        <v>1820</v>
      </c>
      <c r="D89" s="2">
        <v>5883</v>
      </c>
      <c r="E89" s="4">
        <f t="shared" si="2"/>
        <v>0.69662522202486676</v>
      </c>
      <c r="F89" s="2">
        <v>4420</v>
      </c>
      <c r="G89" s="4">
        <f t="shared" si="3"/>
        <v>0.52338661930136177</v>
      </c>
    </row>
    <row r="90" spans="1:7">
      <c r="A90" s="1" t="s">
        <v>435</v>
      </c>
      <c r="B90" s="2">
        <v>418426</v>
      </c>
      <c r="C90" s="3">
        <v>40456</v>
      </c>
      <c r="D90" s="2">
        <v>1092823</v>
      </c>
      <c r="E90" s="4">
        <f t="shared" si="2"/>
        <v>2.6117473579557675</v>
      </c>
      <c r="F90" s="2">
        <v>180180</v>
      </c>
      <c r="G90" s="4">
        <f t="shared" si="3"/>
        <v>0.43061377639056847</v>
      </c>
    </row>
    <row r="91" spans="1:7">
      <c r="A91" s="1" t="s">
        <v>440</v>
      </c>
      <c r="B91" s="2">
        <v>24340</v>
      </c>
      <c r="C91" s="3">
        <v>3588</v>
      </c>
      <c r="D91" s="2">
        <v>56718</v>
      </c>
      <c r="E91" s="4">
        <f t="shared" si="2"/>
        <v>2.330238290879211</v>
      </c>
      <c r="F91" s="2">
        <v>11084</v>
      </c>
      <c r="G91" s="4">
        <f t="shared" si="3"/>
        <v>0.45538208709942479</v>
      </c>
    </row>
    <row r="92" spans="1:7">
      <c r="A92" s="1" t="s">
        <v>445</v>
      </c>
      <c r="B92" s="2">
        <v>2376</v>
      </c>
      <c r="C92" s="3">
        <v>2080</v>
      </c>
      <c r="D92" s="2">
        <v>7852</v>
      </c>
      <c r="E92" s="4">
        <f t="shared" si="2"/>
        <v>3.3047138047138045</v>
      </c>
      <c r="F92" s="2">
        <v>3379</v>
      </c>
      <c r="G92" s="4">
        <f t="shared" si="3"/>
        <v>1.4221380471380471</v>
      </c>
    </row>
    <row r="93" spans="1:7">
      <c r="A93" s="1" t="s">
        <v>450</v>
      </c>
      <c r="B93" s="2">
        <v>9566</v>
      </c>
      <c r="C93" s="3">
        <v>2652</v>
      </c>
      <c r="D93" s="2">
        <v>35664</v>
      </c>
      <c r="E93" s="4">
        <f t="shared" si="2"/>
        <v>3.7282040560317791</v>
      </c>
      <c r="F93" s="2">
        <v>14416</v>
      </c>
      <c r="G93" s="4">
        <f t="shared" si="3"/>
        <v>1.5070039724022579</v>
      </c>
    </row>
    <row r="94" spans="1:7">
      <c r="A94" s="1" t="s">
        <v>455</v>
      </c>
      <c r="B94" s="3">
        <v>875</v>
      </c>
      <c r="C94" s="3">
        <v>1196</v>
      </c>
      <c r="D94" s="2">
        <v>2209</v>
      </c>
      <c r="E94" s="4">
        <f t="shared" si="2"/>
        <v>2.5245714285714285</v>
      </c>
      <c r="F94" s="2">
        <v>1404</v>
      </c>
      <c r="G94" s="4">
        <f t="shared" si="3"/>
        <v>1.6045714285714285</v>
      </c>
    </row>
    <row r="95" spans="1:7">
      <c r="A95" s="1" t="s">
        <v>460</v>
      </c>
      <c r="B95" s="2">
        <v>1007</v>
      </c>
      <c r="C95" s="3">
        <v>1560</v>
      </c>
      <c r="D95" s="3">
        <v>780</v>
      </c>
      <c r="E95" s="4">
        <f t="shared" si="2"/>
        <v>0.77457795431976162</v>
      </c>
      <c r="F95" s="3">
        <v>520</v>
      </c>
      <c r="G95" s="4">
        <f t="shared" si="3"/>
        <v>0.51638530287984108</v>
      </c>
    </row>
    <row r="96" spans="1:7">
      <c r="A96" s="1" t="s">
        <v>465</v>
      </c>
      <c r="B96" s="2">
        <v>1092</v>
      </c>
      <c r="C96" s="3">
        <v>1352</v>
      </c>
      <c r="D96" s="2">
        <v>1501</v>
      </c>
      <c r="E96" s="4">
        <f t="shared" si="2"/>
        <v>1.3745421245421245</v>
      </c>
      <c r="F96" s="3">
        <v>208</v>
      </c>
      <c r="G96" s="4">
        <f t="shared" si="3"/>
        <v>0.19047619047619047</v>
      </c>
    </row>
    <row r="97" spans="1:7">
      <c r="A97" s="1" t="s">
        <v>470</v>
      </c>
      <c r="B97" s="2">
        <v>22580</v>
      </c>
      <c r="C97" s="3">
        <v>2704</v>
      </c>
      <c r="D97" s="2">
        <v>64197</v>
      </c>
      <c r="E97" s="4">
        <f t="shared" si="2"/>
        <v>2.8430912311780339</v>
      </c>
      <c r="F97" s="2">
        <v>14560</v>
      </c>
      <c r="G97" s="4">
        <f t="shared" si="3"/>
        <v>0.64481842338352524</v>
      </c>
    </row>
    <row r="98" spans="1:7">
      <c r="A98" s="1" t="s">
        <v>475</v>
      </c>
      <c r="B98" s="2">
        <v>4765</v>
      </c>
      <c r="C98" s="3">
        <v>1560</v>
      </c>
      <c r="D98" s="2">
        <v>3570</v>
      </c>
      <c r="E98" s="4">
        <f t="shared" si="2"/>
        <v>0.74921301154249742</v>
      </c>
      <c r="F98" s="2">
        <v>1300</v>
      </c>
      <c r="G98" s="4">
        <f t="shared" si="3"/>
        <v>0.27282266526757609</v>
      </c>
    </row>
    <row r="99" spans="1:7">
      <c r="A99" s="1" t="s">
        <v>480</v>
      </c>
      <c r="B99" s="2">
        <v>7141</v>
      </c>
      <c r="C99" s="3">
        <v>2886</v>
      </c>
      <c r="D99" s="2">
        <v>34942</v>
      </c>
      <c r="E99" s="4">
        <f t="shared" si="2"/>
        <v>4.8931522195770905</v>
      </c>
      <c r="F99" s="2">
        <v>5096</v>
      </c>
      <c r="G99" s="4">
        <f t="shared" si="3"/>
        <v>0.71362554264108669</v>
      </c>
    </row>
    <row r="100" spans="1:7">
      <c r="A100" s="1" t="s">
        <v>485</v>
      </c>
      <c r="B100" s="2">
        <v>1216</v>
      </c>
      <c r="C100" s="3">
        <v>1820</v>
      </c>
      <c r="D100" s="2">
        <v>4281</v>
      </c>
      <c r="E100" s="4">
        <f t="shared" si="2"/>
        <v>3.5205592105263159</v>
      </c>
      <c r="F100" s="2">
        <v>2080</v>
      </c>
      <c r="G100" s="4">
        <f t="shared" si="3"/>
        <v>1.7105263157894737</v>
      </c>
    </row>
    <row r="101" spans="1:7">
      <c r="A101" s="1" t="s">
        <v>490</v>
      </c>
      <c r="B101" s="2">
        <v>164393</v>
      </c>
      <c r="C101" s="3">
        <v>39728</v>
      </c>
      <c r="D101" s="2">
        <v>383792</v>
      </c>
      <c r="E101" s="4">
        <f t="shared" si="2"/>
        <v>2.3346006216809716</v>
      </c>
      <c r="F101" s="2">
        <v>130000</v>
      </c>
      <c r="G101" s="4">
        <f t="shared" si="3"/>
        <v>0.79078792892641414</v>
      </c>
    </row>
    <row r="102" spans="1:7">
      <c r="A102" s="1" t="s">
        <v>494</v>
      </c>
      <c r="B102" s="2">
        <v>97068</v>
      </c>
      <c r="C102" s="3">
        <v>13078</v>
      </c>
      <c r="D102" s="2">
        <v>312450</v>
      </c>
      <c r="E102" s="4">
        <f t="shared" si="2"/>
        <v>3.2188774879465942</v>
      </c>
      <c r="F102" s="2">
        <v>43943</v>
      </c>
      <c r="G102" s="4">
        <f t="shared" si="3"/>
        <v>0.45270325957061031</v>
      </c>
    </row>
    <row r="103" spans="1:7">
      <c r="A103" s="1" t="s">
        <v>499</v>
      </c>
      <c r="B103" s="2">
        <v>26984</v>
      </c>
      <c r="C103" s="3">
        <v>3120</v>
      </c>
      <c r="D103" s="2">
        <v>105164</v>
      </c>
      <c r="E103" s="4">
        <f t="shared" si="2"/>
        <v>3.8972724577527424</v>
      </c>
      <c r="F103" s="2">
        <v>18018</v>
      </c>
      <c r="G103" s="4">
        <f t="shared" si="3"/>
        <v>0.66772902460717465</v>
      </c>
    </row>
    <row r="104" spans="1:7">
      <c r="A104" s="1" t="s">
        <v>502</v>
      </c>
      <c r="B104" s="2">
        <v>49160</v>
      </c>
      <c r="C104" s="3">
        <v>3224</v>
      </c>
      <c r="D104" s="2">
        <v>146522</v>
      </c>
      <c r="E104" s="4">
        <f t="shared" si="2"/>
        <v>2.9805126118795768</v>
      </c>
      <c r="F104" s="2">
        <v>46926</v>
      </c>
      <c r="G104" s="4">
        <f t="shared" si="3"/>
        <v>0.95455655004068352</v>
      </c>
    </row>
    <row r="105" spans="1:7">
      <c r="A105" s="1" t="s">
        <v>507</v>
      </c>
      <c r="B105" s="2">
        <v>1406</v>
      </c>
      <c r="C105" s="3">
        <v>1200</v>
      </c>
      <c r="D105" s="2">
        <v>17000</v>
      </c>
      <c r="E105" s="4">
        <f t="shared" si="2"/>
        <v>12.091038406827881</v>
      </c>
      <c r="F105" s="2">
        <v>1600</v>
      </c>
      <c r="G105" s="4">
        <f t="shared" si="3"/>
        <v>1.1379800853485065</v>
      </c>
    </row>
    <row r="106" spans="1:7">
      <c r="A106" s="1" t="s">
        <v>512</v>
      </c>
      <c r="B106" s="2">
        <v>2809</v>
      </c>
      <c r="C106" s="3">
        <v>2080</v>
      </c>
      <c r="D106" s="2">
        <v>3572</v>
      </c>
      <c r="E106" s="4">
        <f t="shared" si="2"/>
        <v>1.2716269134923461</v>
      </c>
      <c r="F106" s="3">
        <v>208</v>
      </c>
      <c r="G106" s="4">
        <f t="shared" si="3"/>
        <v>7.4047703809184767E-2</v>
      </c>
    </row>
    <row r="107" spans="1:7">
      <c r="A107" s="1" t="s">
        <v>517</v>
      </c>
      <c r="B107" s="3">
        <v>262</v>
      </c>
      <c r="C107" s="3">
        <v>780</v>
      </c>
      <c r="D107" s="3">
        <v>800</v>
      </c>
      <c r="E107" s="4">
        <f t="shared" si="2"/>
        <v>3.053435114503817</v>
      </c>
      <c r="F107" s="3">
        <v>800</v>
      </c>
      <c r="G107" s="4">
        <f t="shared" si="3"/>
        <v>3.053435114503817</v>
      </c>
    </row>
    <row r="108" spans="1:7">
      <c r="A108" s="1" t="s">
        <v>522</v>
      </c>
      <c r="B108" s="3">
        <v>823</v>
      </c>
      <c r="C108" s="3">
        <v>1196</v>
      </c>
      <c r="D108" s="2">
        <v>1200</v>
      </c>
      <c r="E108" s="4">
        <f t="shared" si="2"/>
        <v>1.4580801944106927</v>
      </c>
      <c r="F108" s="3">
        <v>624</v>
      </c>
      <c r="G108" s="4">
        <f t="shared" si="3"/>
        <v>0.75820170109356011</v>
      </c>
    </row>
    <row r="109" spans="1:7">
      <c r="A109" s="1" t="s">
        <v>527</v>
      </c>
      <c r="B109" s="2">
        <v>3016</v>
      </c>
      <c r="C109" s="3">
        <v>2236</v>
      </c>
      <c r="D109" s="2">
        <v>3796</v>
      </c>
      <c r="E109" s="4">
        <f t="shared" si="2"/>
        <v>1.2586206896551724</v>
      </c>
      <c r="F109" s="3">
        <v>9</v>
      </c>
      <c r="G109" s="4">
        <f t="shared" si="3"/>
        <v>2.9840848806366046E-3</v>
      </c>
    </row>
    <row r="110" spans="1:7">
      <c r="A110" s="1" t="s">
        <v>532</v>
      </c>
      <c r="B110" s="3">
        <v>387</v>
      </c>
      <c r="C110" s="3">
        <v>1196</v>
      </c>
      <c r="D110" s="2">
        <v>2184</v>
      </c>
      <c r="E110" s="4">
        <f t="shared" si="2"/>
        <v>5.6434108527131785</v>
      </c>
      <c r="F110" s="3">
        <v>624</v>
      </c>
      <c r="G110" s="4">
        <f t="shared" si="3"/>
        <v>1.6124031007751938</v>
      </c>
    </row>
    <row r="111" spans="1:7">
      <c r="A111" s="1" t="s">
        <v>537</v>
      </c>
      <c r="B111" s="2">
        <v>672858</v>
      </c>
      <c r="C111" s="3">
        <v>67912</v>
      </c>
      <c r="D111" s="2">
        <v>1754013</v>
      </c>
      <c r="E111" s="4">
        <f t="shared" si="2"/>
        <v>2.6068100550190381</v>
      </c>
      <c r="F111" s="2">
        <v>103948</v>
      </c>
      <c r="G111" s="4">
        <f t="shared" si="3"/>
        <v>0.15448727666164333</v>
      </c>
    </row>
    <row r="112" spans="1:7">
      <c r="A112" s="1" t="s">
        <v>542</v>
      </c>
      <c r="B112" s="2">
        <v>8073</v>
      </c>
      <c r="C112" s="3">
        <v>1872</v>
      </c>
      <c r="D112" s="2">
        <v>3002</v>
      </c>
      <c r="E112" s="4">
        <f t="shared" si="2"/>
        <v>0.37185680663941534</v>
      </c>
      <c r="F112" s="3">
        <v>572</v>
      </c>
      <c r="G112" s="4">
        <f t="shared" si="3"/>
        <v>7.0853462157809979E-2</v>
      </c>
    </row>
    <row r="113" spans="1:7">
      <c r="A113" s="1" t="s">
        <v>547</v>
      </c>
      <c r="B113" s="2">
        <v>5180</v>
      </c>
      <c r="C113" s="3">
        <v>2080</v>
      </c>
      <c r="D113" s="2">
        <v>28993</v>
      </c>
      <c r="E113" s="4">
        <f t="shared" si="2"/>
        <v>5.5971042471042471</v>
      </c>
      <c r="F113" s="2">
        <v>5980</v>
      </c>
      <c r="G113" s="4">
        <f t="shared" si="3"/>
        <v>1.1544401544401544</v>
      </c>
    </row>
    <row r="114" spans="1:7">
      <c r="A114" s="1" t="s">
        <v>552</v>
      </c>
      <c r="B114" s="2">
        <v>8132</v>
      </c>
      <c r="C114" s="3">
        <v>2496</v>
      </c>
      <c r="D114" s="2">
        <v>24272</v>
      </c>
      <c r="E114" s="4">
        <f t="shared" si="2"/>
        <v>2.9847515986227249</v>
      </c>
      <c r="F114" s="2">
        <v>5200</v>
      </c>
      <c r="G114" s="4">
        <f t="shared" si="3"/>
        <v>0.63944909001475647</v>
      </c>
    </row>
    <row r="115" spans="1:7">
      <c r="A115" s="1" t="s">
        <v>557</v>
      </c>
      <c r="B115" s="2">
        <v>2381</v>
      </c>
      <c r="C115" s="3">
        <v>2080</v>
      </c>
      <c r="D115" s="2">
        <v>1000</v>
      </c>
      <c r="E115" s="4">
        <f t="shared" si="2"/>
        <v>0.41999160016799664</v>
      </c>
      <c r="F115" s="2">
        <v>1000</v>
      </c>
      <c r="G115" s="4">
        <f t="shared" si="3"/>
        <v>0.41999160016799664</v>
      </c>
    </row>
    <row r="116" spans="1:7">
      <c r="A116" s="1" t="s">
        <v>562</v>
      </c>
      <c r="B116" s="2">
        <v>2572</v>
      </c>
      <c r="C116" s="3">
        <v>2340</v>
      </c>
      <c r="D116" s="2">
        <v>15543</v>
      </c>
      <c r="E116" s="4">
        <f t="shared" si="2"/>
        <v>6.0431570762052873</v>
      </c>
      <c r="F116" s="2">
        <v>1300</v>
      </c>
      <c r="G116" s="4">
        <f t="shared" si="3"/>
        <v>0.50544323483670295</v>
      </c>
    </row>
    <row r="117" spans="1:7">
      <c r="A117" s="1" t="s">
        <v>567</v>
      </c>
      <c r="B117" s="2">
        <v>1852</v>
      </c>
      <c r="C117" s="3">
        <v>2236</v>
      </c>
      <c r="D117" s="2">
        <v>7852</v>
      </c>
      <c r="E117" s="4">
        <f t="shared" si="2"/>
        <v>4.2397408207343412</v>
      </c>
      <c r="F117" s="2">
        <v>3635</v>
      </c>
      <c r="G117" s="4">
        <f t="shared" si="3"/>
        <v>1.9627429805615551</v>
      </c>
    </row>
    <row r="118" spans="1:7">
      <c r="A118" s="1" t="s">
        <v>572</v>
      </c>
      <c r="B118" s="3">
        <v>703</v>
      </c>
      <c r="C118" s="3">
        <v>1040</v>
      </c>
      <c r="D118" s="2">
        <v>7488</v>
      </c>
      <c r="E118" s="4">
        <f t="shared" si="2"/>
        <v>10.65149359886202</v>
      </c>
      <c r="F118" s="3">
        <v>260</v>
      </c>
      <c r="G118" s="4">
        <f t="shared" si="3"/>
        <v>0.36984352773826457</v>
      </c>
    </row>
    <row r="119" spans="1:7">
      <c r="A119" s="1" t="s">
        <v>577</v>
      </c>
      <c r="B119" s="2">
        <v>46881</v>
      </c>
      <c r="C119" s="3">
        <v>18148</v>
      </c>
      <c r="D119" s="2">
        <v>184474</v>
      </c>
      <c r="E119" s="4">
        <f t="shared" si="2"/>
        <v>3.9349416608007508</v>
      </c>
      <c r="F119" s="2">
        <v>8274</v>
      </c>
      <c r="G119" s="4">
        <f t="shared" si="3"/>
        <v>0.17648940935560248</v>
      </c>
    </row>
    <row r="120" spans="1:7">
      <c r="A120" s="1" t="s">
        <v>581</v>
      </c>
      <c r="B120" s="2">
        <v>1132</v>
      </c>
      <c r="C120" s="3"/>
      <c r="D120" s="1"/>
      <c r="E120" s="4">
        <f t="shared" si="2"/>
        <v>0</v>
      </c>
      <c r="F120" s="1"/>
      <c r="G120" s="4">
        <f t="shared" si="3"/>
        <v>0</v>
      </c>
    </row>
    <row r="121" spans="1:7">
      <c r="A121" s="1" t="s">
        <v>582</v>
      </c>
      <c r="B121" s="2">
        <v>3064</v>
      </c>
      <c r="C121" s="3">
        <v>2080</v>
      </c>
      <c r="D121" s="2">
        <v>3432</v>
      </c>
      <c r="E121" s="4">
        <f t="shared" si="2"/>
        <v>1.1201044386422976</v>
      </c>
      <c r="F121" s="3">
        <v>208</v>
      </c>
      <c r="G121" s="4">
        <f t="shared" si="3"/>
        <v>6.7885117493472591E-2</v>
      </c>
    </row>
    <row r="122" spans="1:7">
      <c r="A122" s="1" t="s">
        <v>587</v>
      </c>
      <c r="B122" s="2">
        <v>11789</v>
      </c>
      <c r="C122" s="3">
        <v>2600</v>
      </c>
      <c r="D122" s="2">
        <v>22394</v>
      </c>
      <c r="E122" s="4">
        <f t="shared" si="2"/>
        <v>1.8995673933327679</v>
      </c>
      <c r="F122" s="2">
        <v>4420</v>
      </c>
      <c r="G122" s="4">
        <f t="shared" si="3"/>
        <v>0.37492577826787682</v>
      </c>
    </row>
    <row r="123" spans="1:7">
      <c r="A123" s="1" t="s">
        <v>592</v>
      </c>
      <c r="B123" s="2">
        <v>1920</v>
      </c>
      <c r="C123" s="3">
        <v>2340</v>
      </c>
      <c r="D123" s="2">
        <v>7280</v>
      </c>
      <c r="E123" s="4">
        <f t="shared" si="2"/>
        <v>3.7916666666666665</v>
      </c>
      <c r="F123" s="2">
        <v>2781</v>
      </c>
      <c r="G123" s="4">
        <f t="shared" si="3"/>
        <v>1.4484375</v>
      </c>
    </row>
    <row r="124" spans="1:7">
      <c r="A124" s="1" t="s">
        <v>597</v>
      </c>
      <c r="B124" s="2">
        <v>1067</v>
      </c>
      <c r="C124" s="3">
        <v>1768</v>
      </c>
      <c r="D124" s="2">
        <v>6604</v>
      </c>
      <c r="E124" s="4">
        <f t="shared" si="2"/>
        <v>6.1893158388003746</v>
      </c>
      <c r="F124" s="3">
        <v>800</v>
      </c>
      <c r="G124" s="4">
        <f t="shared" si="3"/>
        <v>0.7497656982193065</v>
      </c>
    </row>
    <row r="125" spans="1:7">
      <c r="A125" s="1" t="s">
        <v>602</v>
      </c>
      <c r="B125" s="2">
        <v>25556</v>
      </c>
      <c r="C125" s="3">
        <v>3328</v>
      </c>
      <c r="D125" s="2">
        <v>82163</v>
      </c>
      <c r="E125" s="4">
        <f t="shared" si="2"/>
        <v>3.2150179996869621</v>
      </c>
      <c r="F125" s="2">
        <v>5512</v>
      </c>
      <c r="G125" s="4">
        <f t="shared" si="3"/>
        <v>0.2156832055094694</v>
      </c>
    </row>
    <row r="127" spans="1:7">
      <c r="A127" s="1" t="s">
        <v>607</v>
      </c>
      <c r="B127" s="11">
        <f>SUM(B5:B125)</f>
        <v>3281011</v>
      </c>
      <c r="C127">
        <f>SUM(C5:C126)</f>
        <v>513454.5</v>
      </c>
      <c r="D127" s="11">
        <f>SUM(D5:D126)</f>
        <v>8467827</v>
      </c>
      <c r="F127" s="11">
        <f>SUM(F5:F126)</f>
        <v>1146523</v>
      </c>
    </row>
  </sheetData>
  <mergeCells count="2">
    <mergeCell ref="D3:E3"/>
    <mergeCell ref="F3:G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4E30-F37B-4049-A303-78A287929066}">
  <dimension ref="A1:M127"/>
  <sheetViews>
    <sheetView topLeftCell="E1" workbookViewId="0">
      <selection activeCell="N19" sqref="N19"/>
    </sheetView>
  </sheetViews>
  <sheetFormatPr defaultRowHeight="15"/>
  <cols>
    <col min="1" max="1" width="52.42578125" bestFit="1" customWidth="1"/>
    <col min="2" max="2" width="22.5703125" customWidth="1"/>
    <col min="3" max="3" width="13.140625" bestFit="1" customWidth="1"/>
    <col min="4" max="4" width="19.140625" bestFit="1" customWidth="1"/>
    <col min="5" max="5" width="42.85546875" style="4" bestFit="1" customWidth="1"/>
    <col min="6" max="6" width="21.42578125" customWidth="1"/>
    <col min="7" max="7" width="24.140625" style="4" bestFit="1" customWidth="1"/>
    <col min="8" max="8" width="13.42578125" customWidth="1"/>
    <col min="9" max="9" width="20.28515625" customWidth="1"/>
    <col min="10" max="10" width="22.5703125" customWidth="1"/>
    <col min="11" max="11" width="28.42578125" customWidth="1"/>
    <col min="12" max="12" width="25.42578125" customWidth="1"/>
    <col min="13" max="13" width="26.28515625" customWidth="1"/>
  </cols>
  <sheetData>
    <row r="1" spans="1:13">
      <c r="A1" s="23" t="s">
        <v>616</v>
      </c>
    </row>
    <row r="3" spans="1:13">
      <c r="A3" s="7" t="s">
        <v>1</v>
      </c>
      <c r="B3" s="7" t="s">
        <v>617</v>
      </c>
      <c r="C3" s="7" t="s">
        <v>11</v>
      </c>
      <c r="D3" s="7" t="s">
        <v>618</v>
      </c>
      <c r="E3" s="22" t="s">
        <v>619</v>
      </c>
      <c r="F3" s="7" t="s">
        <v>620</v>
      </c>
      <c r="G3" s="22" t="s">
        <v>621</v>
      </c>
      <c r="H3" s="7" t="s">
        <v>622</v>
      </c>
      <c r="I3" s="7" t="s">
        <v>623</v>
      </c>
      <c r="J3" s="7" t="s">
        <v>624</v>
      </c>
      <c r="K3" s="7" t="s">
        <v>625</v>
      </c>
      <c r="L3" s="7" t="s">
        <v>626</v>
      </c>
      <c r="M3" s="7" t="s">
        <v>627</v>
      </c>
    </row>
    <row r="4" spans="1:13">
      <c r="A4" s="1" t="s">
        <v>12</v>
      </c>
      <c r="B4" s="1" t="s">
        <v>628</v>
      </c>
      <c r="C4" s="2">
        <v>16542</v>
      </c>
      <c r="D4" s="3">
        <v>24</v>
      </c>
      <c r="E4" s="4">
        <f>(C4/3000)/D4</f>
        <v>0.22975000000000001</v>
      </c>
      <c r="F4" s="2">
        <v>18325</v>
      </c>
      <c r="G4" s="4">
        <f>C4/F4</f>
        <v>0.90270122783083218</v>
      </c>
      <c r="H4" s="2">
        <v>32578</v>
      </c>
      <c r="I4" s="1" t="s">
        <v>629</v>
      </c>
      <c r="J4" s="1" t="s">
        <v>630</v>
      </c>
      <c r="K4" s="3">
        <v>26</v>
      </c>
      <c r="L4" s="3">
        <v>3</v>
      </c>
      <c r="M4" s="3">
        <v>5</v>
      </c>
    </row>
    <row r="5" spans="1:13">
      <c r="A5" s="1" t="s">
        <v>17</v>
      </c>
      <c r="B5" s="1" t="s">
        <v>628</v>
      </c>
      <c r="C5" s="3">
        <v>801</v>
      </c>
      <c r="D5" s="3">
        <v>3</v>
      </c>
      <c r="E5" s="4">
        <f t="shared" ref="E5:E68" si="0">(C5/3000)/D5</f>
        <v>8.900000000000001E-2</v>
      </c>
      <c r="F5" s="2">
        <v>2932</v>
      </c>
      <c r="G5" s="4">
        <f t="shared" ref="G5:G68" si="1">C5/F5</f>
        <v>0.27319236016371079</v>
      </c>
      <c r="H5" s="2">
        <v>6013</v>
      </c>
      <c r="I5" s="1" t="s">
        <v>631</v>
      </c>
      <c r="J5" s="1" t="s">
        <v>630</v>
      </c>
      <c r="K5" s="3">
        <v>1</v>
      </c>
      <c r="L5" s="3">
        <v>0</v>
      </c>
      <c r="M5" s="3">
        <v>0</v>
      </c>
    </row>
    <row r="6" spans="1:13">
      <c r="A6" s="1" t="s">
        <v>22</v>
      </c>
      <c r="B6" s="1" t="s">
        <v>632</v>
      </c>
      <c r="C6" s="2">
        <v>4998</v>
      </c>
      <c r="D6" s="3">
        <v>6</v>
      </c>
      <c r="E6" s="4">
        <f t="shared" si="0"/>
        <v>0.27766666666666667</v>
      </c>
      <c r="F6" s="3">
        <v>759</v>
      </c>
      <c r="G6" s="4">
        <f t="shared" si="1"/>
        <v>6.5849802371541504</v>
      </c>
      <c r="H6" s="2">
        <v>20566</v>
      </c>
      <c r="I6" s="1" t="s">
        <v>633</v>
      </c>
      <c r="J6" s="1" t="s">
        <v>630</v>
      </c>
      <c r="K6" s="3">
        <v>9</v>
      </c>
      <c r="L6" s="3">
        <v>0</v>
      </c>
      <c r="M6" s="3">
        <v>0</v>
      </c>
    </row>
    <row r="7" spans="1:13">
      <c r="A7" s="1" t="s">
        <v>27</v>
      </c>
      <c r="B7" s="1" t="s">
        <v>634</v>
      </c>
      <c r="C7" s="2">
        <v>5531</v>
      </c>
      <c r="D7" s="3">
        <v>12</v>
      </c>
      <c r="E7" s="4">
        <f t="shared" si="0"/>
        <v>0.15363888888888888</v>
      </c>
      <c r="F7" s="3">
        <v>888</v>
      </c>
      <c r="G7" s="4">
        <f t="shared" si="1"/>
        <v>6.2286036036036032</v>
      </c>
      <c r="H7" s="2">
        <v>1152</v>
      </c>
      <c r="I7" s="1" t="s">
        <v>635</v>
      </c>
      <c r="J7" s="1" t="s">
        <v>630</v>
      </c>
      <c r="K7" s="3">
        <v>26</v>
      </c>
      <c r="L7" s="3">
        <v>0</v>
      </c>
      <c r="M7" s="3">
        <v>9</v>
      </c>
    </row>
    <row r="8" spans="1:13">
      <c r="A8" s="1" t="s">
        <v>32</v>
      </c>
      <c r="B8" s="1" t="s">
        <v>636</v>
      </c>
      <c r="C8" s="2">
        <v>2198</v>
      </c>
      <c r="D8" s="3">
        <v>11</v>
      </c>
      <c r="E8" s="4">
        <f t="shared" si="0"/>
        <v>6.6606060606060613E-2</v>
      </c>
      <c r="F8" s="2">
        <v>1031</v>
      </c>
      <c r="G8" s="4">
        <f t="shared" si="1"/>
        <v>2.1319107662463628</v>
      </c>
      <c r="H8" s="2">
        <v>34760</v>
      </c>
      <c r="I8" s="1" t="s">
        <v>637</v>
      </c>
      <c r="J8" s="1" t="s">
        <v>630</v>
      </c>
      <c r="K8" s="3">
        <v>3</v>
      </c>
      <c r="L8" s="3">
        <v>12</v>
      </c>
      <c r="M8" s="3">
        <v>17</v>
      </c>
    </row>
    <row r="9" spans="1:13">
      <c r="A9" s="1" t="s">
        <v>37</v>
      </c>
      <c r="B9" s="1" t="s">
        <v>634</v>
      </c>
      <c r="C9" s="2">
        <v>1004</v>
      </c>
      <c r="D9" s="3">
        <v>6</v>
      </c>
      <c r="E9" s="4">
        <f t="shared" si="0"/>
        <v>5.577777777777778E-2</v>
      </c>
      <c r="F9" s="3">
        <v>728</v>
      </c>
      <c r="G9" s="4">
        <f t="shared" si="1"/>
        <v>1.3791208791208791</v>
      </c>
      <c r="H9" s="2">
        <v>1040</v>
      </c>
      <c r="I9" s="1" t="s">
        <v>633</v>
      </c>
      <c r="J9" s="1" t="s">
        <v>630</v>
      </c>
      <c r="K9" s="3">
        <v>2</v>
      </c>
      <c r="L9" s="3">
        <v>2</v>
      </c>
      <c r="M9" s="3">
        <v>2</v>
      </c>
    </row>
    <row r="10" spans="1:13">
      <c r="A10" s="1" t="s">
        <v>42</v>
      </c>
      <c r="B10" s="1" t="s">
        <v>638</v>
      </c>
      <c r="C10" s="2">
        <v>24869</v>
      </c>
      <c r="D10" s="3">
        <v>24</v>
      </c>
      <c r="E10" s="4">
        <f t="shared" si="0"/>
        <v>0.34540277777777778</v>
      </c>
      <c r="F10" s="2">
        <v>10605</v>
      </c>
      <c r="G10" s="4">
        <f t="shared" si="1"/>
        <v>2.3450259311645452</v>
      </c>
      <c r="H10" s="2">
        <v>10151</v>
      </c>
      <c r="I10" s="1" t="s">
        <v>631</v>
      </c>
      <c r="J10" s="1" t="s">
        <v>630</v>
      </c>
      <c r="K10" s="3">
        <v>0</v>
      </c>
      <c r="L10" s="3">
        <v>0</v>
      </c>
      <c r="M10" s="3">
        <v>0</v>
      </c>
    </row>
    <row r="11" spans="1:13">
      <c r="A11" s="1" t="s">
        <v>47</v>
      </c>
      <c r="B11" s="1" t="s">
        <v>639</v>
      </c>
      <c r="C11" s="2">
        <v>1015</v>
      </c>
      <c r="D11" s="3">
        <v>2</v>
      </c>
      <c r="E11" s="4">
        <f t="shared" si="0"/>
        <v>0.16916666666666666</v>
      </c>
      <c r="F11" s="2">
        <v>1040</v>
      </c>
      <c r="G11" s="4">
        <f t="shared" si="1"/>
        <v>0.97596153846153844</v>
      </c>
      <c r="H11" s="2">
        <v>2496</v>
      </c>
      <c r="I11" s="1" t="s">
        <v>633</v>
      </c>
      <c r="J11" s="1" t="s">
        <v>630</v>
      </c>
      <c r="K11" s="3">
        <v>2</v>
      </c>
      <c r="L11" s="3">
        <v>0</v>
      </c>
      <c r="M11" s="3">
        <v>0</v>
      </c>
    </row>
    <row r="12" spans="1:13">
      <c r="A12" s="1" t="s">
        <v>52</v>
      </c>
      <c r="B12" s="1" t="s">
        <v>640</v>
      </c>
      <c r="C12" s="2">
        <v>37795</v>
      </c>
      <c r="D12" s="3">
        <v>54</v>
      </c>
      <c r="E12" s="4">
        <f t="shared" si="0"/>
        <v>0.23330246913580246</v>
      </c>
      <c r="F12" s="2">
        <v>21170</v>
      </c>
      <c r="G12" s="4">
        <f t="shared" si="1"/>
        <v>1.7853094000944734</v>
      </c>
      <c r="H12" s="2">
        <v>63145</v>
      </c>
      <c r="I12" s="1" t="s">
        <v>641</v>
      </c>
      <c r="J12" s="1" t="s">
        <v>630</v>
      </c>
      <c r="K12" s="3">
        <v>31</v>
      </c>
      <c r="L12" s="3">
        <v>0</v>
      </c>
      <c r="M12" s="3">
        <v>53</v>
      </c>
    </row>
    <row r="13" spans="1:13">
      <c r="A13" s="1" t="s">
        <v>57</v>
      </c>
      <c r="B13" s="1" t="s">
        <v>642</v>
      </c>
      <c r="C13" s="2">
        <v>5016</v>
      </c>
      <c r="D13" s="3">
        <v>3</v>
      </c>
      <c r="E13" s="4">
        <f t="shared" si="0"/>
        <v>0.55733333333333335</v>
      </c>
      <c r="F13" s="2">
        <v>1600</v>
      </c>
      <c r="G13" s="4">
        <f t="shared" si="1"/>
        <v>3.1349999999999998</v>
      </c>
      <c r="H13" s="3">
        <v>1</v>
      </c>
      <c r="I13" s="1" t="s">
        <v>633</v>
      </c>
      <c r="J13" s="1" t="s">
        <v>630</v>
      </c>
      <c r="K13" s="3">
        <v>6</v>
      </c>
      <c r="L13" s="3">
        <v>0</v>
      </c>
      <c r="M13" s="3">
        <v>1</v>
      </c>
    </row>
    <row r="14" spans="1:13">
      <c r="A14" s="1" t="s">
        <v>62</v>
      </c>
      <c r="B14" s="1" t="s">
        <v>643</v>
      </c>
      <c r="C14" s="2">
        <v>6071</v>
      </c>
      <c r="D14" s="3">
        <v>6</v>
      </c>
      <c r="E14" s="4">
        <f t="shared" si="0"/>
        <v>0.33727777777777779</v>
      </c>
      <c r="F14" s="3">
        <v>852</v>
      </c>
      <c r="G14" s="4">
        <f t="shared" si="1"/>
        <v>7.125586854460094</v>
      </c>
      <c r="H14" s="2">
        <v>43431</v>
      </c>
      <c r="I14" s="1" t="s">
        <v>633</v>
      </c>
      <c r="J14" s="1" t="s">
        <v>630</v>
      </c>
      <c r="K14" s="3">
        <v>20</v>
      </c>
      <c r="L14" s="3">
        <v>0</v>
      </c>
      <c r="M14" s="3">
        <v>15</v>
      </c>
    </row>
    <row r="15" spans="1:13">
      <c r="A15" s="1" t="s">
        <v>67</v>
      </c>
      <c r="B15" s="1" t="s">
        <v>644</v>
      </c>
      <c r="C15" s="2">
        <v>2252</v>
      </c>
      <c r="D15" s="3">
        <v>2</v>
      </c>
      <c r="E15" s="4">
        <f t="shared" si="0"/>
        <v>0.37533333333333335</v>
      </c>
      <c r="F15" s="2">
        <v>1355</v>
      </c>
      <c r="G15" s="4">
        <f t="shared" si="1"/>
        <v>1.6619926199261992</v>
      </c>
      <c r="H15" s="2">
        <v>1500</v>
      </c>
      <c r="I15" s="1" t="s">
        <v>633</v>
      </c>
      <c r="J15" s="1" t="s">
        <v>630</v>
      </c>
      <c r="K15" s="3">
        <v>4</v>
      </c>
      <c r="L15" s="3">
        <v>0</v>
      </c>
      <c r="M15" s="3">
        <v>0</v>
      </c>
    </row>
    <row r="16" spans="1:13">
      <c r="A16" s="1" t="s">
        <v>72</v>
      </c>
      <c r="B16" s="1" t="s">
        <v>645</v>
      </c>
      <c r="C16" s="2">
        <v>4254</v>
      </c>
      <c r="D16" s="3">
        <v>23</v>
      </c>
      <c r="E16" s="4">
        <f t="shared" si="0"/>
        <v>6.1652173913043472E-2</v>
      </c>
      <c r="F16" s="2">
        <v>4203</v>
      </c>
      <c r="G16" s="4">
        <f t="shared" si="1"/>
        <v>1.0121341898643825</v>
      </c>
      <c r="H16" s="2">
        <v>9125</v>
      </c>
      <c r="I16" s="1" t="s">
        <v>633</v>
      </c>
      <c r="J16" s="1" t="s">
        <v>630</v>
      </c>
      <c r="K16" s="3">
        <v>23</v>
      </c>
      <c r="L16" s="3">
        <v>7</v>
      </c>
      <c r="M16" s="3">
        <v>17</v>
      </c>
    </row>
    <row r="17" spans="1:13">
      <c r="A17" s="1" t="s">
        <v>77</v>
      </c>
      <c r="B17" s="1" t="s">
        <v>646</v>
      </c>
      <c r="C17" s="3">
        <v>995</v>
      </c>
      <c r="D17" s="3">
        <v>6</v>
      </c>
      <c r="E17" s="4">
        <f t="shared" si="0"/>
        <v>5.527777777777778E-2</v>
      </c>
      <c r="F17" s="3">
        <v>497</v>
      </c>
      <c r="G17" s="4">
        <f t="shared" si="1"/>
        <v>2.0020120724346078</v>
      </c>
      <c r="H17" s="3">
        <v>425</v>
      </c>
      <c r="I17" s="1" t="s">
        <v>641</v>
      </c>
      <c r="J17" s="1" t="s">
        <v>647</v>
      </c>
      <c r="K17" s="3">
        <v>16</v>
      </c>
      <c r="L17" s="3">
        <v>0</v>
      </c>
      <c r="M17" s="3">
        <v>10</v>
      </c>
    </row>
    <row r="18" spans="1:13">
      <c r="A18" s="1" t="s">
        <v>82</v>
      </c>
      <c r="B18" s="1" t="s">
        <v>648</v>
      </c>
      <c r="C18" s="3">
        <v>353</v>
      </c>
      <c r="D18" s="3">
        <v>3</v>
      </c>
      <c r="E18" s="4">
        <f t="shared" si="0"/>
        <v>3.9222222222222221E-2</v>
      </c>
      <c r="F18" s="3">
        <v>321</v>
      </c>
      <c r="G18" s="4">
        <f t="shared" si="1"/>
        <v>1.0996884735202492</v>
      </c>
      <c r="H18" s="3">
        <v>293</v>
      </c>
      <c r="I18" s="1" t="s">
        <v>633</v>
      </c>
      <c r="J18" s="1" t="s">
        <v>630</v>
      </c>
      <c r="K18" s="3">
        <v>2</v>
      </c>
      <c r="L18" s="3">
        <v>0</v>
      </c>
      <c r="M18" s="3">
        <v>0</v>
      </c>
    </row>
    <row r="19" spans="1:13">
      <c r="A19" s="1" t="s">
        <v>87</v>
      </c>
      <c r="B19" s="1" t="s">
        <v>634</v>
      </c>
      <c r="C19" s="2">
        <v>1375</v>
      </c>
      <c r="D19" s="3">
        <v>6</v>
      </c>
      <c r="E19" s="4">
        <f t="shared" si="0"/>
        <v>7.6388888888888881E-2</v>
      </c>
      <c r="F19" s="3">
        <v>340</v>
      </c>
      <c r="G19" s="4">
        <f t="shared" si="1"/>
        <v>4.0441176470588234</v>
      </c>
      <c r="H19" s="3">
        <v>0</v>
      </c>
      <c r="I19" s="1" t="s">
        <v>631</v>
      </c>
      <c r="J19" s="1" t="s">
        <v>630</v>
      </c>
      <c r="K19" s="3">
        <v>2</v>
      </c>
      <c r="L19" s="3">
        <v>0</v>
      </c>
      <c r="M19" s="3">
        <v>0</v>
      </c>
    </row>
    <row r="20" spans="1:13">
      <c r="A20" s="1" t="s">
        <v>92</v>
      </c>
      <c r="B20" s="1" t="s">
        <v>649</v>
      </c>
      <c r="C20" s="2">
        <v>7439</v>
      </c>
      <c r="D20" s="3">
        <v>10</v>
      </c>
      <c r="E20" s="4">
        <f t="shared" si="0"/>
        <v>0.24796666666666667</v>
      </c>
      <c r="F20" s="2">
        <v>1646</v>
      </c>
      <c r="G20" s="4">
        <f t="shared" si="1"/>
        <v>4.519441069258809</v>
      </c>
      <c r="H20" s="2">
        <v>1048</v>
      </c>
      <c r="I20" s="1" t="s">
        <v>633</v>
      </c>
      <c r="J20" s="1" t="s">
        <v>630</v>
      </c>
      <c r="K20" s="3">
        <v>2</v>
      </c>
      <c r="L20" s="3">
        <v>0</v>
      </c>
      <c r="M20" s="3">
        <v>6</v>
      </c>
    </row>
    <row r="21" spans="1:13">
      <c r="A21" s="1" t="s">
        <v>97</v>
      </c>
      <c r="B21" s="1" t="s">
        <v>650</v>
      </c>
      <c r="C21" s="2">
        <v>2895</v>
      </c>
      <c r="D21" s="3">
        <v>4</v>
      </c>
      <c r="E21" s="4">
        <f t="shared" si="0"/>
        <v>0.24124999999999999</v>
      </c>
      <c r="F21" s="3">
        <v>852</v>
      </c>
      <c r="G21" s="4">
        <f t="shared" si="1"/>
        <v>3.397887323943662</v>
      </c>
      <c r="H21" s="3">
        <v>980</v>
      </c>
      <c r="I21" s="1" t="s">
        <v>651</v>
      </c>
      <c r="J21" s="1" t="s">
        <v>630</v>
      </c>
      <c r="K21" s="3">
        <v>0</v>
      </c>
      <c r="L21" s="3">
        <v>0</v>
      </c>
      <c r="M21" s="3">
        <v>0</v>
      </c>
    </row>
    <row r="22" spans="1:13">
      <c r="A22" s="1" t="s">
        <v>102</v>
      </c>
      <c r="B22" s="1" t="s">
        <v>649</v>
      </c>
      <c r="C22" s="2">
        <v>1993</v>
      </c>
      <c r="D22" s="3">
        <v>8</v>
      </c>
      <c r="E22" s="4">
        <f t="shared" si="0"/>
        <v>8.3041666666666666E-2</v>
      </c>
      <c r="F22" s="3">
        <v>300</v>
      </c>
      <c r="G22" s="4">
        <f t="shared" si="1"/>
        <v>6.6433333333333335</v>
      </c>
      <c r="H22" s="3">
        <v>60</v>
      </c>
      <c r="I22" s="1" t="s">
        <v>633</v>
      </c>
      <c r="J22" s="1" t="s">
        <v>630</v>
      </c>
      <c r="K22" s="3">
        <v>0</v>
      </c>
      <c r="L22" s="3">
        <v>0</v>
      </c>
      <c r="M22" s="3">
        <v>0</v>
      </c>
    </row>
    <row r="23" spans="1:13">
      <c r="A23" s="1" t="s">
        <v>107</v>
      </c>
      <c r="B23" s="1" t="s">
        <v>648</v>
      </c>
      <c r="C23" s="2">
        <v>5637</v>
      </c>
      <c r="D23" s="3">
        <v>13</v>
      </c>
      <c r="E23" s="4">
        <f t="shared" si="0"/>
        <v>0.14453846153846153</v>
      </c>
      <c r="F23" s="3">
        <v>250</v>
      </c>
      <c r="G23" s="4">
        <f t="shared" si="1"/>
        <v>22.547999999999998</v>
      </c>
      <c r="H23" s="3">
        <v>250</v>
      </c>
      <c r="I23" s="1" t="s">
        <v>633</v>
      </c>
      <c r="J23" s="1" t="s">
        <v>630</v>
      </c>
      <c r="K23" s="3">
        <v>10</v>
      </c>
      <c r="L23" s="3">
        <v>0</v>
      </c>
      <c r="M23" s="3">
        <v>0</v>
      </c>
    </row>
    <row r="24" spans="1:13">
      <c r="A24" s="1" t="s">
        <v>112</v>
      </c>
      <c r="B24" s="1" t="s">
        <v>652</v>
      </c>
      <c r="C24" s="2">
        <v>16549</v>
      </c>
      <c r="D24" s="3">
        <v>10</v>
      </c>
      <c r="E24" s="4">
        <f t="shared" si="0"/>
        <v>0.55163333333333342</v>
      </c>
      <c r="F24" s="2">
        <v>4417</v>
      </c>
      <c r="G24" s="4">
        <f t="shared" si="1"/>
        <v>3.7466606293864615</v>
      </c>
      <c r="H24" s="2">
        <v>3319</v>
      </c>
      <c r="I24" s="1" t="s">
        <v>633</v>
      </c>
      <c r="J24" s="1" t="s">
        <v>630</v>
      </c>
      <c r="K24" s="3">
        <v>0</v>
      </c>
      <c r="L24" s="3">
        <v>0</v>
      </c>
      <c r="M24" s="3">
        <v>10</v>
      </c>
    </row>
    <row r="25" spans="1:13">
      <c r="A25" s="1" t="s">
        <v>117</v>
      </c>
      <c r="B25" s="1" t="s">
        <v>653</v>
      </c>
      <c r="C25" s="2">
        <v>2106</v>
      </c>
      <c r="D25" s="3">
        <v>6</v>
      </c>
      <c r="E25" s="4">
        <f t="shared" si="0"/>
        <v>0.11699999999999999</v>
      </c>
      <c r="F25" s="2">
        <v>1170</v>
      </c>
      <c r="G25" s="4">
        <f t="shared" si="1"/>
        <v>1.8</v>
      </c>
      <c r="H25" s="3">
        <v>-1</v>
      </c>
      <c r="I25" s="1" t="s">
        <v>633</v>
      </c>
      <c r="J25" s="1" t="s">
        <v>630</v>
      </c>
      <c r="K25" s="3">
        <v>2</v>
      </c>
      <c r="L25" s="3">
        <v>0</v>
      </c>
      <c r="M25" s="3">
        <v>0</v>
      </c>
    </row>
    <row r="26" spans="1:13">
      <c r="A26" s="1" t="s">
        <v>122</v>
      </c>
      <c r="B26" s="1" t="s">
        <v>649</v>
      </c>
      <c r="C26" s="2">
        <v>20174</v>
      </c>
      <c r="D26" s="3">
        <v>16</v>
      </c>
      <c r="E26" s="4">
        <f t="shared" si="0"/>
        <v>0.42029166666666667</v>
      </c>
      <c r="F26" s="2">
        <v>5960</v>
      </c>
      <c r="G26" s="4">
        <f t="shared" si="1"/>
        <v>3.3848993288590603</v>
      </c>
      <c r="H26" s="2">
        <v>11440</v>
      </c>
      <c r="I26" s="1" t="s">
        <v>654</v>
      </c>
      <c r="J26" s="1" t="s">
        <v>630</v>
      </c>
      <c r="K26" s="3">
        <v>1</v>
      </c>
      <c r="L26" s="3">
        <v>0</v>
      </c>
      <c r="M26" s="3">
        <v>20</v>
      </c>
    </row>
    <row r="27" spans="1:13">
      <c r="A27" s="1" t="s">
        <v>127</v>
      </c>
      <c r="B27" s="1" t="s">
        <v>655</v>
      </c>
      <c r="C27" s="2">
        <v>3217</v>
      </c>
      <c r="D27" s="3">
        <v>12</v>
      </c>
      <c r="E27" s="4">
        <f t="shared" si="0"/>
        <v>8.9361111111111113E-2</v>
      </c>
      <c r="F27" s="2">
        <v>1975</v>
      </c>
      <c r="G27" s="4">
        <f t="shared" si="1"/>
        <v>1.6288607594936708</v>
      </c>
      <c r="H27" s="2">
        <v>2604</v>
      </c>
      <c r="I27" s="1" t="s">
        <v>641</v>
      </c>
      <c r="J27" s="1" t="s">
        <v>647</v>
      </c>
      <c r="K27" s="3">
        <v>5</v>
      </c>
      <c r="L27" s="3">
        <v>0</v>
      </c>
      <c r="M27" s="3">
        <v>10</v>
      </c>
    </row>
    <row r="28" spans="1:13">
      <c r="A28" s="1" t="s">
        <v>132</v>
      </c>
      <c r="B28" s="1" t="s">
        <v>656</v>
      </c>
      <c r="C28" s="2">
        <v>10456</v>
      </c>
      <c r="D28" s="3">
        <v>4</v>
      </c>
      <c r="E28" s="4">
        <f t="shared" si="0"/>
        <v>0.87133333333333329</v>
      </c>
      <c r="F28" s="3">
        <v>751</v>
      </c>
      <c r="G28" s="4">
        <f t="shared" si="1"/>
        <v>13.922769640479361</v>
      </c>
      <c r="H28" s="2">
        <v>5170</v>
      </c>
      <c r="I28" s="1" t="s">
        <v>633</v>
      </c>
      <c r="J28" s="1" t="s">
        <v>630</v>
      </c>
      <c r="K28" s="3">
        <v>0</v>
      </c>
      <c r="L28" s="3">
        <v>0</v>
      </c>
      <c r="M28" s="3">
        <v>0</v>
      </c>
    </row>
    <row r="29" spans="1:13">
      <c r="A29" s="1" t="s">
        <v>137</v>
      </c>
      <c r="B29" s="1" t="s">
        <v>657</v>
      </c>
      <c r="C29" s="2">
        <v>1349</v>
      </c>
      <c r="D29" s="3">
        <v>3</v>
      </c>
      <c r="E29" s="4">
        <f t="shared" si="0"/>
        <v>0.14988888888888888</v>
      </c>
      <c r="F29" s="3">
        <v>265</v>
      </c>
      <c r="G29" s="4">
        <f t="shared" si="1"/>
        <v>5.090566037735849</v>
      </c>
      <c r="H29" s="3">
        <v>106</v>
      </c>
      <c r="I29" s="1" t="s">
        <v>654</v>
      </c>
      <c r="J29" s="1" t="s">
        <v>630</v>
      </c>
      <c r="K29" s="3">
        <v>6</v>
      </c>
      <c r="L29" s="3">
        <v>6</v>
      </c>
      <c r="M29" s="3">
        <v>0</v>
      </c>
    </row>
    <row r="30" spans="1:13">
      <c r="A30" s="1" t="s">
        <v>142</v>
      </c>
      <c r="B30" s="1" t="s">
        <v>658</v>
      </c>
      <c r="C30" s="2">
        <v>8345</v>
      </c>
      <c r="D30" s="3">
        <v>3</v>
      </c>
      <c r="E30" s="4">
        <f t="shared" si="0"/>
        <v>0.92722222222222228</v>
      </c>
      <c r="F30" s="3">
        <v>905</v>
      </c>
      <c r="G30" s="4">
        <f t="shared" si="1"/>
        <v>9.2209944751381219</v>
      </c>
      <c r="H30" s="2">
        <v>1025</v>
      </c>
      <c r="I30" s="1" t="s">
        <v>633</v>
      </c>
      <c r="J30" s="1" t="s">
        <v>630</v>
      </c>
      <c r="K30" s="3">
        <v>0</v>
      </c>
      <c r="L30" s="3">
        <v>0</v>
      </c>
      <c r="M30" s="3">
        <v>0</v>
      </c>
    </row>
    <row r="31" spans="1:13">
      <c r="A31" s="1" t="s">
        <v>147</v>
      </c>
      <c r="B31" s="1" t="s">
        <v>640</v>
      </c>
      <c r="C31" s="2">
        <v>3398</v>
      </c>
      <c r="D31" s="3">
        <v>8</v>
      </c>
      <c r="E31" s="4">
        <f t="shared" si="0"/>
        <v>0.14158333333333334</v>
      </c>
      <c r="F31" s="2">
        <v>4913</v>
      </c>
      <c r="G31" s="4">
        <f t="shared" si="1"/>
        <v>0.69163443924282519</v>
      </c>
      <c r="H31" s="2">
        <v>4913</v>
      </c>
      <c r="I31" s="1" t="s">
        <v>633</v>
      </c>
      <c r="J31" s="1" t="s">
        <v>630</v>
      </c>
      <c r="K31" s="3">
        <v>0</v>
      </c>
      <c r="L31" s="3">
        <v>0</v>
      </c>
      <c r="M31" s="3">
        <v>0</v>
      </c>
    </row>
    <row r="32" spans="1:13">
      <c r="A32" s="1" t="s">
        <v>152</v>
      </c>
      <c r="B32" s="1" t="s">
        <v>645</v>
      </c>
      <c r="C32" s="2">
        <v>2541</v>
      </c>
      <c r="D32" s="3">
        <v>8</v>
      </c>
      <c r="E32" s="4">
        <f t="shared" si="0"/>
        <v>0.105875</v>
      </c>
      <c r="F32" s="3">
        <v>270</v>
      </c>
      <c r="G32" s="4">
        <f t="shared" si="1"/>
        <v>9.4111111111111114</v>
      </c>
      <c r="H32" s="3">
        <v>257</v>
      </c>
      <c r="I32" s="1" t="s">
        <v>631</v>
      </c>
      <c r="J32" s="1" t="s">
        <v>647</v>
      </c>
      <c r="K32" s="3">
        <v>0</v>
      </c>
      <c r="L32" s="3">
        <v>0</v>
      </c>
      <c r="M32" s="3">
        <v>0</v>
      </c>
    </row>
    <row r="33" spans="1:13">
      <c r="A33" s="1" t="s">
        <v>157</v>
      </c>
      <c r="B33" s="1" t="s">
        <v>659</v>
      </c>
      <c r="C33" s="2">
        <v>23045</v>
      </c>
      <c r="D33" s="3">
        <v>10</v>
      </c>
      <c r="E33" s="4">
        <f t="shared" si="0"/>
        <v>0.76816666666666666</v>
      </c>
      <c r="F33" s="2">
        <v>2250</v>
      </c>
      <c r="G33" s="4">
        <f t="shared" si="1"/>
        <v>10.242222222222223</v>
      </c>
      <c r="H33" s="2">
        <v>28223</v>
      </c>
      <c r="I33" s="1" t="s">
        <v>637</v>
      </c>
      <c r="J33" s="1" t="s">
        <v>630</v>
      </c>
      <c r="K33" s="3">
        <v>0</v>
      </c>
      <c r="L33" s="3">
        <v>0</v>
      </c>
      <c r="M33" s="3">
        <v>0</v>
      </c>
    </row>
    <row r="34" spans="1:13">
      <c r="A34" s="1" t="s">
        <v>162</v>
      </c>
      <c r="B34" s="1" t="s">
        <v>660</v>
      </c>
      <c r="C34" s="2">
        <v>19628</v>
      </c>
      <c r="D34" s="3">
        <v>56</v>
      </c>
      <c r="E34" s="4">
        <f t="shared" si="0"/>
        <v>0.11683333333333333</v>
      </c>
      <c r="F34" s="2">
        <v>6253</v>
      </c>
      <c r="G34" s="4">
        <f t="shared" si="1"/>
        <v>3.1389732928194465</v>
      </c>
      <c r="H34" s="2">
        <v>6240</v>
      </c>
      <c r="I34" s="1" t="s">
        <v>635</v>
      </c>
      <c r="J34" s="1" t="s">
        <v>647</v>
      </c>
      <c r="K34" s="3">
        <v>2</v>
      </c>
      <c r="L34" s="3">
        <v>0</v>
      </c>
      <c r="M34" s="3">
        <v>0</v>
      </c>
    </row>
    <row r="35" spans="1:13">
      <c r="A35" s="1" t="s">
        <v>167</v>
      </c>
      <c r="B35" s="1" t="s">
        <v>661</v>
      </c>
      <c r="C35" s="2">
        <v>234559</v>
      </c>
      <c r="D35" s="3">
        <v>134</v>
      </c>
      <c r="E35" s="4">
        <f t="shared" si="0"/>
        <v>0.58348009950248758</v>
      </c>
      <c r="F35" s="2">
        <v>40116</v>
      </c>
      <c r="G35" s="4">
        <f t="shared" si="1"/>
        <v>5.8470186459268119</v>
      </c>
      <c r="H35" s="2">
        <v>121052</v>
      </c>
      <c r="I35" s="1" t="s">
        <v>633</v>
      </c>
      <c r="J35" s="1" t="s">
        <v>630</v>
      </c>
      <c r="K35" s="3">
        <v>150</v>
      </c>
      <c r="L35" s="3">
        <v>219</v>
      </c>
      <c r="M35" s="3">
        <v>152</v>
      </c>
    </row>
    <row r="36" spans="1:13">
      <c r="A36" s="1" t="s">
        <v>172</v>
      </c>
      <c r="B36" s="1" t="s">
        <v>662</v>
      </c>
      <c r="C36" s="2">
        <v>18560</v>
      </c>
      <c r="D36" s="3">
        <v>12</v>
      </c>
      <c r="E36" s="4">
        <f t="shared" si="0"/>
        <v>0.51555555555555554</v>
      </c>
      <c r="F36" s="2">
        <v>4807</v>
      </c>
      <c r="G36" s="4">
        <f t="shared" si="1"/>
        <v>3.8610359891824424</v>
      </c>
      <c r="H36" s="3">
        <v>600</v>
      </c>
      <c r="I36" s="1" t="s">
        <v>631</v>
      </c>
      <c r="J36" s="1" t="s">
        <v>630</v>
      </c>
      <c r="K36" s="3">
        <v>6</v>
      </c>
      <c r="L36" s="3">
        <v>0</v>
      </c>
      <c r="M36" s="3">
        <v>0</v>
      </c>
    </row>
    <row r="37" spans="1:13">
      <c r="A37" s="1" t="s">
        <v>177</v>
      </c>
      <c r="B37" s="1" t="s">
        <v>663</v>
      </c>
      <c r="C37" s="2">
        <v>3640</v>
      </c>
      <c r="D37" s="3">
        <v>6</v>
      </c>
      <c r="E37" s="4">
        <f t="shared" si="0"/>
        <v>0.20222222222222222</v>
      </c>
      <c r="F37" s="2">
        <v>2273</v>
      </c>
      <c r="G37" s="4">
        <f t="shared" si="1"/>
        <v>1.6014078310602728</v>
      </c>
      <c r="H37" s="2">
        <v>1872</v>
      </c>
      <c r="I37" s="1" t="s">
        <v>633</v>
      </c>
      <c r="J37" s="1" t="s">
        <v>630</v>
      </c>
      <c r="K37" s="3">
        <v>0</v>
      </c>
      <c r="L37" s="3">
        <v>34</v>
      </c>
      <c r="M37" s="3">
        <v>4</v>
      </c>
    </row>
    <row r="38" spans="1:13">
      <c r="A38" s="1" t="s">
        <v>182</v>
      </c>
      <c r="B38" s="1" t="s">
        <v>664</v>
      </c>
      <c r="C38" s="2">
        <v>11290</v>
      </c>
      <c r="D38" s="3">
        <v>12</v>
      </c>
      <c r="E38" s="4">
        <f t="shared" si="0"/>
        <v>0.31361111111111112</v>
      </c>
      <c r="F38" s="2">
        <v>3258</v>
      </c>
      <c r="G38" s="4">
        <f t="shared" si="1"/>
        <v>3.4653161448741558</v>
      </c>
      <c r="H38" s="2">
        <v>4420</v>
      </c>
      <c r="I38" s="1" t="s">
        <v>629</v>
      </c>
      <c r="J38" s="1" t="s">
        <v>630</v>
      </c>
      <c r="K38" s="3">
        <v>6</v>
      </c>
      <c r="L38" s="3">
        <v>0</v>
      </c>
      <c r="M38" s="3">
        <v>6</v>
      </c>
    </row>
    <row r="39" spans="1:13">
      <c r="A39" s="1" t="s">
        <v>187</v>
      </c>
      <c r="B39" s="1" t="s">
        <v>665</v>
      </c>
      <c r="C39" s="2">
        <v>50499</v>
      </c>
      <c r="D39" s="3">
        <v>49</v>
      </c>
      <c r="E39" s="4">
        <f t="shared" si="0"/>
        <v>0.34353061224489795</v>
      </c>
      <c r="F39" s="2">
        <v>13727</v>
      </c>
      <c r="G39" s="4">
        <f t="shared" si="1"/>
        <v>3.6788081882421504</v>
      </c>
      <c r="H39" s="2">
        <v>3770</v>
      </c>
      <c r="I39" s="1" t="s">
        <v>637</v>
      </c>
      <c r="J39" s="1" t="s">
        <v>630</v>
      </c>
      <c r="K39" s="3">
        <v>15</v>
      </c>
      <c r="L39" s="3">
        <v>10</v>
      </c>
      <c r="M39" s="3">
        <v>5</v>
      </c>
    </row>
    <row r="40" spans="1:13">
      <c r="A40" s="1" t="s">
        <v>192</v>
      </c>
      <c r="B40" s="1" t="s">
        <v>639</v>
      </c>
      <c r="C40" s="2">
        <v>1111</v>
      </c>
      <c r="D40" s="3">
        <v>9</v>
      </c>
      <c r="E40" s="4">
        <f t="shared" si="0"/>
        <v>4.1148148148148149E-2</v>
      </c>
      <c r="F40" s="3">
        <v>405</v>
      </c>
      <c r="G40" s="4">
        <f t="shared" si="1"/>
        <v>2.7432098765432098</v>
      </c>
      <c r="H40" s="1" t="s">
        <v>171</v>
      </c>
      <c r="I40" s="1" t="s">
        <v>633</v>
      </c>
      <c r="J40" s="1" t="s">
        <v>630</v>
      </c>
      <c r="K40" s="3">
        <v>0</v>
      </c>
      <c r="L40" s="3">
        <v>0</v>
      </c>
      <c r="M40" s="3">
        <v>0</v>
      </c>
    </row>
    <row r="41" spans="1:13">
      <c r="A41" s="1" t="s">
        <v>196</v>
      </c>
      <c r="B41" s="1" t="s">
        <v>666</v>
      </c>
      <c r="C41" s="2">
        <v>2640</v>
      </c>
      <c r="D41" s="3">
        <v>20</v>
      </c>
      <c r="E41" s="4">
        <f t="shared" si="0"/>
        <v>4.3999999999999997E-2</v>
      </c>
      <c r="F41" s="2">
        <v>4590</v>
      </c>
      <c r="G41" s="4">
        <f t="shared" si="1"/>
        <v>0.57516339869281041</v>
      </c>
      <c r="H41" s="2">
        <v>96000</v>
      </c>
      <c r="I41" s="1" t="s">
        <v>633</v>
      </c>
      <c r="J41" s="1" t="s">
        <v>630</v>
      </c>
      <c r="K41" s="3">
        <v>14</v>
      </c>
      <c r="L41" s="3">
        <v>0</v>
      </c>
      <c r="M41" s="3">
        <v>0</v>
      </c>
    </row>
    <row r="42" spans="1:13">
      <c r="A42" s="1" t="s">
        <v>201</v>
      </c>
      <c r="B42" s="1" t="s">
        <v>667</v>
      </c>
      <c r="C42" s="2">
        <v>3474</v>
      </c>
      <c r="D42" s="3">
        <v>5</v>
      </c>
      <c r="E42" s="4">
        <f t="shared" si="0"/>
        <v>0.23159999999999997</v>
      </c>
      <c r="F42" s="3">
        <v>535</v>
      </c>
      <c r="G42" s="4">
        <f t="shared" si="1"/>
        <v>6.4934579439252333</v>
      </c>
      <c r="H42" s="2">
        <v>1825</v>
      </c>
      <c r="I42" s="1" t="s">
        <v>633</v>
      </c>
      <c r="J42" s="1" t="s">
        <v>630</v>
      </c>
      <c r="K42" s="3">
        <v>0</v>
      </c>
      <c r="L42" s="3">
        <v>0</v>
      </c>
      <c r="M42" s="3">
        <v>5</v>
      </c>
    </row>
    <row r="43" spans="1:13">
      <c r="A43" s="1" t="s">
        <v>206</v>
      </c>
      <c r="B43" s="1" t="s">
        <v>668</v>
      </c>
      <c r="C43" s="3">
        <v>964</v>
      </c>
      <c r="D43" s="3">
        <v>8</v>
      </c>
      <c r="E43" s="4">
        <f t="shared" si="0"/>
        <v>4.016666666666667E-2</v>
      </c>
      <c r="F43" s="3">
        <v>146</v>
      </c>
      <c r="G43" s="4">
        <f t="shared" si="1"/>
        <v>6.602739726027397</v>
      </c>
      <c r="H43" s="3">
        <v>365</v>
      </c>
      <c r="I43" s="1" t="s">
        <v>633</v>
      </c>
      <c r="J43" s="1" t="s">
        <v>630</v>
      </c>
      <c r="K43" s="3">
        <v>0</v>
      </c>
      <c r="L43" s="3">
        <v>0</v>
      </c>
      <c r="M43" s="3">
        <v>0</v>
      </c>
    </row>
    <row r="44" spans="1:13">
      <c r="A44" s="1" t="s">
        <v>211</v>
      </c>
      <c r="B44" s="1" t="s">
        <v>667</v>
      </c>
      <c r="C44" s="3">
        <v>914</v>
      </c>
      <c r="D44" s="3">
        <v>8</v>
      </c>
      <c r="E44" s="4">
        <f t="shared" si="0"/>
        <v>3.808333333333333E-2</v>
      </c>
      <c r="F44" s="3">
        <v>230</v>
      </c>
      <c r="G44" s="4">
        <f t="shared" si="1"/>
        <v>3.973913043478261</v>
      </c>
      <c r="H44" s="3">
        <v>0</v>
      </c>
      <c r="I44" s="1" t="s">
        <v>633</v>
      </c>
      <c r="J44" s="1" t="s">
        <v>647</v>
      </c>
      <c r="K44" s="3">
        <v>5</v>
      </c>
      <c r="L44" s="3">
        <v>0</v>
      </c>
      <c r="M44" s="3">
        <v>0</v>
      </c>
    </row>
    <row r="45" spans="1:13">
      <c r="A45" s="1" t="s">
        <v>216</v>
      </c>
      <c r="B45" s="1" t="s">
        <v>657</v>
      </c>
      <c r="C45" s="2">
        <v>11191</v>
      </c>
      <c r="D45" s="3">
        <v>13</v>
      </c>
      <c r="E45" s="4">
        <f t="shared" si="0"/>
        <v>0.28694871794871796</v>
      </c>
      <c r="F45" s="2">
        <v>4959</v>
      </c>
      <c r="G45" s="4">
        <f t="shared" si="1"/>
        <v>2.2567049808429118</v>
      </c>
      <c r="H45" s="2">
        <v>51618</v>
      </c>
      <c r="I45" s="1" t="s">
        <v>629</v>
      </c>
      <c r="J45" s="1" t="s">
        <v>630</v>
      </c>
      <c r="K45" s="3">
        <v>0</v>
      </c>
      <c r="L45" s="3">
        <v>0</v>
      </c>
      <c r="M45" s="3">
        <v>18</v>
      </c>
    </row>
    <row r="46" spans="1:13">
      <c r="A46" s="1" t="s">
        <v>221</v>
      </c>
      <c r="B46" s="1" t="s">
        <v>669</v>
      </c>
      <c r="C46" s="2">
        <v>12378</v>
      </c>
      <c r="D46" s="3">
        <v>21</v>
      </c>
      <c r="E46" s="4">
        <f t="shared" si="0"/>
        <v>0.1964761904761905</v>
      </c>
      <c r="F46" s="2">
        <v>1803</v>
      </c>
      <c r="G46" s="4">
        <f t="shared" si="1"/>
        <v>6.8652246256239602</v>
      </c>
      <c r="H46" s="2">
        <v>5463</v>
      </c>
      <c r="I46" s="1" t="s">
        <v>633</v>
      </c>
      <c r="J46" s="1" t="s">
        <v>630</v>
      </c>
      <c r="K46" s="3">
        <v>10</v>
      </c>
      <c r="L46" s="3">
        <v>0</v>
      </c>
      <c r="M46" s="3">
        <v>0</v>
      </c>
    </row>
    <row r="47" spans="1:13">
      <c r="A47" s="1" t="s">
        <v>226</v>
      </c>
      <c r="B47" s="1" t="s">
        <v>670</v>
      </c>
      <c r="C47" s="2">
        <v>2156</v>
      </c>
      <c r="D47" s="3">
        <v>11</v>
      </c>
      <c r="E47" s="4">
        <f t="shared" si="0"/>
        <v>6.533333333333334E-2</v>
      </c>
      <c r="F47" s="3">
        <v>654</v>
      </c>
      <c r="G47" s="4">
        <f t="shared" si="1"/>
        <v>3.2966360856269112</v>
      </c>
      <c r="H47" s="2">
        <v>9836</v>
      </c>
      <c r="I47" s="1" t="s">
        <v>633</v>
      </c>
      <c r="J47" s="1" t="s">
        <v>647</v>
      </c>
      <c r="K47" s="3">
        <v>8</v>
      </c>
      <c r="L47" s="3">
        <v>0</v>
      </c>
      <c r="M47" s="3">
        <v>0</v>
      </c>
    </row>
    <row r="48" spans="1:13">
      <c r="A48" s="1" t="s">
        <v>231</v>
      </c>
      <c r="B48" s="1" t="s">
        <v>671</v>
      </c>
      <c r="C48" s="2">
        <v>5625</v>
      </c>
      <c r="D48" s="3">
        <v>11</v>
      </c>
      <c r="E48" s="4">
        <f t="shared" si="0"/>
        <v>0.17045454545454544</v>
      </c>
      <c r="F48" s="2">
        <v>2071</v>
      </c>
      <c r="G48" s="4">
        <f t="shared" si="1"/>
        <v>2.7160791887976821</v>
      </c>
      <c r="H48" s="3">
        <v>200</v>
      </c>
      <c r="I48" s="1" t="s">
        <v>672</v>
      </c>
      <c r="J48" s="1" t="s">
        <v>630</v>
      </c>
      <c r="K48" s="3">
        <v>0</v>
      </c>
      <c r="L48" s="3">
        <v>0</v>
      </c>
      <c r="M48" s="3">
        <v>0</v>
      </c>
    </row>
    <row r="49" spans="1:13">
      <c r="A49" s="1" t="s">
        <v>236</v>
      </c>
      <c r="B49" s="1" t="s">
        <v>634</v>
      </c>
      <c r="C49" s="2">
        <v>4893</v>
      </c>
      <c r="D49" s="3">
        <v>5</v>
      </c>
      <c r="E49" s="4">
        <f t="shared" si="0"/>
        <v>0.32619999999999999</v>
      </c>
      <c r="F49" s="3">
        <v>468</v>
      </c>
      <c r="G49" s="4">
        <f t="shared" si="1"/>
        <v>10.455128205128204</v>
      </c>
      <c r="H49" s="2">
        <v>3484</v>
      </c>
      <c r="I49" s="1" t="s">
        <v>637</v>
      </c>
      <c r="J49" s="1" t="s">
        <v>630</v>
      </c>
      <c r="K49" s="3">
        <v>18</v>
      </c>
      <c r="L49" s="3">
        <v>4</v>
      </c>
      <c r="M49" s="3">
        <v>6</v>
      </c>
    </row>
    <row r="50" spans="1:13">
      <c r="A50" s="1" t="s">
        <v>241</v>
      </c>
      <c r="B50" s="1" t="s">
        <v>673</v>
      </c>
      <c r="C50" s="2">
        <v>3342</v>
      </c>
      <c r="D50" s="3">
        <v>4</v>
      </c>
      <c r="E50" s="4">
        <f t="shared" si="0"/>
        <v>0.27850000000000003</v>
      </c>
      <c r="F50" s="3">
        <v>654</v>
      </c>
      <c r="G50" s="4">
        <f t="shared" si="1"/>
        <v>5.1100917431192663</v>
      </c>
      <c r="H50" s="2">
        <v>1121</v>
      </c>
      <c r="I50" s="1" t="s">
        <v>633</v>
      </c>
      <c r="J50" s="1" t="s">
        <v>630</v>
      </c>
      <c r="K50" s="3">
        <v>1</v>
      </c>
      <c r="L50" s="3">
        <v>0</v>
      </c>
      <c r="M50" s="3">
        <v>0</v>
      </c>
    </row>
    <row r="51" spans="1:13">
      <c r="A51" s="1" t="s">
        <v>246</v>
      </c>
      <c r="B51" s="1" t="s">
        <v>674</v>
      </c>
      <c r="C51" s="2">
        <v>5916</v>
      </c>
      <c r="D51" s="3">
        <v>5</v>
      </c>
      <c r="E51" s="4">
        <f t="shared" si="0"/>
        <v>0.39439999999999997</v>
      </c>
      <c r="F51" s="3">
        <v>900</v>
      </c>
      <c r="G51" s="4">
        <f t="shared" si="1"/>
        <v>6.5733333333333333</v>
      </c>
      <c r="H51" s="2">
        <v>16000</v>
      </c>
      <c r="I51" s="1" t="s">
        <v>633</v>
      </c>
      <c r="J51" s="1" t="s">
        <v>630</v>
      </c>
      <c r="K51" s="3">
        <v>1</v>
      </c>
      <c r="L51" s="3">
        <v>0</v>
      </c>
      <c r="M51" s="3">
        <v>2</v>
      </c>
    </row>
    <row r="52" spans="1:13">
      <c r="A52" s="1" t="s">
        <v>251</v>
      </c>
      <c r="B52" s="1" t="s">
        <v>639</v>
      </c>
      <c r="C52" s="2">
        <v>3286</v>
      </c>
      <c r="D52" s="3">
        <v>6</v>
      </c>
      <c r="E52" s="4">
        <f t="shared" si="0"/>
        <v>0.18255555555555555</v>
      </c>
      <c r="F52" s="2">
        <v>3650</v>
      </c>
      <c r="G52" s="4">
        <f t="shared" si="1"/>
        <v>0.90027397260273978</v>
      </c>
      <c r="H52" s="2">
        <v>4041</v>
      </c>
      <c r="I52" s="1" t="s">
        <v>635</v>
      </c>
      <c r="J52" s="1" t="s">
        <v>630</v>
      </c>
      <c r="K52" s="3">
        <v>10</v>
      </c>
      <c r="L52" s="3">
        <v>3</v>
      </c>
      <c r="M52" s="3">
        <v>6</v>
      </c>
    </row>
    <row r="53" spans="1:13">
      <c r="A53" s="1" t="s">
        <v>256</v>
      </c>
      <c r="B53" s="1" t="s">
        <v>669</v>
      </c>
      <c r="C53" s="2">
        <v>1724</v>
      </c>
      <c r="D53" s="3">
        <v>7</v>
      </c>
      <c r="E53" s="4">
        <f t="shared" si="0"/>
        <v>8.2095238095238096E-2</v>
      </c>
      <c r="F53" s="2">
        <v>1040</v>
      </c>
      <c r="G53" s="4">
        <f t="shared" si="1"/>
        <v>1.6576923076923078</v>
      </c>
      <c r="H53" s="3">
        <v>325</v>
      </c>
      <c r="I53" s="1" t="s">
        <v>633</v>
      </c>
      <c r="J53" s="1" t="s">
        <v>630</v>
      </c>
      <c r="K53" s="3">
        <v>2</v>
      </c>
      <c r="L53" s="3">
        <v>0</v>
      </c>
      <c r="M53" s="3">
        <v>0</v>
      </c>
    </row>
    <row r="54" spans="1:13">
      <c r="A54" s="1" t="s">
        <v>261</v>
      </c>
      <c r="B54" s="1" t="s">
        <v>634</v>
      </c>
      <c r="C54" s="3">
        <v>898</v>
      </c>
      <c r="D54" s="3">
        <v>2</v>
      </c>
      <c r="E54" s="4">
        <f t="shared" si="0"/>
        <v>0.14966666666666667</v>
      </c>
      <c r="F54" s="3">
        <v>223</v>
      </c>
      <c r="G54" s="4">
        <f t="shared" si="1"/>
        <v>4.0269058295964122</v>
      </c>
      <c r="H54" s="3">
        <v>260</v>
      </c>
      <c r="I54" s="1" t="s">
        <v>633</v>
      </c>
      <c r="J54" s="1" t="s">
        <v>630</v>
      </c>
      <c r="K54" s="3">
        <v>4</v>
      </c>
      <c r="L54" s="3">
        <v>0</v>
      </c>
      <c r="M54" s="3">
        <v>0</v>
      </c>
    </row>
    <row r="55" spans="1:13">
      <c r="A55" s="1" t="s">
        <v>266</v>
      </c>
      <c r="B55" s="1" t="s">
        <v>649</v>
      </c>
      <c r="C55" s="2">
        <v>1897</v>
      </c>
      <c r="D55" s="3">
        <v>9</v>
      </c>
      <c r="E55" s="4">
        <f t="shared" si="0"/>
        <v>7.0259259259259257E-2</v>
      </c>
      <c r="F55" s="2">
        <v>2759</v>
      </c>
      <c r="G55" s="4">
        <f t="shared" si="1"/>
        <v>0.68756795940558169</v>
      </c>
      <c r="H55" s="1" t="s">
        <v>171</v>
      </c>
      <c r="I55" s="1" t="s">
        <v>633</v>
      </c>
      <c r="J55" s="1" t="s">
        <v>630</v>
      </c>
      <c r="K55" s="3">
        <v>3</v>
      </c>
      <c r="L55" s="3">
        <v>0</v>
      </c>
      <c r="M55" s="3">
        <v>6</v>
      </c>
    </row>
    <row r="56" spans="1:13">
      <c r="A56" s="1" t="s">
        <v>271</v>
      </c>
      <c r="B56" s="1" t="s">
        <v>643</v>
      </c>
      <c r="C56" s="3">
        <v>328</v>
      </c>
      <c r="D56" s="3">
        <v>4</v>
      </c>
      <c r="E56" s="4">
        <f t="shared" si="0"/>
        <v>2.7333333333333334E-2</v>
      </c>
      <c r="F56" s="3">
        <v>100</v>
      </c>
      <c r="G56" s="4">
        <f t="shared" si="1"/>
        <v>3.28</v>
      </c>
      <c r="H56" s="3">
        <v>100</v>
      </c>
      <c r="I56" s="1" t="s">
        <v>672</v>
      </c>
      <c r="J56" s="1" t="s">
        <v>630</v>
      </c>
      <c r="K56" s="3">
        <v>5</v>
      </c>
      <c r="L56" s="3">
        <v>5</v>
      </c>
      <c r="M56" s="3">
        <v>0</v>
      </c>
    </row>
    <row r="57" spans="1:13">
      <c r="A57" s="1" t="s">
        <v>276</v>
      </c>
      <c r="B57" s="1" t="s">
        <v>645</v>
      </c>
      <c r="C57" s="2">
        <v>1020</v>
      </c>
      <c r="D57" s="3">
        <v>4</v>
      </c>
      <c r="E57" s="4">
        <f t="shared" si="0"/>
        <v>8.5000000000000006E-2</v>
      </c>
      <c r="F57" s="3">
        <v>773</v>
      </c>
      <c r="G57" s="4">
        <f t="shared" si="1"/>
        <v>1.3195342820181113</v>
      </c>
      <c r="H57" s="3">
        <v>773</v>
      </c>
      <c r="I57" s="1" t="s">
        <v>672</v>
      </c>
      <c r="J57" s="1" t="s">
        <v>630</v>
      </c>
      <c r="K57" s="3">
        <v>2</v>
      </c>
      <c r="L57" s="3">
        <v>0</v>
      </c>
      <c r="M57" s="3">
        <v>0</v>
      </c>
    </row>
    <row r="58" spans="1:13">
      <c r="A58" s="1" t="s">
        <v>281</v>
      </c>
      <c r="B58" s="1" t="s">
        <v>670</v>
      </c>
      <c r="C58" s="2">
        <v>4964</v>
      </c>
      <c r="D58" s="3">
        <v>18</v>
      </c>
      <c r="E58" s="4">
        <f t="shared" si="0"/>
        <v>9.1925925925925925E-2</v>
      </c>
      <c r="F58" s="2">
        <v>3225</v>
      </c>
      <c r="G58" s="4">
        <f t="shared" si="1"/>
        <v>1.5392248062015503</v>
      </c>
      <c r="H58" s="2">
        <v>3464</v>
      </c>
      <c r="I58" s="1" t="s">
        <v>637</v>
      </c>
      <c r="J58" s="1" t="s">
        <v>647</v>
      </c>
      <c r="K58" s="3">
        <v>4</v>
      </c>
      <c r="L58" s="3">
        <v>0</v>
      </c>
      <c r="M58" s="3">
        <v>0</v>
      </c>
    </row>
    <row r="59" spans="1:13">
      <c r="A59" s="1" t="s">
        <v>286</v>
      </c>
      <c r="B59" s="1" t="s">
        <v>675</v>
      </c>
      <c r="C59" s="2">
        <v>1269</v>
      </c>
      <c r="D59" s="3">
        <v>2</v>
      </c>
      <c r="E59" s="4">
        <f t="shared" si="0"/>
        <v>0.21149999999999999</v>
      </c>
      <c r="F59" s="2">
        <v>1200</v>
      </c>
      <c r="G59" s="4">
        <f t="shared" si="1"/>
        <v>1.0575000000000001</v>
      </c>
      <c r="H59" s="2">
        <v>2000</v>
      </c>
      <c r="I59" s="1" t="s">
        <v>631</v>
      </c>
      <c r="J59" s="1" t="s">
        <v>630</v>
      </c>
      <c r="K59" s="3">
        <v>0</v>
      </c>
      <c r="L59" s="3">
        <v>0</v>
      </c>
      <c r="M59" s="3">
        <v>0</v>
      </c>
    </row>
    <row r="60" spans="1:13">
      <c r="A60" s="1" t="s">
        <v>291</v>
      </c>
      <c r="B60" s="1" t="s">
        <v>676</v>
      </c>
      <c r="C60" s="3">
        <v>611</v>
      </c>
      <c r="D60" s="3">
        <v>6</v>
      </c>
      <c r="E60" s="4">
        <f t="shared" si="0"/>
        <v>3.3944444444444444E-2</v>
      </c>
      <c r="F60" s="2">
        <v>6230</v>
      </c>
      <c r="G60" s="4">
        <f t="shared" si="1"/>
        <v>9.8073836276083473E-2</v>
      </c>
      <c r="H60" s="2">
        <v>4598</v>
      </c>
      <c r="I60" s="1" t="s">
        <v>633</v>
      </c>
      <c r="J60" s="1" t="s">
        <v>630</v>
      </c>
      <c r="K60" s="3">
        <v>16</v>
      </c>
      <c r="L60" s="3">
        <v>16</v>
      </c>
      <c r="M60" s="3">
        <v>0</v>
      </c>
    </row>
    <row r="61" spans="1:13">
      <c r="A61" s="1" t="s">
        <v>296</v>
      </c>
      <c r="B61" s="1" t="s">
        <v>646</v>
      </c>
      <c r="C61" s="2">
        <v>1170</v>
      </c>
      <c r="D61" s="3">
        <v>5</v>
      </c>
      <c r="E61" s="4">
        <f t="shared" si="0"/>
        <v>7.8E-2</v>
      </c>
      <c r="F61" s="2">
        <v>1205</v>
      </c>
      <c r="G61" s="4">
        <f t="shared" si="1"/>
        <v>0.97095435684647302</v>
      </c>
      <c r="H61" s="2">
        <v>1550</v>
      </c>
      <c r="I61" s="1" t="s">
        <v>672</v>
      </c>
      <c r="J61" s="1" t="s">
        <v>630</v>
      </c>
      <c r="K61" s="3">
        <v>5</v>
      </c>
      <c r="L61" s="3">
        <v>0</v>
      </c>
      <c r="M61" s="3">
        <v>2</v>
      </c>
    </row>
    <row r="62" spans="1:13">
      <c r="A62" s="1" t="s">
        <v>301</v>
      </c>
      <c r="B62" s="1" t="s">
        <v>663</v>
      </c>
      <c r="C62" s="2">
        <v>91542</v>
      </c>
      <c r="D62" s="3">
        <v>33</v>
      </c>
      <c r="E62" s="4">
        <f t="shared" si="0"/>
        <v>0.92466666666666664</v>
      </c>
      <c r="F62" s="2">
        <v>25012</v>
      </c>
      <c r="G62" s="4">
        <f t="shared" si="1"/>
        <v>3.6599232368463137</v>
      </c>
      <c r="H62" s="2">
        <v>77600</v>
      </c>
      <c r="I62" s="1" t="s">
        <v>629</v>
      </c>
      <c r="J62" s="1" t="s">
        <v>630</v>
      </c>
      <c r="K62" s="3">
        <v>0</v>
      </c>
      <c r="L62" s="3">
        <v>0</v>
      </c>
      <c r="M62" s="3">
        <v>0</v>
      </c>
    </row>
    <row r="63" spans="1:13">
      <c r="A63" s="1" t="s">
        <v>306</v>
      </c>
      <c r="B63" s="1" t="s">
        <v>677</v>
      </c>
      <c r="C63" s="2">
        <v>2855</v>
      </c>
      <c r="D63" s="3">
        <v>4</v>
      </c>
      <c r="E63" s="4">
        <f t="shared" si="0"/>
        <v>0.23791666666666667</v>
      </c>
      <c r="F63" s="3">
        <v>800</v>
      </c>
      <c r="G63" s="4">
        <f t="shared" si="1"/>
        <v>3.5687500000000001</v>
      </c>
      <c r="H63" s="1" t="s">
        <v>171</v>
      </c>
      <c r="I63" s="1" t="s">
        <v>633</v>
      </c>
      <c r="J63" s="1" t="s">
        <v>630</v>
      </c>
      <c r="K63" s="3">
        <v>0</v>
      </c>
      <c r="L63" s="3">
        <v>0</v>
      </c>
      <c r="M63" s="3">
        <v>0</v>
      </c>
    </row>
    <row r="64" spans="1:13">
      <c r="A64" s="1" t="s">
        <v>311</v>
      </c>
      <c r="B64" s="1" t="s">
        <v>676</v>
      </c>
      <c r="C64" s="2">
        <v>1387</v>
      </c>
      <c r="D64" s="3">
        <v>4</v>
      </c>
      <c r="E64" s="4">
        <f t="shared" si="0"/>
        <v>0.11558333333333333</v>
      </c>
      <c r="F64" s="3">
        <v>719</v>
      </c>
      <c r="G64" s="4">
        <f t="shared" si="1"/>
        <v>1.9290681502086231</v>
      </c>
      <c r="H64" s="2">
        <v>2048</v>
      </c>
      <c r="I64" s="1" t="s">
        <v>633</v>
      </c>
      <c r="J64" s="1" t="s">
        <v>630</v>
      </c>
      <c r="K64" s="3">
        <v>7</v>
      </c>
      <c r="L64" s="3">
        <v>0</v>
      </c>
      <c r="M64" s="3">
        <v>0</v>
      </c>
    </row>
    <row r="65" spans="1:13">
      <c r="A65" s="1" t="s">
        <v>316</v>
      </c>
      <c r="B65" s="1" t="s">
        <v>678</v>
      </c>
      <c r="C65" s="2">
        <v>15882</v>
      </c>
      <c r="D65" s="3">
        <v>7</v>
      </c>
      <c r="E65" s="4">
        <f t="shared" si="0"/>
        <v>0.75628571428571423</v>
      </c>
      <c r="F65" s="2">
        <v>2569</v>
      </c>
      <c r="G65" s="4">
        <f t="shared" si="1"/>
        <v>6.182172051381861</v>
      </c>
      <c r="H65" s="2">
        <v>3204</v>
      </c>
      <c r="I65" s="1" t="s">
        <v>633</v>
      </c>
      <c r="J65" s="1" t="s">
        <v>630</v>
      </c>
      <c r="K65" s="3">
        <v>3</v>
      </c>
      <c r="L65" s="3">
        <v>0</v>
      </c>
      <c r="M65" s="3">
        <v>0</v>
      </c>
    </row>
    <row r="66" spans="1:13">
      <c r="A66" s="1" t="s">
        <v>321</v>
      </c>
      <c r="B66" s="1" t="s">
        <v>679</v>
      </c>
      <c r="C66" s="2">
        <v>2788</v>
      </c>
      <c r="D66" s="3">
        <v>6</v>
      </c>
      <c r="E66" s="4">
        <f t="shared" si="0"/>
        <v>0.15488888888888888</v>
      </c>
      <c r="F66" s="3">
        <v>622</v>
      </c>
      <c r="G66" s="4">
        <f t="shared" si="1"/>
        <v>4.482315112540193</v>
      </c>
      <c r="H66" s="2">
        <v>1716</v>
      </c>
      <c r="I66" s="1" t="s">
        <v>633</v>
      </c>
      <c r="J66" s="1" t="s">
        <v>630</v>
      </c>
      <c r="K66" s="3">
        <v>2</v>
      </c>
      <c r="L66" s="3">
        <v>0</v>
      </c>
      <c r="M66" s="3">
        <v>6</v>
      </c>
    </row>
    <row r="67" spans="1:13">
      <c r="A67" s="1" t="s">
        <v>326</v>
      </c>
      <c r="B67" s="1" t="s">
        <v>645</v>
      </c>
      <c r="C67" s="2">
        <v>3302</v>
      </c>
      <c r="D67" s="3">
        <v>3</v>
      </c>
      <c r="E67" s="4">
        <f t="shared" si="0"/>
        <v>0.36688888888888888</v>
      </c>
      <c r="F67" s="2">
        <v>1550</v>
      </c>
      <c r="G67" s="4">
        <f t="shared" si="1"/>
        <v>2.1303225806451613</v>
      </c>
      <c r="H67" s="2">
        <v>4520</v>
      </c>
      <c r="I67" s="1" t="s">
        <v>633</v>
      </c>
      <c r="J67" s="1" t="s">
        <v>630</v>
      </c>
      <c r="K67" s="3">
        <v>0</v>
      </c>
      <c r="L67" s="3">
        <v>0</v>
      </c>
      <c r="M67" s="3">
        <v>8</v>
      </c>
    </row>
    <row r="68" spans="1:13">
      <c r="A68" s="1" t="s">
        <v>331</v>
      </c>
      <c r="B68" s="1" t="s">
        <v>659</v>
      </c>
      <c r="C68" s="2">
        <v>4467</v>
      </c>
      <c r="D68" s="3">
        <v>14</v>
      </c>
      <c r="E68" s="4">
        <f t="shared" si="0"/>
        <v>0.10635714285714286</v>
      </c>
      <c r="F68" s="2">
        <v>2072</v>
      </c>
      <c r="G68" s="4">
        <f t="shared" si="1"/>
        <v>2.1558880308880308</v>
      </c>
      <c r="H68" s="2">
        <v>2496</v>
      </c>
      <c r="I68" s="1" t="s">
        <v>633</v>
      </c>
      <c r="J68" s="1" t="s">
        <v>630</v>
      </c>
      <c r="K68" s="3">
        <v>13</v>
      </c>
      <c r="L68" s="3">
        <v>0</v>
      </c>
      <c r="M68" s="3">
        <v>0</v>
      </c>
    </row>
    <row r="69" spans="1:13">
      <c r="A69" s="1" t="s">
        <v>336</v>
      </c>
      <c r="B69" s="1" t="s">
        <v>677</v>
      </c>
      <c r="C69" s="2">
        <v>1082</v>
      </c>
      <c r="D69" s="3">
        <v>8</v>
      </c>
      <c r="E69" s="4">
        <f t="shared" ref="E69:E127" si="2">(C69/3000)/D69</f>
        <v>4.5083333333333336E-2</v>
      </c>
      <c r="F69" s="2">
        <v>1800</v>
      </c>
      <c r="G69" s="4">
        <f t="shared" ref="G69:G127" si="3">C69/F69</f>
        <v>0.60111111111111115</v>
      </c>
      <c r="H69" s="2">
        <v>76000</v>
      </c>
      <c r="I69" s="1" t="s">
        <v>637</v>
      </c>
      <c r="J69" s="1" t="s">
        <v>630</v>
      </c>
      <c r="K69" s="3">
        <v>7</v>
      </c>
      <c r="L69" s="3">
        <v>0</v>
      </c>
      <c r="M69" s="3">
        <v>10</v>
      </c>
    </row>
    <row r="70" spans="1:13">
      <c r="A70" s="1" t="s">
        <v>341</v>
      </c>
      <c r="B70" s="1" t="s">
        <v>680</v>
      </c>
      <c r="C70" s="3">
        <v>894</v>
      </c>
      <c r="D70" s="3">
        <v>5</v>
      </c>
      <c r="E70" s="4">
        <f t="shared" si="2"/>
        <v>5.96E-2</v>
      </c>
      <c r="F70" s="2">
        <v>1110</v>
      </c>
      <c r="G70" s="4">
        <f t="shared" si="3"/>
        <v>0.80540540540540539</v>
      </c>
      <c r="H70" s="3">
        <v>541</v>
      </c>
      <c r="I70" s="1" t="s">
        <v>633</v>
      </c>
      <c r="J70" s="1" t="s">
        <v>630</v>
      </c>
      <c r="K70" s="3">
        <v>0</v>
      </c>
      <c r="L70" s="3">
        <v>0</v>
      </c>
      <c r="M70" s="3">
        <v>0</v>
      </c>
    </row>
    <row r="71" spans="1:13">
      <c r="A71" s="1" t="s">
        <v>346</v>
      </c>
      <c r="B71" s="1" t="s">
        <v>650</v>
      </c>
      <c r="C71" s="2">
        <v>1012</v>
      </c>
      <c r="D71" s="3">
        <v>6</v>
      </c>
      <c r="E71" s="4">
        <f t="shared" si="2"/>
        <v>5.6222222222222222E-2</v>
      </c>
      <c r="F71" s="3">
        <v>900</v>
      </c>
      <c r="G71" s="4">
        <f t="shared" si="3"/>
        <v>1.1244444444444444</v>
      </c>
      <c r="H71" s="3">
        <v>160</v>
      </c>
      <c r="I71" s="1" t="s">
        <v>633</v>
      </c>
      <c r="J71" s="1" t="s">
        <v>630</v>
      </c>
      <c r="K71" s="3">
        <v>0</v>
      </c>
      <c r="L71" s="3">
        <v>0</v>
      </c>
      <c r="M71" s="3">
        <v>0</v>
      </c>
    </row>
    <row r="72" spans="1:13">
      <c r="A72" s="1" t="s">
        <v>350</v>
      </c>
      <c r="B72" s="1" t="s">
        <v>681</v>
      </c>
      <c r="C72" s="2">
        <v>802559</v>
      </c>
      <c r="D72" s="3">
        <v>420</v>
      </c>
      <c r="E72" s="4">
        <f t="shared" si="2"/>
        <v>0.63695158730158741</v>
      </c>
      <c r="F72" s="2">
        <v>356766</v>
      </c>
      <c r="G72" s="4">
        <f t="shared" si="3"/>
        <v>2.2495389134614845</v>
      </c>
      <c r="H72" s="2">
        <v>4830367</v>
      </c>
      <c r="I72" s="1" t="s">
        <v>631</v>
      </c>
      <c r="J72" s="1" t="s">
        <v>630</v>
      </c>
      <c r="K72" s="3">
        <v>35</v>
      </c>
      <c r="L72" s="3">
        <v>43</v>
      </c>
      <c r="M72" s="3">
        <v>47</v>
      </c>
    </row>
    <row r="73" spans="1:13">
      <c r="A73" s="1" t="s">
        <v>355</v>
      </c>
      <c r="B73" s="1" t="s">
        <v>682</v>
      </c>
      <c r="C73" s="2">
        <v>12913</v>
      </c>
      <c r="D73" s="3">
        <v>7</v>
      </c>
      <c r="E73" s="4">
        <f t="shared" si="2"/>
        <v>0.61490476190476184</v>
      </c>
      <c r="F73" s="2">
        <v>3495</v>
      </c>
      <c r="G73" s="4">
        <f t="shared" si="3"/>
        <v>3.6947067238912732</v>
      </c>
      <c r="H73" s="2">
        <v>2704</v>
      </c>
      <c r="I73" s="1" t="s">
        <v>635</v>
      </c>
      <c r="J73" s="1" t="s">
        <v>630</v>
      </c>
      <c r="K73" s="3">
        <v>3</v>
      </c>
      <c r="L73" s="3">
        <v>5</v>
      </c>
      <c r="M73" s="3">
        <v>14</v>
      </c>
    </row>
    <row r="74" spans="1:13">
      <c r="A74" s="1" t="s">
        <v>360</v>
      </c>
      <c r="B74" s="1" t="s">
        <v>683</v>
      </c>
      <c r="C74" s="2">
        <v>1142</v>
      </c>
      <c r="D74" s="3">
        <v>5</v>
      </c>
      <c r="E74" s="4">
        <f t="shared" si="2"/>
        <v>7.6133333333333331E-2</v>
      </c>
      <c r="F74" s="3">
        <v>250</v>
      </c>
      <c r="G74" s="4">
        <f t="shared" si="3"/>
        <v>4.5679999999999996</v>
      </c>
      <c r="H74" s="3">
        <v>100</v>
      </c>
      <c r="I74" s="1" t="s">
        <v>635</v>
      </c>
      <c r="J74" s="1" t="s">
        <v>630</v>
      </c>
      <c r="K74" s="3">
        <v>5</v>
      </c>
      <c r="L74" s="3">
        <v>0</v>
      </c>
      <c r="M74" s="3">
        <v>0</v>
      </c>
    </row>
    <row r="75" spans="1:13">
      <c r="A75" s="1" t="s">
        <v>365</v>
      </c>
      <c r="B75" s="1" t="s">
        <v>645</v>
      </c>
      <c r="C75" s="3">
        <v>960</v>
      </c>
      <c r="D75" s="3">
        <v>4</v>
      </c>
      <c r="E75" s="4">
        <f t="shared" si="2"/>
        <v>0.08</v>
      </c>
      <c r="F75" s="2">
        <v>1000</v>
      </c>
      <c r="G75" s="4">
        <f t="shared" si="3"/>
        <v>0.96</v>
      </c>
      <c r="H75" s="3">
        <v>800</v>
      </c>
      <c r="I75" s="1" t="s">
        <v>651</v>
      </c>
      <c r="J75" s="1" t="s">
        <v>630</v>
      </c>
      <c r="K75" s="3">
        <v>1</v>
      </c>
      <c r="L75" s="3">
        <v>0</v>
      </c>
      <c r="M75" s="3">
        <v>0</v>
      </c>
    </row>
    <row r="76" spans="1:13">
      <c r="A76" s="1" t="s">
        <v>370</v>
      </c>
      <c r="B76" s="1" t="s">
        <v>673</v>
      </c>
      <c r="C76" s="3">
        <v>729</v>
      </c>
      <c r="D76" s="3">
        <v>11</v>
      </c>
      <c r="E76" s="4">
        <f t="shared" si="2"/>
        <v>2.2090909090909092E-2</v>
      </c>
      <c r="F76" s="2">
        <v>2178</v>
      </c>
      <c r="G76" s="4">
        <f t="shared" si="3"/>
        <v>0.33471074380165289</v>
      </c>
      <c r="H76" s="2">
        <v>3133</v>
      </c>
      <c r="I76" s="1" t="s">
        <v>633</v>
      </c>
      <c r="J76" s="1" t="s">
        <v>630</v>
      </c>
      <c r="K76" s="3">
        <v>7</v>
      </c>
      <c r="L76" s="3">
        <v>0</v>
      </c>
      <c r="M76" s="3">
        <v>0</v>
      </c>
    </row>
    <row r="77" spans="1:13">
      <c r="A77" s="1" t="s">
        <v>375</v>
      </c>
      <c r="B77" s="1" t="s">
        <v>662</v>
      </c>
      <c r="C77" s="2">
        <v>22232</v>
      </c>
      <c r="D77" s="3">
        <v>16</v>
      </c>
      <c r="E77" s="4">
        <f t="shared" si="2"/>
        <v>0.46316666666666667</v>
      </c>
      <c r="F77" s="2">
        <v>9882</v>
      </c>
      <c r="G77" s="4">
        <f t="shared" si="3"/>
        <v>2.249747014774337</v>
      </c>
      <c r="H77" s="2">
        <v>10800</v>
      </c>
      <c r="I77" s="1" t="s">
        <v>637</v>
      </c>
      <c r="J77" s="1" t="s">
        <v>647</v>
      </c>
      <c r="K77" s="3">
        <v>4</v>
      </c>
      <c r="L77" s="3">
        <v>0</v>
      </c>
      <c r="M77" s="3">
        <v>0</v>
      </c>
    </row>
    <row r="78" spans="1:13">
      <c r="A78" s="1" t="s">
        <v>380</v>
      </c>
      <c r="B78" s="1" t="s">
        <v>643</v>
      </c>
      <c r="C78" s="2">
        <v>2178</v>
      </c>
      <c r="D78" s="3">
        <v>15</v>
      </c>
      <c r="E78" s="4">
        <f t="shared" si="2"/>
        <v>4.8399999999999999E-2</v>
      </c>
      <c r="F78" s="3">
        <v>643</v>
      </c>
      <c r="G78" s="4">
        <f t="shared" si="3"/>
        <v>3.3872472783825818</v>
      </c>
      <c r="H78" s="3">
        <v>256</v>
      </c>
      <c r="I78" s="1" t="s">
        <v>633</v>
      </c>
      <c r="J78" s="1" t="s">
        <v>630</v>
      </c>
      <c r="K78" s="3">
        <v>12</v>
      </c>
      <c r="L78" s="3">
        <v>0</v>
      </c>
      <c r="M78" s="3">
        <v>0</v>
      </c>
    </row>
    <row r="79" spans="1:13">
      <c r="A79" s="1" t="s">
        <v>385</v>
      </c>
      <c r="B79" s="1" t="s">
        <v>684</v>
      </c>
      <c r="C79" s="2">
        <v>3565</v>
      </c>
      <c r="D79" s="3">
        <v>0</v>
      </c>
      <c r="E79" s="4" t="e">
        <f t="shared" si="2"/>
        <v>#DIV/0!</v>
      </c>
      <c r="F79" s="3">
        <v>0</v>
      </c>
      <c r="G79" s="4" t="e">
        <f t="shared" si="3"/>
        <v>#DIV/0!</v>
      </c>
      <c r="H79" s="2">
        <v>35205</v>
      </c>
      <c r="I79" s="1" t="s">
        <v>633</v>
      </c>
      <c r="J79" s="1" t="s">
        <v>647</v>
      </c>
      <c r="K79" s="3">
        <v>0</v>
      </c>
      <c r="L79" s="3">
        <v>0</v>
      </c>
      <c r="M79" s="3">
        <v>0</v>
      </c>
    </row>
    <row r="80" spans="1:13">
      <c r="A80" s="1" t="s">
        <v>390</v>
      </c>
      <c r="B80" s="1" t="s">
        <v>668</v>
      </c>
      <c r="C80" s="2">
        <v>1038</v>
      </c>
      <c r="D80" s="3">
        <v>3</v>
      </c>
      <c r="E80" s="4">
        <f t="shared" si="2"/>
        <v>0.11533333333333333</v>
      </c>
      <c r="F80" s="2">
        <v>1000</v>
      </c>
      <c r="G80" s="4">
        <f t="shared" si="3"/>
        <v>1.038</v>
      </c>
      <c r="H80" s="3">
        <v>200</v>
      </c>
      <c r="I80" s="1" t="s">
        <v>641</v>
      </c>
      <c r="J80" s="1" t="s">
        <v>630</v>
      </c>
      <c r="K80" s="3">
        <v>0</v>
      </c>
      <c r="L80" s="3">
        <v>0</v>
      </c>
      <c r="M80" s="3">
        <v>0</v>
      </c>
    </row>
    <row r="81" spans="1:13">
      <c r="A81" s="1" t="s">
        <v>395</v>
      </c>
      <c r="B81" s="1" t="s">
        <v>685</v>
      </c>
      <c r="C81" s="2">
        <v>3010</v>
      </c>
      <c r="D81" s="3">
        <v>6</v>
      </c>
      <c r="E81" s="4">
        <f t="shared" si="2"/>
        <v>0.16722222222222224</v>
      </c>
      <c r="F81" s="2">
        <v>11806</v>
      </c>
      <c r="G81" s="4">
        <f t="shared" si="3"/>
        <v>0.25495510757242079</v>
      </c>
      <c r="H81" s="2">
        <v>14000</v>
      </c>
      <c r="I81" s="1" t="s">
        <v>633</v>
      </c>
      <c r="J81" s="1" t="s">
        <v>630</v>
      </c>
      <c r="K81" s="3">
        <v>10</v>
      </c>
      <c r="L81" s="3">
        <v>10</v>
      </c>
      <c r="M81" s="3">
        <v>23</v>
      </c>
    </row>
    <row r="82" spans="1:13">
      <c r="A82" s="1" t="s">
        <v>400</v>
      </c>
      <c r="B82" s="1" t="s">
        <v>671</v>
      </c>
      <c r="C82" s="2">
        <v>11402</v>
      </c>
      <c r="D82" s="3">
        <v>27</v>
      </c>
      <c r="E82" s="4">
        <f t="shared" si="2"/>
        <v>0.14076543209876544</v>
      </c>
      <c r="F82" s="2">
        <v>4306</v>
      </c>
      <c r="G82" s="4">
        <f t="shared" si="3"/>
        <v>2.6479331165815143</v>
      </c>
      <c r="H82" s="2">
        <v>5700</v>
      </c>
      <c r="I82" s="1" t="s">
        <v>633</v>
      </c>
      <c r="J82" s="1" t="s">
        <v>630</v>
      </c>
      <c r="K82" s="3">
        <v>19</v>
      </c>
      <c r="L82" s="3">
        <v>0</v>
      </c>
      <c r="M82" s="3">
        <v>0</v>
      </c>
    </row>
    <row r="83" spans="1:13">
      <c r="A83" s="1" t="s">
        <v>405</v>
      </c>
      <c r="B83" s="1" t="s">
        <v>677</v>
      </c>
      <c r="C83" s="2">
        <v>6026</v>
      </c>
      <c r="D83" s="3">
        <v>8</v>
      </c>
      <c r="E83" s="4">
        <f t="shared" si="2"/>
        <v>0.25108333333333333</v>
      </c>
      <c r="F83" s="2">
        <v>4211</v>
      </c>
      <c r="G83" s="4">
        <f t="shared" si="3"/>
        <v>1.431014010923771</v>
      </c>
      <c r="H83" s="2">
        <v>108503</v>
      </c>
      <c r="I83" s="1" t="s">
        <v>672</v>
      </c>
      <c r="J83" s="1" t="s">
        <v>630</v>
      </c>
      <c r="K83" s="3">
        <v>0</v>
      </c>
      <c r="L83" s="3">
        <v>0</v>
      </c>
      <c r="M83" s="3">
        <v>9</v>
      </c>
    </row>
    <row r="84" spans="1:13">
      <c r="A84" s="1" t="s">
        <v>410</v>
      </c>
      <c r="B84" s="1" t="s">
        <v>639</v>
      </c>
      <c r="C84" s="2">
        <v>2934</v>
      </c>
      <c r="D84" s="3">
        <v>10</v>
      </c>
      <c r="E84" s="4">
        <f t="shared" si="2"/>
        <v>9.7799999999999998E-2</v>
      </c>
      <c r="F84" s="2">
        <v>1410</v>
      </c>
      <c r="G84" s="4">
        <f t="shared" si="3"/>
        <v>2.0808510638297872</v>
      </c>
      <c r="H84" s="3">
        <v>887</v>
      </c>
      <c r="I84" s="1" t="s">
        <v>631</v>
      </c>
      <c r="J84" s="1" t="s">
        <v>630</v>
      </c>
      <c r="K84" s="3">
        <v>3</v>
      </c>
      <c r="L84" s="3">
        <v>1</v>
      </c>
      <c r="M84" s="3">
        <v>0</v>
      </c>
    </row>
    <row r="85" spans="1:13">
      <c r="A85" s="1" t="s">
        <v>415</v>
      </c>
      <c r="B85" s="1" t="s">
        <v>655</v>
      </c>
      <c r="C85" s="2">
        <v>1939</v>
      </c>
      <c r="D85" s="3">
        <v>11</v>
      </c>
      <c r="E85" s="4">
        <f t="shared" si="2"/>
        <v>5.8757575757575758E-2</v>
      </c>
      <c r="F85" s="2">
        <v>4420</v>
      </c>
      <c r="G85" s="4">
        <f t="shared" si="3"/>
        <v>0.43868778280542986</v>
      </c>
      <c r="H85" s="3">
        <v>780</v>
      </c>
      <c r="I85" s="1" t="s">
        <v>633</v>
      </c>
      <c r="J85" s="1" t="s">
        <v>630</v>
      </c>
      <c r="K85" s="3">
        <v>2</v>
      </c>
      <c r="L85" s="3">
        <v>0</v>
      </c>
      <c r="M85" s="3">
        <v>0</v>
      </c>
    </row>
    <row r="86" spans="1:13">
      <c r="A86" s="1" t="s">
        <v>420</v>
      </c>
      <c r="B86" s="1" t="s">
        <v>658</v>
      </c>
      <c r="C86" s="2">
        <v>3254</v>
      </c>
      <c r="D86" s="3">
        <v>4</v>
      </c>
      <c r="E86" s="4">
        <f t="shared" si="2"/>
        <v>0.27116666666666667</v>
      </c>
      <c r="F86" s="2">
        <v>1554</v>
      </c>
      <c r="G86" s="4">
        <f t="shared" si="3"/>
        <v>2.0939510939510941</v>
      </c>
      <c r="H86" s="2">
        <v>3642</v>
      </c>
      <c r="I86" s="1" t="s">
        <v>633</v>
      </c>
      <c r="J86" s="1" t="s">
        <v>630</v>
      </c>
      <c r="K86" s="3">
        <v>13</v>
      </c>
      <c r="L86" s="3">
        <v>13</v>
      </c>
      <c r="M86" s="3">
        <v>0</v>
      </c>
    </row>
    <row r="87" spans="1:13">
      <c r="A87" s="1" t="s">
        <v>425</v>
      </c>
      <c r="B87" s="1" t="s">
        <v>686</v>
      </c>
      <c r="C87" s="2">
        <v>4462</v>
      </c>
      <c r="D87" s="3">
        <v>6</v>
      </c>
      <c r="E87" s="4">
        <f t="shared" si="2"/>
        <v>0.24788888888888891</v>
      </c>
      <c r="F87" s="3">
        <v>317</v>
      </c>
      <c r="G87" s="4">
        <f t="shared" si="3"/>
        <v>14.07570977917981</v>
      </c>
      <c r="H87" s="2">
        <v>1400</v>
      </c>
      <c r="I87" s="1" t="s">
        <v>631</v>
      </c>
      <c r="J87" s="1" t="s">
        <v>630</v>
      </c>
      <c r="K87" s="3">
        <v>0</v>
      </c>
      <c r="L87" s="3">
        <v>0</v>
      </c>
      <c r="M87" s="3">
        <v>0</v>
      </c>
    </row>
    <row r="88" spans="1:13">
      <c r="A88" s="1" t="s">
        <v>430</v>
      </c>
      <c r="B88" s="1" t="s">
        <v>662</v>
      </c>
      <c r="C88" s="2">
        <v>8445</v>
      </c>
      <c r="D88" s="3">
        <v>4</v>
      </c>
      <c r="E88" s="4">
        <f t="shared" si="2"/>
        <v>0.70374999999999999</v>
      </c>
      <c r="F88" s="3">
        <v>625</v>
      </c>
      <c r="G88" s="4">
        <f t="shared" si="3"/>
        <v>13.512</v>
      </c>
      <c r="H88" s="2">
        <v>5200</v>
      </c>
      <c r="I88" s="1" t="s">
        <v>633</v>
      </c>
      <c r="J88" s="1" t="s">
        <v>630</v>
      </c>
      <c r="K88" s="3">
        <v>3</v>
      </c>
      <c r="L88" s="3">
        <v>2</v>
      </c>
      <c r="M88" s="3">
        <v>3</v>
      </c>
    </row>
    <row r="89" spans="1:13">
      <c r="A89" s="1" t="s">
        <v>435</v>
      </c>
      <c r="B89" s="1" t="s">
        <v>687</v>
      </c>
      <c r="C89" s="2">
        <v>418426</v>
      </c>
      <c r="D89" s="3">
        <v>366</v>
      </c>
      <c r="E89" s="4">
        <f t="shared" si="2"/>
        <v>0.38108014571949</v>
      </c>
      <c r="F89" s="2">
        <v>115205</v>
      </c>
      <c r="G89" s="4">
        <f t="shared" si="3"/>
        <v>3.6320124994574887</v>
      </c>
      <c r="H89" s="2">
        <v>83713</v>
      </c>
      <c r="I89" s="1" t="s">
        <v>629</v>
      </c>
      <c r="J89" s="1" t="s">
        <v>630</v>
      </c>
      <c r="K89" s="3">
        <v>132</v>
      </c>
      <c r="L89" s="3">
        <v>0</v>
      </c>
      <c r="M89" s="3">
        <v>0</v>
      </c>
    </row>
    <row r="90" spans="1:13">
      <c r="A90" s="1" t="s">
        <v>440</v>
      </c>
      <c r="B90" s="1" t="s">
        <v>643</v>
      </c>
      <c r="C90" s="2">
        <v>24340</v>
      </c>
      <c r="D90" s="3">
        <v>12</v>
      </c>
      <c r="E90" s="4">
        <f t="shared" si="2"/>
        <v>0.67611111111111111</v>
      </c>
      <c r="F90" s="2">
        <v>3007</v>
      </c>
      <c r="G90" s="4">
        <f t="shared" si="3"/>
        <v>8.094446291985367</v>
      </c>
      <c r="H90" s="1" t="s">
        <v>171</v>
      </c>
      <c r="I90" s="1" t="s">
        <v>633</v>
      </c>
      <c r="J90" s="1" t="s">
        <v>630</v>
      </c>
      <c r="K90" s="3">
        <v>0</v>
      </c>
      <c r="L90" s="3">
        <v>0</v>
      </c>
      <c r="M90" s="3">
        <v>12</v>
      </c>
    </row>
    <row r="91" spans="1:13">
      <c r="A91" s="1" t="s">
        <v>445</v>
      </c>
      <c r="B91" s="1" t="s">
        <v>650</v>
      </c>
      <c r="C91" s="2">
        <v>2376</v>
      </c>
      <c r="D91" s="3">
        <v>6</v>
      </c>
      <c r="E91" s="4">
        <f t="shared" si="2"/>
        <v>0.13200000000000001</v>
      </c>
      <c r="F91" s="2">
        <v>6069</v>
      </c>
      <c r="G91" s="4">
        <f t="shared" si="3"/>
        <v>0.39149777558082055</v>
      </c>
      <c r="H91" s="2">
        <v>24899</v>
      </c>
      <c r="I91" s="1" t="s">
        <v>688</v>
      </c>
      <c r="J91" s="1" t="s">
        <v>647</v>
      </c>
      <c r="K91" s="3">
        <v>3</v>
      </c>
      <c r="L91" s="3">
        <v>0</v>
      </c>
      <c r="M91" s="3">
        <v>0</v>
      </c>
    </row>
    <row r="92" spans="1:13">
      <c r="A92" s="1" t="s">
        <v>450</v>
      </c>
      <c r="B92" s="1" t="s">
        <v>676</v>
      </c>
      <c r="C92" s="2">
        <v>9566</v>
      </c>
      <c r="D92" s="3">
        <v>16</v>
      </c>
      <c r="E92" s="4">
        <f t="shared" si="2"/>
        <v>0.19929166666666667</v>
      </c>
      <c r="F92" s="2">
        <v>2278</v>
      </c>
      <c r="G92" s="4">
        <f t="shared" si="3"/>
        <v>4.1992976294995614</v>
      </c>
      <c r="H92" s="2">
        <v>56854</v>
      </c>
      <c r="I92" s="1" t="s">
        <v>633</v>
      </c>
      <c r="J92" s="1" t="s">
        <v>630</v>
      </c>
      <c r="K92" s="3">
        <v>0</v>
      </c>
      <c r="L92" s="3">
        <v>0</v>
      </c>
      <c r="M92" s="3">
        <v>7</v>
      </c>
    </row>
    <row r="93" spans="1:13">
      <c r="A93" s="1" t="s">
        <v>455</v>
      </c>
      <c r="B93" s="1" t="s">
        <v>689</v>
      </c>
      <c r="C93" s="3">
        <v>875</v>
      </c>
      <c r="D93" s="3">
        <v>6</v>
      </c>
      <c r="E93" s="4">
        <f t="shared" si="2"/>
        <v>4.8611111111111112E-2</v>
      </c>
      <c r="F93" s="2">
        <v>1062</v>
      </c>
      <c r="G93" s="4">
        <f t="shared" si="3"/>
        <v>0.82391713747645956</v>
      </c>
      <c r="H93" s="2">
        <v>6109</v>
      </c>
      <c r="I93" s="1" t="s">
        <v>633</v>
      </c>
      <c r="J93" s="1" t="s">
        <v>630</v>
      </c>
      <c r="K93" s="3">
        <v>2</v>
      </c>
      <c r="L93" s="3">
        <v>0</v>
      </c>
      <c r="M93" s="3">
        <v>0</v>
      </c>
    </row>
    <row r="94" spans="1:13">
      <c r="A94" s="1" t="s">
        <v>460</v>
      </c>
      <c r="B94" s="1" t="s">
        <v>652</v>
      </c>
      <c r="C94" s="2">
        <v>1007</v>
      </c>
      <c r="D94" s="3">
        <v>3</v>
      </c>
      <c r="E94" s="4">
        <f t="shared" si="2"/>
        <v>0.11188888888888888</v>
      </c>
      <c r="F94" s="2">
        <v>1092</v>
      </c>
      <c r="G94" s="4">
        <f t="shared" si="3"/>
        <v>0.92216117216117222</v>
      </c>
      <c r="H94" s="2">
        <v>1820</v>
      </c>
      <c r="I94" s="1" t="s">
        <v>672</v>
      </c>
      <c r="J94" s="1" t="s">
        <v>630</v>
      </c>
      <c r="K94" s="3">
        <v>0</v>
      </c>
      <c r="L94" s="3">
        <v>0</v>
      </c>
      <c r="M94" s="3">
        <v>0</v>
      </c>
    </row>
    <row r="95" spans="1:13">
      <c r="A95" s="1" t="s">
        <v>465</v>
      </c>
      <c r="B95" s="1" t="s">
        <v>676</v>
      </c>
      <c r="C95" s="2">
        <v>1092</v>
      </c>
      <c r="D95" s="3">
        <v>7</v>
      </c>
      <c r="E95" s="4">
        <f t="shared" si="2"/>
        <v>5.1999999999999998E-2</v>
      </c>
      <c r="F95" s="3">
        <v>184</v>
      </c>
      <c r="G95" s="4">
        <f t="shared" si="3"/>
        <v>5.9347826086956523</v>
      </c>
      <c r="H95" s="3">
        <v>253</v>
      </c>
      <c r="I95" s="1" t="s">
        <v>633</v>
      </c>
      <c r="J95" s="1" t="s">
        <v>630</v>
      </c>
      <c r="K95" s="3">
        <v>0</v>
      </c>
      <c r="L95" s="3">
        <v>0</v>
      </c>
      <c r="M95" s="3">
        <v>0</v>
      </c>
    </row>
    <row r="96" spans="1:13">
      <c r="A96" s="1" t="s">
        <v>470</v>
      </c>
      <c r="B96" s="1" t="s">
        <v>645</v>
      </c>
      <c r="C96" s="2">
        <v>22580</v>
      </c>
      <c r="D96" s="3">
        <v>22</v>
      </c>
      <c r="E96" s="4">
        <f t="shared" si="2"/>
        <v>0.3421212121212121</v>
      </c>
      <c r="F96" s="2">
        <v>4871</v>
      </c>
      <c r="G96" s="4">
        <f t="shared" si="3"/>
        <v>4.635598439745432</v>
      </c>
      <c r="H96" s="2">
        <v>4050</v>
      </c>
      <c r="I96" s="1" t="s">
        <v>631</v>
      </c>
      <c r="J96" s="1" t="s">
        <v>630</v>
      </c>
      <c r="K96" s="3">
        <v>23</v>
      </c>
      <c r="L96" s="3">
        <v>20</v>
      </c>
      <c r="M96" s="3">
        <v>4</v>
      </c>
    </row>
    <row r="97" spans="1:13">
      <c r="A97" s="1" t="s">
        <v>475</v>
      </c>
      <c r="B97" s="1" t="s">
        <v>664</v>
      </c>
      <c r="C97" s="2">
        <v>4765</v>
      </c>
      <c r="D97" s="3">
        <v>11</v>
      </c>
      <c r="E97" s="4">
        <f t="shared" si="2"/>
        <v>0.14439393939393941</v>
      </c>
      <c r="F97" s="2">
        <v>1400</v>
      </c>
      <c r="G97" s="4">
        <f t="shared" si="3"/>
        <v>3.4035714285714285</v>
      </c>
      <c r="H97" s="2">
        <v>3560</v>
      </c>
      <c r="I97" s="1" t="s">
        <v>633</v>
      </c>
      <c r="J97" s="1" t="s">
        <v>630</v>
      </c>
      <c r="K97" s="3">
        <v>6</v>
      </c>
      <c r="L97" s="3">
        <v>6</v>
      </c>
      <c r="M97" s="3">
        <v>0</v>
      </c>
    </row>
    <row r="98" spans="1:13">
      <c r="A98" s="1" t="s">
        <v>480</v>
      </c>
      <c r="B98" s="1" t="s">
        <v>675</v>
      </c>
      <c r="C98" s="2">
        <v>7141</v>
      </c>
      <c r="D98" s="3">
        <v>9</v>
      </c>
      <c r="E98" s="4">
        <f t="shared" si="2"/>
        <v>0.26448148148148148</v>
      </c>
      <c r="F98" s="2">
        <v>14235</v>
      </c>
      <c r="G98" s="4">
        <f t="shared" si="3"/>
        <v>0.5016508605549701</v>
      </c>
      <c r="H98" s="2">
        <v>63494</v>
      </c>
      <c r="I98" s="1" t="s">
        <v>629</v>
      </c>
      <c r="J98" s="1" t="s">
        <v>630</v>
      </c>
      <c r="K98" s="3">
        <v>10</v>
      </c>
      <c r="L98" s="3">
        <v>0</v>
      </c>
      <c r="M98" s="3">
        <v>10</v>
      </c>
    </row>
    <row r="99" spans="1:13">
      <c r="A99" s="1" t="s">
        <v>485</v>
      </c>
      <c r="B99" s="1" t="s">
        <v>690</v>
      </c>
      <c r="C99" s="2">
        <v>1216</v>
      </c>
      <c r="D99" s="3">
        <v>11</v>
      </c>
      <c r="E99" s="4">
        <f t="shared" si="2"/>
        <v>3.6848484848484846E-2</v>
      </c>
      <c r="F99" s="2">
        <v>1200</v>
      </c>
      <c r="G99" s="4">
        <f t="shared" si="3"/>
        <v>1.0133333333333334</v>
      </c>
      <c r="H99" s="2">
        <v>8000</v>
      </c>
      <c r="I99" s="1" t="s">
        <v>633</v>
      </c>
      <c r="J99" s="1" t="s">
        <v>630</v>
      </c>
      <c r="K99" s="3">
        <v>0</v>
      </c>
      <c r="L99" s="3">
        <v>0</v>
      </c>
      <c r="M99" s="3">
        <v>0</v>
      </c>
    </row>
    <row r="100" spans="1:13">
      <c r="A100" s="1" t="s">
        <v>490</v>
      </c>
      <c r="B100" s="1" t="s">
        <v>691</v>
      </c>
      <c r="C100" s="2">
        <v>164393</v>
      </c>
      <c r="D100" s="3">
        <v>138</v>
      </c>
      <c r="E100" s="4">
        <f t="shared" si="2"/>
        <v>0.39708454106280194</v>
      </c>
      <c r="F100" s="2">
        <v>46914</v>
      </c>
      <c r="G100" s="4">
        <f t="shared" si="3"/>
        <v>3.5041352261585028</v>
      </c>
      <c r="H100" s="2">
        <v>320000</v>
      </c>
      <c r="I100" s="1" t="s">
        <v>633</v>
      </c>
      <c r="J100" s="1" t="s">
        <v>630</v>
      </c>
      <c r="K100" s="3">
        <v>0</v>
      </c>
      <c r="L100" s="3">
        <v>0</v>
      </c>
      <c r="M100" s="3">
        <v>0</v>
      </c>
    </row>
    <row r="101" spans="1:13">
      <c r="A101" s="1" t="s">
        <v>494</v>
      </c>
      <c r="B101" s="1" t="s">
        <v>638</v>
      </c>
      <c r="C101" s="2">
        <v>97068</v>
      </c>
      <c r="D101" s="3">
        <v>40</v>
      </c>
      <c r="E101" s="4">
        <f t="shared" si="2"/>
        <v>0.80890000000000006</v>
      </c>
      <c r="F101" s="2">
        <v>262057</v>
      </c>
      <c r="G101" s="4">
        <f t="shared" si="3"/>
        <v>0.37040796467943998</v>
      </c>
      <c r="H101" s="2">
        <v>124004</v>
      </c>
      <c r="I101" s="1" t="s">
        <v>635</v>
      </c>
      <c r="J101" s="1" t="s">
        <v>630</v>
      </c>
      <c r="K101" s="3">
        <v>45</v>
      </c>
      <c r="L101" s="3">
        <v>0</v>
      </c>
      <c r="M101" s="3">
        <v>35</v>
      </c>
    </row>
    <row r="102" spans="1:13">
      <c r="A102" s="1" t="s">
        <v>499</v>
      </c>
      <c r="B102" s="1" t="s">
        <v>692</v>
      </c>
      <c r="C102" s="2">
        <v>26984</v>
      </c>
      <c r="D102" s="3">
        <v>64</v>
      </c>
      <c r="E102" s="4">
        <f t="shared" si="2"/>
        <v>0.14054166666666668</v>
      </c>
      <c r="F102" s="2">
        <v>5382</v>
      </c>
      <c r="G102" s="4">
        <f t="shared" si="3"/>
        <v>5.0137495354886656</v>
      </c>
      <c r="H102" s="2">
        <v>38779</v>
      </c>
      <c r="I102" s="1" t="s">
        <v>635</v>
      </c>
      <c r="J102" s="1" t="s">
        <v>630</v>
      </c>
      <c r="K102" s="3">
        <v>19</v>
      </c>
      <c r="L102" s="3">
        <v>344</v>
      </c>
      <c r="M102" s="3">
        <v>19</v>
      </c>
    </row>
    <row r="103" spans="1:13">
      <c r="A103" s="1" t="s">
        <v>502</v>
      </c>
      <c r="B103" s="1" t="s">
        <v>658</v>
      </c>
      <c r="C103" s="2">
        <v>49160</v>
      </c>
      <c r="D103" s="3">
        <v>49</v>
      </c>
      <c r="E103" s="4">
        <f t="shared" si="2"/>
        <v>0.33442176870748297</v>
      </c>
      <c r="F103" s="2">
        <v>11184</v>
      </c>
      <c r="G103" s="4">
        <f t="shared" si="3"/>
        <v>4.3955650929899859</v>
      </c>
      <c r="H103" s="2">
        <v>38070</v>
      </c>
      <c r="I103" s="1" t="s">
        <v>635</v>
      </c>
      <c r="J103" s="1" t="s">
        <v>630</v>
      </c>
      <c r="K103" s="3">
        <v>15</v>
      </c>
      <c r="L103" s="3">
        <v>13</v>
      </c>
      <c r="M103" s="3">
        <v>10</v>
      </c>
    </row>
    <row r="104" spans="1:13">
      <c r="A104" s="1" t="s">
        <v>507</v>
      </c>
      <c r="B104" s="1" t="s">
        <v>677</v>
      </c>
      <c r="C104" s="2">
        <v>1406</v>
      </c>
      <c r="D104" s="3">
        <v>2</v>
      </c>
      <c r="E104" s="4">
        <f t="shared" si="2"/>
        <v>0.23433333333333334</v>
      </c>
      <c r="F104" s="3">
        <v>180</v>
      </c>
      <c r="G104" s="4">
        <f t="shared" si="3"/>
        <v>7.8111111111111109</v>
      </c>
      <c r="H104" s="3">
        <v>135</v>
      </c>
      <c r="I104" s="1" t="s">
        <v>633</v>
      </c>
      <c r="J104" s="1" t="s">
        <v>630</v>
      </c>
      <c r="K104" s="3">
        <v>15</v>
      </c>
      <c r="L104" s="3">
        <v>0</v>
      </c>
      <c r="M104" s="3">
        <v>5</v>
      </c>
    </row>
    <row r="105" spans="1:13">
      <c r="A105" s="1" t="s">
        <v>512</v>
      </c>
      <c r="B105" s="1" t="s">
        <v>650</v>
      </c>
      <c r="C105" s="2">
        <v>2809</v>
      </c>
      <c r="D105" s="3">
        <v>5</v>
      </c>
      <c r="E105" s="4">
        <f t="shared" si="2"/>
        <v>0.18726666666666666</v>
      </c>
      <c r="F105" s="3">
        <v>683</v>
      </c>
      <c r="G105" s="4">
        <f t="shared" si="3"/>
        <v>4.1127379209370423</v>
      </c>
      <c r="H105" s="2">
        <v>1300</v>
      </c>
      <c r="I105" s="1" t="s">
        <v>633</v>
      </c>
      <c r="J105" s="1" t="s">
        <v>647</v>
      </c>
      <c r="K105" s="3">
        <v>2</v>
      </c>
      <c r="L105" s="3">
        <v>0</v>
      </c>
      <c r="M105" s="3">
        <v>6</v>
      </c>
    </row>
    <row r="106" spans="1:13">
      <c r="A106" s="1" t="s">
        <v>517</v>
      </c>
      <c r="B106" s="1" t="s">
        <v>649</v>
      </c>
      <c r="C106" s="3">
        <v>262</v>
      </c>
      <c r="D106" s="3">
        <v>2</v>
      </c>
      <c r="E106" s="4">
        <f t="shared" si="2"/>
        <v>4.3666666666666666E-2</v>
      </c>
      <c r="F106" s="3">
        <v>210</v>
      </c>
      <c r="G106" s="4">
        <f t="shared" si="3"/>
        <v>1.2476190476190476</v>
      </c>
      <c r="H106" s="3">
        <v>104</v>
      </c>
      <c r="I106" s="1" t="s">
        <v>672</v>
      </c>
      <c r="J106" s="1" t="s">
        <v>647</v>
      </c>
      <c r="K106" s="3">
        <v>0</v>
      </c>
      <c r="L106" s="3">
        <v>0</v>
      </c>
      <c r="M106" s="3">
        <v>0</v>
      </c>
    </row>
    <row r="107" spans="1:13">
      <c r="A107" s="1" t="s">
        <v>522</v>
      </c>
      <c r="B107" s="1" t="s">
        <v>669</v>
      </c>
      <c r="C107" s="3">
        <v>823</v>
      </c>
      <c r="D107" s="3">
        <v>4</v>
      </c>
      <c r="E107" s="4">
        <f t="shared" si="2"/>
        <v>6.8583333333333329E-2</v>
      </c>
      <c r="F107" s="3">
        <v>900</v>
      </c>
      <c r="G107" s="4">
        <f t="shared" si="3"/>
        <v>0.91444444444444439</v>
      </c>
      <c r="H107" s="3">
        <v>420</v>
      </c>
      <c r="I107" s="1" t="s">
        <v>672</v>
      </c>
      <c r="J107" s="1" t="s">
        <v>647</v>
      </c>
      <c r="K107" s="3">
        <v>4</v>
      </c>
      <c r="L107" s="3">
        <v>0</v>
      </c>
      <c r="M107" s="3">
        <v>0</v>
      </c>
    </row>
    <row r="108" spans="1:13">
      <c r="A108" s="1" t="s">
        <v>527</v>
      </c>
      <c r="B108" s="1" t="s">
        <v>643</v>
      </c>
      <c r="C108" s="2">
        <v>3016</v>
      </c>
      <c r="D108" s="3">
        <v>8</v>
      </c>
      <c r="E108" s="4">
        <f t="shared" si="2"/>
        <v>0.12566666666666668</v>
      </c>
      <c r="F108" s="3">
        <v>107</v>
      </c>
      <c r="G108" s="4">
        <f t="shared" si="3"/>
        <v>28.186915887850468</v>
      </c>
      <c r="H108" s="3">
        <v>113</v>
      </c>
      <c r="I108" s="1" t="s">
        <v>633</v>
      </c>
      <c r="J108" s="1" t="s">
        <v>630</v>
      </c>
      <c r="K108" s="3">
        <v>3</v>
      </c>
      <c r="L108" s="3">
        <v>0</v>
      </c>
      <c r="M108" s="3">
        <v>26</v>
      </c>
    </row>
    <row r="109" spans="1:13">
      <c r="A109" s="1" t="s">
        <v>532</v>
      </c>
      <c r="B109" s="1" t="s">
        <v>650</v>
      </c>
      <c r="C109" s="3">
        <v>387</v>
      </c>
      <c r="D109" s="3">
        <v>5</v>
      </c>
      <c r="E109" s="4">
        <f t="shared" si="2"/>
        <v>2.58E-2</v>
      </c>
      <c r="F109" s="2">
        <v>1300</v>
      </c>
      <c r="G109" s="4">
        <f t="shared" si="3"/>
        <v>0.2976923076923077</v>
      </c>
      <c r="H109" s="3">
        <v>800</v>
      </c>
      <c r="I109" s="1" t="s">
        <v>693</v>
      </c>
      <c r="J109" s="1" t="s">
        <v>630</v>
      </c>
      <c r="K109" s="3">
        <v>10</v>
      </c>
      <c r="L109" s="3">
        <v>10</v>
      </c>
      <c r="M109" s="3">
        <v>10</v>
      </c>
    </row>
    <row r="110" spans="1:13">
      <c r="A110" s="1" t="s">
        <v>537</v>
      </c>
      <c r="B110" s="1" t="s">
        <v>694</v>
      </c>
      <c r="C110" s="2">
        <v>672858</v>
      </c>
      <c r="D110" s="3">
        <v>607</v>
      </c>
      <c r="E110" s="4">
        <f t="shared" si="2"/>
        <v>0.36949917627677098</v>
      </c>
      <c r="F110" s="2">
        <v>239698</v>
      </c>
      <c r="G110" s="4">
        <f t="shared" si="3"/>
        <v>2.8071072766564593</v>
      </c>
      <c r="H110" s="2">
        <v>579669</v>
      </c>
      <c r="I110" s="1" t="s">
        <v>629</v>
      </c>
      <c r="J110" s="1" t="s">
        <v>630</v>
      </c>
      <c r="K110" s="3">
        <v>92</v>
      </c>
      <c r="L110" s="3">
        <v>0</v>
      </c>
      <c r="M110" s="3">
        <v>0</v>
      </c>
    </row>
    <row r="111" spans="1:13">
      <c r="A111" s="1" t="s">
        <v>542</v>
      </c>
      <c r="B111" s="1" t="s">
        <v>652</v>
      </c>
      <c r="C111" s="2">
        <v>8073</v>
      </c>
      <c r="D111" s="3">
        <v>6</v>
      </c>
      <c r="E111" s="4">
        <f t="shared" si="2"/>
        <v>0.44849999999999995</v>
      </c>
      <c r="F111" s="3">
        <v>108</v>
      </c>
      <c r="G111" s="4">
        <f t="shared" si="3"/>
        <v>74.75</v>
      </c>
      <c r="H111" s="1" t="s">
        <v>171</v>
      </c>
      <c r="I111" s="1" t="s">
        <v>629</v>
      </c>
      <c r="J111" s="1" t="s">
        <v>630</v>
      </c>
      <c r="K111" s="3">
        <v>0</v>
      </c>
      <c r="L111" s="3">
        <v>0</v>
      </c>
      <c r="M111" s="3">
        <v>0</v>
      </c>
    </row>
    <row r="112" spans="1:13">
      <c r="A112" s="1" t="s">
        <v>547</v>
      </c>
      <c r="B112" s="1" t="s">
        <v>695</v>
      </c>
      <c r="C112" s="2">
        <v>5180</v>
      </c>
      <c r="D112" s="3">
        <v>18</v>
      </c>
      <c r="E112" s="4">
        <f t="shared" si="2"/>
        <v>9.5925925925925914E-2</v>
      </c>
      <c r="F112" s="2">
        <v>4179</v>
      </c>
      <c r="G112" s="4">
        <f t="shared" si="3"/>
        <v>1.2395309882747068</v>
      </c>
      <c r="H112" s="2">
        <v>14053</v>
      </c>
      <c r="I112" s="1" t="s">
        <v>629</v>
      </c>
      <c r="J112" s="1" t="s">
        <v>630</v>
      </c>
      <c r="K112" s="3">
        <v>3</v>
      </c>
      <c r="L112" s="3">
        <v>0</v>
      </c>
      <c r="M112" s="3">
        <v>0</v>
      </c>
    </row>
    <row r="113" spans="1:13">
      <c r="A113" s="1" t="s">
        <v>552</v>
      </c>
      <c r="B113" s="1" t="s">
        <v>656</v>
      </c>
      <c r="C113" s="2">
        <v>8132</v>
      </c>
      <c r="D113" s="3">
        <v>27</v>
      </c>
      <c r="E113" s="4">
        <f t="shared" si="2"/>
        <v>0.10039506172839506</v>
      </c>
      <c r="F113" s="2">
        <v>1794</v>
      </c>
      <c r="G113" s="4">
        <f t="shared" si="3"/>
        <v>4.5328874024526202</v>
      </c>
      <c r="H113" s="1" t="s">
        <v>171</v>
      </c>
      <c r="I113" s="1" t="s">
        <v>672</v>
      </c>
      <c r="J113" s="1" t="s">
        <v>630</v>
      </c>
      <c r="K113" s="3">
        <v>0</v>
      </c>
      <c r="L113" s="3">
        <v>0</v>
      </c>
      <c r="M113" s="3">
        <v>0</v>
      </c>
    </row>
    <row r="114" spans="1:13">
      <c r="A114" s="1" t="s">
        <v>557</v>
      </c>
      <c r="B114" s="1" t="s">
        <v>696</v>
      </c>
      <c r="C114" s="2">
        <v>2381</v>
      </c>
      <c r="D114" s="3">
        <v>5</v>
      </c>
      <c r="E114" s="4">
        <f t="shared" si="2"/>
        <v>0.15873333333333334</v>
      </c>
      <c r="F114" s="2">
        <v>1000</v>
      </c>
      <c r="G114" s="4">
        <f t="shared" si="3"/>
        <v>2.3809999999999998</v>
      </c>
      <c r="H114" s="2">
        <v>1000</v>
      </c>
      <c r="I114" s="1" t="s">
        <v>633</v>
      </c>
      <c r="J114" s="1" t="s">
        <v>630</v>
      </c>
      <c r="K114" s="3">
        <v>0</v>
      </c>
      <c r="L114" s="3">
        <v>0</v>
      </c>
      <c r="M114" s="3">
        <v>0</v>
      </c>
    </row>
    <row r="115" spans="1:13">
      <c r="A115" s="1" t="s">
        <v>562</v>
      </c>
      <c r="B115" s="1" t="s">
        <v>668</v>
      </c>
      <c r="C115" s="2">
        <v>2572</v>
      </c>
      <c r="D115" s="3">
        <v>5</v>
      </c>
      <c r="E115" s="4">
        <f t="shared" si="2"/>
        <v>0.17146666666666666</v>
      </c>
      <c r="F115" s="2">
        <v>1992</v>
      </c>
      <c r="G115" s="4">
        <f t="shared" si="3"/>
        <v>1.2911646586345382</v>
      </c>
      <c r="H115" s="2">
        <v>12316</v>
      </c>
      <c r="I115" s="1" t="s">
        <v>633</v>
      </c>
      <c r="J115" s="1" t="s">
        <v>647</v>
      </c>
      <c r="K115" s="3">
        <v>7</v>
      </c>
      <c r="L115" s="3">
        <v>0</v>
      </c>
      <c r="M115" s="3">
        <v>6</v>
      </c>
    </row>
    <row r="116" spans="1:13">
      <c r="A116" s="1" t="s">
        <v>567</v>
      </c>
      <c r="B116" s="1" t="s">
        <v>689</v>
      </c>
      <c r="C116" s="2">
        <v>1852</v>
      </c>
      <c r="D116" s="3">
        <v>12</v>
      </c>
      <c r="E116" s="4">
        <f t="shared" si="2"/>
        <v>5.1444444444444438E-2</v>
      </c>
      <c r="F116" s="2">
        <v>4732</v>
      </c>
      <c r="G116" s="4">
        <f t="shared" si="3"/>
        <v>0.39137785291631444</v>
      </c>
      <c r="H116" s="2">
        <v>2080</v>
      </c>
      <c r="I116" s="1" t="s">
        <v>633</v>
      </c>
      <c r="J116" s="1" t="s">
        <v>630</v>
      </c>
      <c r="K116" s="3">
        <v>8</v>
      </c>
      <c r="L116" s="3">
        <v>0</v>
      </c>
      <c r="M116" s="3">
        <v>0</v>
      </c>
    </row>
    <row r="117" spans="1:13">
      <c r="A117" s="1" t="s">
        <v>572</v>
      </c>
      <c r="B117" s="1" t="s">
        <v>632</v>
      </c>
      <c r="C117" s="3">
        <v>703</v>
      </c>
      <c r="D117" s="3">
        <v>8</v>
      </c>
      <c r="E117" s="4">
        <f t="shared" si="2"/>
        <v>2.9291666666666667E-2</v>
      </c>
      <c r="F117" s="3">
        <v>583</v>
      </c>
      <c r="G117" s="4">
        <f t="shared" si="3"/>
        <v>1.2058319039451115</v>
      </c>
      <c r="H117" s="3">
        <v>800</v>
      </c>
      <c r="I117" s="1" t="s">
        <v>633</v>
      </c>
      <c r="J117" s="1" t="s">
        <v>647</v>
      </c>
      <c r="K117" s="3">
        <v>0</v>
      </c>
      <c r="L117" s="3">
        <v>0</v>
      </c>
      <c r="M117" s="3">
        <v>0</v>
      </c>
    </row>
    <row r="118" spans="1:13">
      <c r="A118" s="1" t="s">
        <v>577</v>
      </c>
      <c r="B118" s="1" t="s">
        <v>697</v>
      </c>
      <c r="C118" s="2">
        <v>46881</v>
      </c>
      <c r="D118" s="3">
        <v>51</v>
      </c>
      <c r="E118" s="4">
        <f t="shared" si="2"/>
        <v>0.30641176470588238</v>
      </c>
      <c r="F118" s="2">
        <v>14805</v>
      </c>
      <c r="G118" s="4">
        <f t="shared" si="3"/>
        <v>3.1665653495440731</v>
      </c>
      <c r="H118" s="2">
        <v>33309</v>
      </c>
      <c r="I118" s="1" t="s">
        <v>629</v>
      </c>
      <c r="J118" s="1" t="s">
        <v>630</v>
      </c>
      <c r="K118" s="3">
        <v>0</v>
      </c>
      <c r="L118" s="3">
        <v>0</v>
      </c>
      <c r="M118" s="3">
        <v>0</v>
      </c>
    </row>
    <row r="119" spans="1:13">
      <c r="A119" s="1" t="s">
        <v>581</v>
      </c>
      <c r="B119" s="1" t="s">
        <v>674</v>
      </c>
      <c r="C119" s="2">
        <v>1132</v>
      </c>
      <c r="D119" s="1"/>
      <c r="E119" s="4" t="e">
        <f t="shared" si="2"/>
        <v>#DIV/0!</v>
      </c>
      <c r="F119" s="1"/>
      <c r="G119" s="4" t="e">
        <f t="shared" si="3"/>
        <v>#DIV/0!</v>
      </c>
      <c r="H119" s="1"/>
      <c r="I119" s="1"/>
      <c r="J119" s="1" t="s">
        <v>630</v>
      </c>
      <c r="K119" s="1"/>
      <c r="L119" s="1"/>
      <c r="M119" s="1"/>
    </row>
    <row r="120" spans="1:13">
      <c r="A120" s="1" t="s">
        <v>582</v>
      </c>
      <c r="B120" s="1" t="s">
        <v>675</v>
      </c>
      <c r="C120" s="2">
        <v>3064</v>
      </c>
      <c r="D120" s="3">
        <v>3</v>
      </c>
      <c r="E120" s="4">
        <f t="shared" si="2"/>
        <v>0.34044444444444449</v>
      </c>
      <c r="F120" s="3">
        <v>460</v>
      </c>
      <c r="G120" s="4">
        <f t="shared" si="3"/>
        <v>6.660869565217391</v>
      </c>
      <c r="H120" s="3">
        <v>526</v>
      </c>
      <c r="I120" s="1" t="s">
        <v>672</v>
      </c>
      <c r="J120" s="1" t="s">
        <v>630</v>
      </c>
      <c r="K120" s="3">
        <v>0</v>
      </c>
      <c r="L120" s="3">
        <v>0</v>
      </c>
      <c r="M120" s="3">
        <v>0</v>
      </c>
    </row>
    <row r="121" spans="1:13">
      <c r="A121" s="1" t="s">
        <v>587</v>
      </c>
      <c r="B121" s="1" t="s">
        <v>683</v>
      </c>
      <c r="C121" s="2">
        <v>11789</v>
      </c>
      <c r="D121" s="3">
        <v>10</v>
      </c>
      <c r="E121" s="4">
        <f t="shared" si="2"/>
        <v>0.39296666666666669</v>
      </c>
      <c r="F121" s="2">
        <v>6381</v>
      </c>
      <c r="G121" s="4">
        <f t="shared" si="3"/>
        <v>1.8475160633129604</v>
      </c>
      <c r="H121" s="2">
        <v>11442</v>
      </c>
      <c r="I121" s="1" t="s">
        <v>635</v>
      </c>
      <c r="J121" s="1" t="s">
        <v>630</v>
      </c>
      <c r="K121" s="3">
        <v>7</v>
      </c>
      <c r="L121" s="3">
        <v>4</v>
      </c>
      <c r="M121" s="3">
        <v>10</v>
      </c>
    </row>
    <row r="122" spans="1:13">
      <c r="A122" s="1" t="s">
        <v>592</v>
      </c>
      <c r="B122" s="1" t="s">
        <v>677</v>
      </c>
      <c r="C122" s="2">
        <v>1920</v>
      </c>
      <c r="D122" s="3">
        <v>4</v>
      </c>
      <c r="E122" s="4">
        <f t="shared" si="2"/>
        <v>0.16</v>
      </c>
      <c r="F122" s="2">
        <v>1081</v>
      </c>
      <c r="G122" s="4">
        <f t="shared" si="3"/>
        <v>1.7761332099907492</v>
      </c>
      <c r="H122" s="1" t="s">
        <v>171</v>
      </c>
      <c r="I122" s="1" t="s">
        <v>633</v>
      </c>
      <c r="J122" s="1" t="s">
        <v>630</v>
      </c>
      <c r="K122" s="3">
        <v>0</v>
      </c>
      <c r="L122" s="3">
        <v>0</v>
      </c>
      <c r="M122" s="3">
        <v>6</v>
      </c>
    </row>
    <row r="123" spans="1:13">
      <c r="A123" s="1" t="s">
        <v>597</v>
      </c>
      <c r="B123" s="1" t="s">
        <v>658</v>
      </c>
      <c r="C123" s="2">
        <v>1067</v>
      </c>
      <c r="D123" s="3">
        <v>4</v>
      </c>
      <c r="E123" s="4">
        <f t="shared" si="2"/>
        <v>8.8916666666666672E-2</v>
      </c>
      <c r="F123" s="3">
        <v>832</v>
      </c>
      <c r="G123" s="4">
        <f t="shared" si="3"/>
        <v>1.2824519230769231</v>
      </c>
      <c r="H123" s="2">
        <v>8372</v>
      </c>
      <c r="I123" s="1" t="s">
        <v>633</v>
      </c>
      <c r="J123" s="1" t="s">
        <v>630</v>
      </c>
      <c r="K123" s="3">
        <v>0</v>
      </c>
      <c r="L123" s="3">
        <v>0</v>
      </c>
      <c r="M123" s="3">
        <v>0</v>
      </c>
    </row>
    <row r="124" spans="1:13">
      <c r="A124" s="1" t="s">
        <v>602</v>
      </c>
      <c r="B124" s="1" t="s">
        <v>662</v>
      </c>
      <c r="C124" s="2">
        <v>25556</v>
      </c>
      <c r="D124" s="3">
        <v>6</v>
      </c>
      <c r="E124" s="4">
        <f t="shared" si="2"/>
        <v>1.4197777777777778</v>
      </c>
      <c r="F124" s="2">
        <v>5080</v>
      </c>
      <c r="G124" s="4">
        <f t="shared" si="3"/>
        <v>5.0307086614173224</v>
      </c>
      <c r="H124" s="2">
        <v>30175</v>
      </c>
      <c r="I124" s="1" t="s">
        <v>631</v>
      </c>
      <c r="J124" s="1" t="s">
        <v>630</v>
      </c>
      <c r="K124" s="3">
        <v>0</v>
      </c>
      <c r="L124" s="3">
        <v>59</v>
      </c>
      <c r="M124" s="3">
        <v>0</v>
      </c>
    </row>
    <row r="127" spans="1:13">
      <c r="A127" t="s">
        <v>698</v>
      </c>
      <c r="C127" s="11">
        <f>SUM(C4:C124)</f>
        <v>3281011</v>
      </c>
      <c r="D127" s="10">
        <f>SUM(D4:D126)</f>
        <v>2957</v>
      </c>
      <c r="E127" s="4">
        <f t="shared" si="2"/>
        <v>0.36985807687972039</v>
      </c>
      <c r="F127" s="11">
        <f>SUM(F4:F124)</f>
        <v>1404086</v>
      </c>
      <c r="G127" s="4">
        <f t="shared" si="3"/>
        <v>2.3367592868243112</v>
      </c>
      <c r="H127" s="11">
        <f>SUM(H5:H124)</f>
        <v>7256650</v>
      </c>
      <c r="K127" s="10">
        <f>SUM(K33:K126)</f>
        <v>842</v>
      </c>
      <c r="L127" s="10">
        <f>SUM(L33:L126)</f>
        <v>821</v>
      </c>
      <c r="M127" s="10">
        <f>SUM(M4:M124)</f>
        <v>673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A9C5-BB93-476B-BC9E-FF1BE9CC1242}">
  <dimension ref="A1:V126"/>
  <sheetViews>
    <sheetView topLeftCell="F1" workbookViewId="0">
      <selection activeCell="U5" sqref="U5:U125"/>
    </sheetView>
  </sheetViews>
  <sheetFormatPr defaultRowHeight="15"/>
  <cols>
    <col min="1" max="1" width="52.42578125" bestFit="1" customWidth="1"/>
    <col min="2" max="2" width="14.28515625" bestFit="1" customWidth="1"/>
    <col min="3" max="3" width="27.28515625" customWidth="1"/>
    <col min="4" max="4" width="16.140625" bestFit="1" customWidth="1"/>
    <col min="5" max="5" width="14.42578125" bestFit="1" customWidth="1"/>
    <col min="6" max="6" width="8.28515625" bestFit="1" customWidth="1"/>
    <col min="7" max="7" width="18" bestFit="1" customWidth="1"/>
    <col min="8" max="8" width="14.42578125" style="23" bestFit="1" customWidth="1"/>
    <col min="9" max="9" width="15.28515625" bestFit="1" customWidth="1"/>
    <col min="10" max="10" width="16.5703125" bestFit="1" customWidth="1"/>
    <col min="11" max="11" width="17.140625" bestFit="1" customWidth="1"/>
    <col min="12" max="12" width="15.5703125" bestFit="1" customWidth="1"/>
    <col min="13" max="13" width="9.42578125" bestFit="1" customWidth="1"/>
    <col min="14" max="14" width="19.140625" bestFit="1" customWidth="1"/>
    <col min="15" max="15" width="14.7109375" style="24" bestFit="1" customWidth="1"/>
    <col min="16" max="16" width="15.28515625" bestFit="1" customWidth="1"/>
    <col min="17" max="17" width="16.5703125" bestFit="1" customWidth="1"/>
    <col min="18" max="18" width="18.28515625" bestFit="1" customWidth="1"/>
    <col min="19" max="19" width="16.7109375" bestFit="1" customWidth="1"/>
    <col min="20" max="20" width="10.42578125" bestFit="1" customWidth="1"/>
    <col min="21" max="21" width="20.28515625" bestFit="1" customWidth="1"/>
    <col min="22" max="22" width="14.42578125" style="29" bestFit="1" customWidth="1"/>
  </cols>
  <sheetData>
    <row r="1" spans="1:22">
      <c r="A1" s="23" t="s">
        <v>699</v>
      </c>
      <c r="C1" s="43"/>
      <c r="H1"/>
      <c r="O1"/>
      <c r="V1"/>
    </row>
    <row r="2" spans="1:22">
      <c r="A2" t="s">
        <v>700</v>
      </c>
      <c r="H2"/>
      <c r="O2"/>
      <c r="V2"/>
    </row>
    <row r="3" spans="1:22" s="7" customFormat="1">
      <c r="B3" s="64" t="s">
        <v>701</v>
      </c>
      <c r="C3" s="64"/>
      <c r="D3" s="64"/>
      <c r="E3" s="64"/>
      <c r="F3" s="64"/>
      <c r="G3" s="64"/>
      <c r="H3" s="64"/>
      <c r="I3" s="66" t="s">
        <v>702</v>
      </c>
      <c r="J3" s="66"/>
      <c r="K3" s="66"/>
      <c r="L3" s="66"/>
      <c r="M3" s="66"/>
      <c r="N3" s="66"/>
      <c r="O3" s="66"/>
      <c r="P3" s="67" t="s">
        <v>703</v>
      </c>
      <c r="Q3" s="67"/>
      <c r="R3" s="67"/>
      <c r="S3" s="67"/>
      <c r="T3" s="67"/>
      <c r="U3" s="67"/>
      <c r="V3" s="67"/>
    </row>
    <row r="4" spans="1:22" s="7" customFormat="1">
      <c r="A4" s="7" t="s">
        <v>1</v>
      </c>
      <c r="B4" s="37" t="s">
        <v>704</v>
      </c>
      <c r="C4" s="37" t="s">
        <v>705</v>
      </c>
      <c r="D4" s="37" t="s">
        <v>706</v>
      </c>
      <c r="E4" s="37" t="s">
        <v>707</v>
      </c>
      <c r="F4" s="37" t="s">
        <v>708</v>
      </c>
      <c r="G4" s="37" t="s">
        <v>709</v>
      </c>
      <c r="H4" s="38" t="s">
        <v>710</v>
      </c>
      <c r="I4" s="39" t="s">
        <v>711</v>
      </c>
      <c r="J4" s="39" t="s">
        <v>712</v>
      </c>
      <c r="K4" s="39" t="s">
        <v>713</v>
      </c>
      <c r="L4" s="39" t="s">
        <v>714</v>
      </c>
      <c r="M4" s="39" t="s">
        <v>715</v>
      </c>
      <c r="N4" s="39" t="s">
        <v>716</v>
      </c>
      <c r="O4" s="40" t="s">
        <v>717</v>
      </c>
      <c r="P4" s="41" t="s">
        <v>718</v>
      </c>
      <c r="Q4" s="41" t="s">
        <v>719</v>
      </c>
      <c r="R4" s="41" t="s">
        <v>720</v>
      </c>
      <c r="S4" s="41" t="s">
        <v>721</v>
      </c>
      <c r="T4" s="41" t="s">
        <v>722</v>
      </c>
      <c r="U4" s="41" t="s">
        <v>723</v>
      </c>
      <c r="V4" s="42" t="s">
        <v>724</v>
      </c>
    </row>
    <row r="5" spans="1:22">
      <c r="A5" s="1" t="s">
        <v>12</v>
      </c>
      <c r="B5" s="3">
        <v>46</v>
      </c>
      <c r="C5" s="3">
        <v>185</v>
      </c>
      <c r="D5" s="10">
        <f>SUM(B5:C5)</f>
        <v>231</v>
      </c>
      <c r="E5" s="3">
        <v>32</v>
      </c>
      <c r="F5" s="3">
        <v>209</v>
      </c>
      <c r="G5" s="3">
        <v>17</v>
      </c>
      <c r="H5" s="30">
        <f>SUM(D5:G5)</f>
        <v>489</v>
      </c>
      <c r="I5" s="3">
        <v>1</v>
      </c>
      <c r="J5" s="3">
        <v>3</v>
      </c>
      <c r="K5" s="10">
        <f>SUM(I5:J5)</f>
        <v>4</v>
      </c>
      <c r="L5" s="3">
        <v>0</v>
      </c>
      <c r="M5" s="3">
        <v>98</v>
      </c>
      <c r="N5" s="3">
        <v>0</v>
      </c>
      <c r="O5" s="31">
        <f>SUM(K5:N5)</f>
        <v>102</v>
      </c>
      <c r="P5" s="3">
        <v>0</v>
      </c>
      <c r="Q5" s="3">
        <v>0</v>
      </c>
      <c r="R5" s="10">
        <f>SUM(P5:Q5)</f>
        <v>0</v>
      </c>
      <c r="S5" s="3">
        <v>0</v>
      </c>
      <c r="T5" s="3">
        <v>0</v>
      </c>
      <c r="U5" s="3">
        <v>0</v>
      </c>
      <c r="V5" s="32">
        <f>SUM(R5:U5)</f>
        <v>0</v>
      </c>
    </row>
    <row r="6" spans="1:22">
      <c r="A6" s="1" t="s">
        <v>17</v>
      </c>
      <c r="B6" s="3">
        <v>15</v>
      </c>
      <c r="C6" s="3">
        <v>6</v>
      </c>
      <c r="D6" s="10">
        <f t="shared" ref="D6:D69" si="0">SUM(B6:C6)</f>
        <v>21</v>
      </c>
      <c r="E6" s="3">
        <v>6</v>
      </c>
      <c r="F6" s="3">
        <v>6</v>
      </c>
      <c r="G6" s="3">
        <v>0</v>
      </c>
      <c r="H6" s="30">
        <f t="shared" ref="H6:H69" si="1">SUM(D6:G6)</f>
        <v>33</v>
      </c>
      <c r="I6" s="3">
        <v>0</v>
      </c>
      <c r="J6" s="3">
        <v>0</v>
      </c>
      <c r="K6" s="10">
        <f t="shared" ref="K6:K69" si="2">SUM(I6:J6)</f>
        <v>0</v>
      </c>
      <c r="L6" s="3">
        <v>0</v>
      </c>
      <c r="M6" s="3">
        <v>0</v>
      </c>
      <c r="N6" s="3">
        <v>0</v>
      </c>
      <c r="O6" s="31">
        <f t="shared" ref="O6:O69" si="3">SUM(K6:N6)</f>
        <v>0</v>
      </c>
      <c r="P6" s="3">
        <v>0</v>
      </c>
      <c r="Q6" s="3">
        <v>0</v>
      </c>
      <c r="R6" s="10">
        <f t="shared" ref="R6:R69" si="4">SUM(P6:Q6)</f>
        <v>0</v>
      </c>
      <c r="S6" s="3">
        <v>0</v>
      </c>
      <c r="T6" s="3">
        <v>0</v>
      </c>
      <c r="U6" s="3">
        <v>0</v>
      </c>
      <c r="V6" s="32">
        <f t="shared" ref="V6:V69" si="5">SUM(R6:U6)</f>
        <v>0</v>
      </c>
    </row>
    <row r="7" spans="1:22">
      <c r="A7" s="1" t="s">
        <v>22</v>
      </c>
      <c r="B7" s="3">
        <v>34</v>
      </c>
      <c r="C7" s="3">
        <v>73</v>
      </c>
      <c r="D7" s="10">
        <f t="shared" si="0"/>
        <v>107</v>
      </c>
      <c r="E7" s="3">
        <v>9</v>
      </c>
      <c r="F7" s="3">
        <v>69</v>
      </c>
      <c r="G7" s="3">
        <v>11</v>
      </c>
      <c r="H7" s="30">
        <f t="shared" si="1"/>
        <v>196</v>
      </c>
      <c r="I7" s="3">
        <v>0</v>
      </c>
      <c r="J7" s="3">
        <v>0</v>
      </c>
      <c r="K7" s="10">
        <f t="shared" si="2"/>
        <v>0</v>
      </c>
      <c r="L7" s="3">
        <v>2</v>
      </c>
      <c r="M7" s="3">
        <v>0</v>
      </c>
      <c r="N7" s="3">
        <v>0</v>
      </c>
      <c r="O7" s="31">
        <f t="shared" si="3"/>
        <v>2</v>
      </c>
      <c r="P7" s="3">
        <v>0</v>
      </c>
      <c r="Q7" s="3">
        <v>0</v>
      </c>
      <c r="R7" s="10">
        <f t="shared" si="4"/>
        <v>0</v>
      </c>
      <c r="S7" s="3">
        <v>0</v>
      </c>
      <c r="T7" s="3">
        <v>0</v>
      </c>
      <c r="U7" s="3">
        <v>0</v>
      </c>
      <c r="V7" s="32">
        <f t="shared" si="5"/>
        <v>0</v>
      </c>
    </row>
    <row r="8" spans="1:22">
      <c r="A8" s="1" t="s">
        <v>27</v>
      </c>
      <c r="B8" s="3">
        <v>43</v>
      </c>
      <c r="C8" s="3">
        <v>17</v>
      </c>
      <c r="D8" s="10">
        <f t="shared" si="0"/>
        <v>60</v>
      </c>
      <c r="E8" s="3">
        <v>32</v>
      </c>
      <c r="F8" s="3">
        <v>12</v>
      </c>
      <c r="G8" s="3">
        <v>0</v>
      </c>
      <c r="H8" s="30">
        <f t="shared" si="1"/>
        <v>104</v>
      </c>
      <c r="I8" s="3">
        <v>0</v>
      </c>
      <c r="J8" s="3">
        <v>0</v>
      </c>
      <c r="K8" s="10">
        <f t="shared" si="2"/>
        <v>0</v>
      </c>
      <c r="L8" s="3">
        <v>0</v>
      </c>
      <c r="M8" s="3">
        <v>0</v>
      </c>
      <c r="N8" s="3">
        <v>0</v>
      </c>
      <c r="O8" s="31">
        <f t="shared" si="3"/>
        <v>0</v>
      </c>
      <c r="P8" s="3">
        <v>0</v>
      </c>
      <c r="Q8" s="3">
        <v>0</v>
      </c>
      <c r="R8" s="10">
        <f t="shared" si="4"/>
        <v>0</v>
      </c>
      <c r="S8" s="3">
        <v>0</v>
      </c>
      <c r="T8" s="3">
        <v>0</v>
      </c>
      <c r="U8" s="3">
        <v>0</v>
      </c>
      <c r="V8" s="32">
        <f t="shared" si="5"/>
        <v>0</v>
      </c>
    </row>
    <row r="9" spans="1:22">
      <c r="A9" s="1" t="s">
        <v>32</v>
      </c>
      <c r="B9" s="3">
        <v>7</v>
      </c>
      <c r="C9" s="3">
        <v>9</v>
      </c>
      <c r="D9" s="10">
        <f t="shared" si="0"/>
        <v>16</v>
      </c>
      <c r="E9" s="3">
        <v>22</v>
      </c>
      <c r="F9" s="3">
        <v>0</v>
      </c>
      <c r="G9" s="3">
        <v>1</v>
      </c>
      <c r="H9" s="30">
        <f t="shared" si="1"/>
        <v>39</v>
      </c>
      <c r="I9" s="3">
        <v>7</v>
      </c>
      <c r="J9" s="3">
        <v>0</v>
      </c>
      <c r="K9" s="10">
        <f t="shared" si="2"/>
        <v>7</v>
      </c>
      <c r="L9" s="3">
        <v>0</v>
      </c>
      <c r="M9" s="3">
        <v>0</v>
      </c>
      <c r="N9" s="3">
        <v>0</v>
      </c>
      <c r="O9" s="31">
        <f t="shared" si="3"/>
        <v>7</v>
      </c>
      <c r="P9" s="3">
        <v>0</v>
      </c>
      <c r="Q9" s="3">
        <v>0</v>
      </c>
      <c r="R9" s="10">
        <f t="shared" si="4"/>
        <v>0</v>
      </c>
      <c r="S9" s="3">
        <v>0</v>
      </c>
      <c r="T9" s="3">
        <v>0</v>
      </c>
      <c r="U9" s="3">
        <v>0</v>
      </c>
      <c r="V9" s="32">
        <f t="shared" si="5"/>
        <v>0</v>
      </c>
    </row>
    <row r="10" spans="1:22">
      <c r="A10" s="1" t="s">
        <v>37</v>
      </c>
      <c r="B10" s="3">
        <v>0</v>
      </c>
      <c r="C10" s="3">
        <v>0</v>
      </c>
      <c r="D10" s="10">
        <f t="shared" si="0"/>
        <v>0</v>
      </c>
      <c r="E10" s="3">
        <v>0</v>
      </c>
      <c r="F10" s="3">
        <v>0</v>
      </c>
      <c r="G10" s="3">
        <v>4</v>
      </c>
      <c r="H10" s="30">
        <f t="shared" si="1"/>
        <v>4</v>
      </c>
      <c r="I10" s="3">
        <v>0</v>
      </c>
      <c r="J10" s="3">
        <v>0</v>
      </c>
      <c r="K10" s="10">
        <f t="shared" si="2"/>
        <v>0</v>
      </c>
      <c r="L10" s="3">
        <v>0</v>
      </c>
      <c r="M10" s="3">
        <v>0</v>
      </c>
      <c r="N10" s="3">
        <v>0</v>
      </c>
      <c r="O10" s="31">
        <f t="shared" si="3"/>
        <v>0</v>
      </c>
      <c r="P10" s="3">
        <v>0</v>
      </c>
      <c r="Q10" s="3">
        <v>0</v>
      </c>
      <c r="R10" s="10">
        <f t="shared" si="4"/>
        <v>0</v>
      </c>
      <c r="S10" s="3">
        <v>0</v>
      </c>
      <c r="T10" s="3">
        <v>0</v>
      </c>
      <c r="U10" s="3">
        <v>0</v>
      </c>
      <c r="V10" s="32">
        <f t="shared" si="5"/>
        <v>0</v>
      </c>
    </row>
    <row r="11" spans="1:22">
      <c r="A11" s="1" t="s">
        <v>42</v>
      </c>
      <c r="B11" s="3">
        <v>45</v>
      </c>
      <c r="C11" s="3">
        <v>11</v>
      </c>
      <c r="D11" s="10">
        <f t="shared" si="0"/>
        <v>56</v>
      </c>
      <c r="E11" s="3">
        <v>8</v>
      </c>
      <c r="F11" s="3">
        <v>546</v>
      </c>
      <c r="G11" s="3">
        <v>0</v>
      </c>
      <c r="H11" s="30">
        <f t="shared" si="1"/>
        <v>610</v>
      </c>
      <c r="I11" s="3">
        <v>108</v>
      </c>
      <c r="J11" s="3">
        <v>8</v>
      </c>
      <c r="K11" s="10">
        <f t="shared" si="2"/>
        <v>116</v>
      </c>
      <c r="L11" s="3">
        <v>3</v>
      </c>
      <c r="M11" s="3">
        <v>4</v>
      </c>
      <c r="N11" s="3">
        <v>8</v>
      </c>
      <c r="O11" s="31">
        <f t="shared" si="3"/>
        <v>131</v>
      </c>
      <c r="P11" s="3">
        <v>0</v>
      </c>
      <c r="Q11" s="3">
        <v>0</v>
      </c>
      <c r="R11" s="10">
        <f t="shared" si="4"/>
        <v>0</v>
      </c>
      <c r="S11" s="3">
        <v>0</v>
      </c>
      <c r="T11" s="3">
        <v>0</v>
      </c>
      <c r="U11" s="3">
        <v>0</v>
      </c>
      <c r="V11" s="32">
        <f t="shared" si="5"/>
        <v>0</v>
      </c>
    </row>
    <row r="12" spans="1:22">
      <c r="A12" s="1" t="s">
        <v>47</v>
      </c>
      <c r="B12" s="3">
        <v>2</v>
      </c>
      <c r="C12" s="3">
        <v>2</v>
      </c>
      <c r="D12" s="10">
        <f t="shared" si="0"/>
        <v>4</v>
      </c>
      <c r="E12" s="3">
        <v>0</v>
      </c>
      <c r="F12" s="3">
        <v>0</v>
      </c>
      <c r="G12" s="3">
        <v>0</v>
      </c>
      <c r="H12" s="30">
        <f t="shared" si="1"/>
        <v>4</v>
      </c>
      <c r="I12" s="3">
        <v>0</v>
      </c>
      <c r="J12" s="3">
        <v>0</v>
      </c>
      <c r="K12" s="10">
        <f t="shared" si="2"/>
        <v>0</v>
      </c>
      <c r="L12" s="3">
        <v>0</v>
      </c>
      <c r="M12" s="3">
        <v>0</v>
      </c>
      <c r="N12" s="3">
        <v>0</v>
      </c>
      <c r="O12" s="31">
        <f t="shared" si="3"/>
        <v>0</v>
      </c>
      <c r="P12" s="3">
        <v>0</v>
      </c>
      <c r="Q12" s="3">
        <v>0</v>
      </c>
      <c r="R12" s="10">
        <f t="shared" si="4"/>
        <v>0</v>
      </c>
      <c r="S12" s="3">
        <v>0</v>
      </c>
      <c r="T12" s="3">
        <v>0</v>
      </c>
      <c r="U12" s="3">
        <v>0</v>
      </c>
      <c r="V12" s="32">
        <f t="shared" si="5"/>
        <v>0</v>
      </c>
    </row>
    <row r="13" spans="1:22">
      <c r="A13" s="1" t="s">
        <v>52</v>
      </c>
      <c r="B13" s="3">
        <v>202</v>
      </c>
      <c r="C13" s="3">
        <v>39</v>
      </c>
      <c r="D13" s="10">
        <f t="shared" si="0"/>
        <v>241</v>
      </c>
      <c r="E13" s="3">
        <v>19</v>
      </c>
      <c r="F13" s="3">
        <v>628</v>
      </c>
      <c r="G13" s="3">
        <v>10</v>
      </c>
      <c r="H13" s="30">
        <f t="shared" si="1"/>
        <v>898</v>
      </c>
      <c r="I13" s="3">
        <v>17</v>
      </c>
      <c r="J13" s="3">
        <v>12</v>
      </c>
      <c r="K13" s="10">
        <f t="shared" si="2"/>
        <v>29</v>
      </c>
      <c r="L13" s="3">
        <v>2</v>
      </c>
      <c r="M13" s="3">
        <v>211</v>
      </c>
      <c r="N13" s="3">
        <v>0</v>
      </c>
      <c r="O13" s="31">
        <f t="shared" si="3"/>
        <v>242</v>
      </c>
      <c r="P13" s="3">
        <v>49</v>
      </c>
      <c r="Q13" s="3">
        <v>0</v>
      </c>
      <c r="R13" s="10">
        <f t="shared" si="4"/>
        <v>49</v>
      </c>
      <c r="S13" s="3">
        <v>0</v>
      </c>
      <c r="T13" s="3">
        <v>81</v>
      </c>
      <c r="U13" s="3">
        <v>0</v>
      </c>
      <c r="V13" s="32">
        <f t="shared" si="5"/>
        <v>130</v>
      </c>
    </row>
    <row r="14" spans="1:22">
      <c r="A14" s="1" t="s">
        <v>57</v>
      </c>
      <c r="B14" s="3">
        <v>28</v>
      </c>
      <c r="C14" s="3">
        <v>5</v>
      </c>
      <c r="D14" s="10">
        <f t="shared" si="0"/>
        <v>33</v>
      </c>
      <c r="E14" s="3">
        <v>5</v>
      </c>
      <c r="F14" s="3">
        <v>55</v>
      </c>
      <c r="G14" s="3">
        <v>0</v>
      </c>
      <c r="H14" s="30">
        <f t="shared" si="1"/>
        <v>93</v>
      </c>
      <c r="I14" s="3">
        <v>1</v>
      </c>
      <c r="J14" s="3">
        <v>0</v>
      </c>
      <c r="K14" s="10">
        <f t="shared" si="2"/>
        <v>1</v>
      </c>
      <c r="L14" s="3">
        <v>0</v>
      </c>
      <c r="M14" s="3">
        <v>1</v>
      </c>
      <c r="N14" s="3">
        <v>4</v>
      </c>
      <c r="O14" s="31">
        <f t="shared" si="3"/>
        <v>6</v>
      </c>
      <c r="P14" s="3">
        <v>0</v>
      </c>
      <c r="Q14" s="3">
        <v>0</v>
      </c>
      <c r="R14" s="10">
        <f t="shared" si="4"/>
        <v>0</v>
      </c>
      <c r="S14" s="3">
        <v>0</v>
      </c>
      <c r="T14" s="3">
        <v>0</v>
      </c>
      <c r="U14" s="3">
        <v>0</v>
      </c>
      <c r="V14" s="32">
        <f t="shared" si="5"/>
        <v>0</v>
      </c>
    </row>
    <row r="15" spans="1:22">
      <c r="A15" s="1" t="s">
        <v>62</v>
      </c>
      <c r="B15" s="3">
        <v>15</v>
      </c>
      <c r="C15" s="3">
        <v>44</v>
      </c>
      <c r="D15" s="10">
        <f t="shared" si="0"/>
        <v>59</v>
      </c>
      <c r="E15" s="3">
        <v>10</v>
      </c>
      <c r="F15" s="3">
        <v>13</v>
      </c>
      <c r="G15" s="3">
        <v>32</v>
      </c>
      <c r="H15" s="30">
        <f t="shared" si="1"/>
        <v>114</v>
      </c>
      <c r="I15" s="3">
        <v>0</v>
      </c>
      <c r="J15" s="3">
        <v>0</v>
      </c>
      <c r="K15" s="10">
        <f t="shared" si="2"/>
        <v>0</v>
      </c>
      <c r="L15" s="3">
        <v>0</v>
      </c>
      <c r="M15" s="3">
        <v>0</v>
      </c>
      <c r="N15" s="3">
        <v>0</v>
      </c>
      <c r="O15" s="31">
        <f t="shared" si="3"/>
        <v>0</v>
      </c>
      <c r="P15" s="3">
        <v>0</v>
      </c>
      <c r="Q15" s="3">
        <v>0</v>
      </c>
      <c r="R15" s="10">
        <f t="shared" si="4"/>
        <v>0</v>
      </c>
      <c r="S15" s="3">
        <v>0</v>
      </c>
      <c r="T15" s="3">
        <v>0</v>
      </c>
      <c r="U15" s="3">
        <v>0</v>
      </c>
      <c r="V15" s="32">
        <f t="shared" si="5"/>
        <v>0</v>
      </c>
    </row>
    <row r="16" spans="1:22">
      <c r="A16" s="1" t="s">
        <v>67</v>
      </c>
      <c r="B16" s="3">
        <v>14</v>
      </c>
      <c r="C16" s="3">
        <v>19</v>
      </c>
      <c r="D16" s="10">
        <f t="shared" si="0"/>
        <v>33</v>
      </c>
      <c r="E16" s="3">
        <v>33</v>
      </c>
      <c r="F16" s="3">
        <v>10</v>
      </c>
      <c r="G16" s="3">
        <v>0</v>
      </c>
      <c r="H16" s="30">
        <f t="shared" si="1"/>
        <v>76</v>
      </c>
      <c r="I16" s="3">
        <v>16</v>
      </c>
      <c r="J16" s="3">
        <v>0</v>
      </c>
      <c r="K16" s="10">
        <f t="shared" si="2"/>
        <v>16</v>
      </c>
      <c r="L16" s="3">
        <v>0</v>
      </c>
      <c r="M16" s="3">
        <v>0</v>
      </c>
      <c r="N16" s="3">
        <v>0</v>
      </c>
      <c r="O16" s="31">
        <f t="shared" si="3"/>
        <v>16</v>
      </c>
      <c r="P16" s="3">
        <v>0</v>
      </c>
      <c r="Q16" s="3">
        <v>0</v>
      </c>
      <c r="R16" s="10">
        <f t="shared" si="4"/>
        <v>0</v>
      </c>
      <c r="S16" s="3">
        <v>0</v>
      </c>
      <c r="T16" s="3">
        <v>38</v>
      </c>
      <c r="U16" s="3">
        <v>0</v>
      </c>
      <c r="V16" s="32">
        <f t="shared" si="5"/>
        <v>38</v>
      </c>
    </row>
    <row r="17" spans="1:22">
      <c r="A17" s="1" t="s">
        <v>72</v>
      </c>
      <c r="B17" s="3">
        <v>12</v>
      </c>
      <c r="C17" s="3">
        <v>12</v>
      </c>
      <c r="D17" s="10">
        <f t="shared" si="0"/>
        <v>24</v>
      </c>
      <c r="E17" s="3">
        <v>6</v>
      </c>
      <c r="F17" s="3">
        <v>5</v>
      </c>
      <c r="G17" s="3">
        <v>4</v>
      </c>
      <c r="H17" s="30">
        <f t="shared" si="1"/>
        <v>39</v>
      </c>
      <c r="I17" s="3">
        <v>2</v>
      </c>
      <c r="J17" s="3">
        <v>2</v>
      </c>
      <c r="K17" s="10">
        <f t="shared" si="2"/>
        <v>4</v>
      </c>
      <c r="L17" s="3">
        <v>1</v>
      </c>
      <c r="M17" s="3">
        <v>1</v>
      </c>
      <c r="N17" s="3">
        <v>0</v>
      </c>
      <c r="O17" s="31">
        <f t="shared" si="3"/>
        <v>6</v>
      </c>
      <c r="P17" s="3">
        <v>0</v>
      </c>
      <c r="Q17" s="3">
        <v>0</v>
      </c>
      <c r="R17" s="10">
        <f t="shared" si="4"/>
        <v>0</v>
      </c>
      <c r="S17" s="3">
        <v>0</v>
      </c>
      <c r="T17" s="3">
        <v>0</v>
      </c>
      <c r="U17" s="3">
        <v>0</v>
      </c>
      <c r="V17" s="32">
        <f t="shared" si="5"/>
        <v>0</v>
      </c>
    </row>
    <row r="18" spans="1:22">
      <c r="A18" s="1" t="s">
        <v>77</v>
      </c>
      <c r="B18" s="3">
        <v>0</v>
      </c>
      <c r="C18" s="3">
        <v>8</v>
      </c>
      <c r="D18" s="10">
        <f t="shared" si="0"/>
        <v>8</v>
      </c>
      <c r="E18" s="3">
        <v>0</v>
      </c>
      <c r="F18" s="3">
        <v>2</v>
      </c>
      <c r="G18" s="3">
        <v>0</v>
      </c>
      <c r="H18" s="30">
        <f t="shared" si="1"/>
        <v>10</v>
      </c>
      <c r="I18" s="3">
        <v>0</v>
      </c>
      <c r="J18" s="3">
        <v>0</v>
      </c>
      <c r="K18" s="10">
        <f t="shared" si="2"/>
        <v>0</v>
      </c>
      <c r="L18" s="3">
        <v>0</v>
      </c>
      <c r="M18" s="3">
        <v>0</v>
      </c>
      <c r="N18" s="3">
        <v>0</v>
      </c>
      <c r="O18" s="31">
        <f t="shared" si="3"/>
        <v>0</v>
      </c>
      <c r="P18" s="3">
        <v>0</v>
      </c>
      <c r="Q18" s="3">
        <v>0</v>
      </c>
      <c r="R18" s="10">
        <f t="shared" si="4"/>
        <v>0</v>
      </c>
      <c r="S18" s="3">
        <v>0</v>
      </c>
      <c r="T18" s="3">
        <v>0</v>
      </c>
      <c r="U18" s="3">
        <v>0</v>
      </c>
      <c r="V18" s="32">
        <f t="shared" si="5"/>
        <v>0</v>
      </c>
    </row>
    <row r="19" spans="1:22">
      <c r="A19" s="1" t="s">
        <v>82</v>
      </c>
      <c r="B19" s="3">
        <v>20</v>
      </c>
      <c r="C19" s="3">
        <v>20</v>
      </c>
      <c r="D19" s="10">
        <f t="shared" si="0"/>
        <v>40</v>
      </c>
      <c r="E19" s="3">
        <v>0</v>
      </c>
      <c r="F19" s="3">
        <v>6</v>
      </c>
      <c r="G19" s="3">
        <v>0</v>
      </c>
      <c r="H19" s="30">
        <f t="shared" si="1"/>
        <v>46</v>
      </c>
      <c r="I19" s="3">
        <v>0</v>
      </c>
      <c r="J19" s="3">
        <v>0</v>
      </c>
      <c r="K19" s="10">
        <f t="shared" si="2"/>
        <v>0</v>
      </c>
      <c r="L19" s="3">
        <v>0</v>
      </c>
      <c r="M19" s="3">
        <v>0</v>
      </c>
      <c r="N19" s="3">
        <v>0</v>
      </c>
      <c r="O19" s="31">
        <f t="shared" si="3"/>
        <v>0</v>
      </c>
      <c r="P19" s="3">
        <v>0</v>
      </c>
      <c r="Q19" s="3">
        <v>0</v>
      </c>
      <c r="R19" s="10">
        <f t="shared" si="4"/>
        <v>0</v>
      </c>
      <c r="S19" s="3">
        <v>0</v>
      </c>
      <c r="T19" s="3">
        <v>0</v>
      </c>
      <c r="U19" s="3">
        <v>0</v>
      </c>
      <c r="V19" s="32">
        <f t="shared" si="5"/>
        <v>0</v>
      </c>
    </row>
    <row r="20" spans="1:22">
      <c r="A20" s="1" t="s">
        <v>87</v>
      </c>
      <c r="B20" s="1" t="s">
        <v>171</v>
      </c>
      <c r="C20" s="3">
        <v>4</v>
      </c>
      <c r="D20" s="10">
        <f t="shared" si="0"/>
        <v>4</v>
      </c>
      <c r="E20" s="3">
        <v>0</v>
      </c>
      <c r="F20" s="3">
        <v>0</v>
      </c>
      <c r="G20" s="3">
        <v>0</v>
      </c>
      <c r="H20" s="30">
        <f t="shared" si="1"/>
        <v>4</v>
      </c>
      <c r="I20" s="1" t="s">
        <v>171</v>
      </c>
      <c r="J20" s="3">
        <v>0</v>
      </c>
      <c r="K20" s="10">
        <f t="shared" si="2"/>
        <v>0</v>
      </c>
      <c r="L20" s="3">
        <v>0</v>
      </c>
      <c r="M20" s="3">
        <v>0</v>
      </c>
      <c r="N20" s="3">
        <v>0</v>
      </c>
      <c r="O20" s="31">
        <f t="shared" si="3"/>
        <v>0</v>
      </c>
      <c r="P20" s="3">
        <v>0</v>
      </c>
      <c r="Q20" s="3">
        <v>0</v>
      </c>
      <c r="R20" s="10">
        <f t="shared" si="4"/>
        <v>0</v>
      </c>
      <c r="S20" s="3">
        <v>0</v>
      </c>
      <c r="T20" s="3">
        <v>0</v>
      </c>
      <c r="U20" s="3">
        <v>0</v>
      </c>
      <c r="V20" s="32">
        <f t="shared" si="5"/>
        <v>0</v>
      </c>
    </row>
    <row r="21" spans="1:22">
      <c r="A21" s="1" t="s">
        <v>92</v>
      </c>
      <c r="B21" s="3">
        <v>38</v>
      </c>
      <c r="C21" s="3">
        <v>5</v>
      </c>
      <c r="D21" s="10">
        <f t="shared" si="0"/>
        <v>43</v>
      </c>
      <c r="E21" s="3">
        <v>20</v>
      </c>
      <c r="F21" s="3">
        <v>77</v>
      </c>
      <c r="G21" s="3">
        <v>0</v>
      </c>
      <c r="H21" s="30">
        <f t="shared" si="1"/>
        <v>140</v>
      </c>
      <c r="I21" s="3">
        <v>0</v>
      </c>
      <c r="J21" s="3">
        <v>0</v>
      </c>
      <c r="K21" s="10">
        <f t="shared" si="2"/>
        <v>0</v>
      </c>
      <c r="L21" s="3">
        <v>0</v>
      </c>
      <c r="M21" s="3">
        <v>0</v>
      </c>
      <c r="N21" s="3">
        <v>0</v>
      </c>
      <c r="O21" s="31">
        <f t="shared" si="3"/>
        <v>0</v>
      </c>
      <c r="P21" s="3">
        <v>0</v>
      </c>
      <c r="Q21" s="3">
        <v>0</v>
      </c>
      <c r="R21" s="10">
        <f t="shared" si="4"/>
        <v>0</v>
      </c>
      <c r="S21" s="3">
        <v>0</v>
      </c>
      <c r="T21" s="3">
        <v>0</v>
      </c>
      <c r="U21" s="3">
        <v>0</v>
      </c>
      <c r="V21" s="32">
        <f t="shared" si="5"/>
        <v>0</v>
      </c>
    </row>
    <row r="22" spans="1:22">
      <c r="A22" s="1" t="s">
        <v>97</v>
      </c>
      <c r="B22" s="3">
        <v>47</v>
      </c>
      <c r="C22" s="3">
        <v>6</v>
      </c>
      <c r="D22" s="10">
        <f t="shared" si="0"/>
        <v>53</v>
      </c>
      <c r="E22" s="1" t="s">
        <v>725</v>
      </c>
      <c r="F22" s="3">
        <v>0</v>
      </c>
      <c r="G22" s="3">
        <v>0</v>
      </c>
      <c r="H22" s="30">
        <f t="shared" si="1"/>
        <v>53</v>
      </c>
      <c r="I22" s="3">
        <v>0</v>
      </c>
      <c r="J22" s="3">
        <v>0</v>
      </c>
      <c r="K22" s="10">
        <f t="shared" si="2"/>
        <v>0</v>
      </c>
      <c r="L22" s="3">
        <v>0</v>
      </c>
      <c r="M22" s="3">
        <v>0</v>
      </c>
      <c r="N22" s="3">
        <v>0</v>
      </c>
      <c r="O22" s="31">
        <f t="shared" si="3"/>
        <v>0</v>
      </c>
      <c r="P22" s="1" t="s">
        <v>725</v>
      </c>
      <c r="Q22" s="3">
        <v>0</v>
      </c>
      <c r="R22" s="10">
        <f t="shared" si="4"/>
        <v>0</v>
      </c>
      <c r="S22" s="3">
        <v>0</v>
      </c>
      <c r="T22" s="3">
        <v>0</v>
      </c>
      <c r="U22" s="3">
        <v>0</v>
      </c>
      <c r="V22" s="32">
        <f t="shared" si="5"/>
        <v>0</v>
      </c>
    </row>
    <row r="23" spans="1:22">
      <c r="A23" s="1" t="s">
        <v>102</v>
      </c>
      <c r="B23" s="3">
        <v>1</v>
      </c>
      <c r="C23" s="3">
        <v>1</v>
      </c>
      <c r="D23" s="10">
        <f t="shared" si="0"/>
        <v>2</v>
      </c>
      <c r="E23" s="3">
        <v>0</v>
      </c>
      <c r="F23" s="3">
        <v>0</v>
      </c>
      <c r="G23" s="3">
        <v>0</v>
      </c>
      <c r="H23" s="30">
        <f t="shared" si="1"/>
        <v>2</v>
      </c>
      <c r="I23" s="3">
        <v>1</v>
      </c>
      <c r="J23" s="3">
        <v>0</v>
      </c>
      <c r="K23" s="10">
        <f t="shared" si="2"/>
        <v>1</v>
      </c>
      <c r="L23" s="3">
        <v>0</v>
      </c>
      <c r="M23" s="3">
        <v>0</v>
      </c>
      <c r="N23" s="3">
        <v>0</v>
      </c>
      <c r="O23" s="31">
        <f t="shared" si="3"/>
        <v>1</v>
      </c>
      <c r="P23" s="3">
        <v>0</v>
      </c>
      <c r="Q23" s="3">
        <v>0</v>
      </c>
      <c r="R23" s="10">
        <f t="shared" si="4"/>
        <v>0</v>
      </c>
      <c r="S23" s="3">
        <v>0</v>
      </c>
      <c r="T23" s="3">
        <v>0</v>
      </c>
      <c r="U23" s="3">
        <v>0</v>
      </c>
      <c r="V23" s="32">
        <f t="shared" si="5"/>
        <v>0</v>
      </c>
    </row>
    <row r="24" spans="1:22">
      <c r="A24" s="1" t="s">
        <v>107</v>
      </c>
      <c r="B24" s="3">
        <v>92</v>
      </c>
      <c r="C24" s="3">
        <v>92</v>
      </c>
      <c r="D24" s="10">
        <f t="shared" si="0"/>
        <v>184</v>
      </c>
      <c r="E24" s="3">
        <v>53</v>
      </c>
      <c r="F24" s="3">
        <v>104</v>
      </c>
      <c r="G24" s="3">
        <v>0</v>
      </c>
      <c r="H24" s="30">
        <f t="shared" si="1"/>
        <v>341</v>
      </c>
      <c r="I24" s="3">
        <v>1</v>
      </c>
      <c r="J24" s="3">
        <v>1</v>
      </c>
      <c r="K24" s="10">
        <f t="shared" si="2"/>
        <v>2</v>
      </c>
      <c r="L24" s="3">
        <v>0</v>
      </c>
      <c r="M24" s="3">
        <v>0</v>
      </c>
      <c r="N24" s="3">
        <v>0</v>
      </c>
      <c r="O24" s="31">
        <f t="shared" si="3"/>
        <v>2</v>
      </c>
      <c r="P24" s="3">
        <v>0</v>
      </c>
      <c r="Q24" s="3">
        <v>0</v>
      </c>
      <c r="R24" s="10">
        <f t="shared" si="4"/>
        <v>0</v>
      </c>
      <c r="S24" s="3">
        <v>0</v>
      </c>
      <c r="T24" s="3">
        <v>0</v>
      </c>
      <c r="U24" s="3">
        <v>0</v>
      </c>
      <c r="V24" s="32">
        <f t="shared" si="5"/>
        <v>0</v>
      </c>
    </row>
    <row r="25" spans="1:22">
      <c r="A25" s="1" t="s">
        <v>112</v>
      </c>
      <c r="B25" s="3">
        <v>35</v>
      </c>
      <c r="C25" s="3">
        <v>38</v>
      </c>
      <c r="D25" s="10">
        <f t="shared" si="0"/>
        <v>73</v>
      </c>
      <c r="E25" s="3">
        <v>12</v>
      </c>
      <c r="F25" s="3">
        <v>124</v>
      </c>
      <c r="G25" s="3">
        <v>3</v>
      </c>
      <c r="H25" s="30">
        <f t="shared" si="1"/>
        <v>212</v>
      </c>
      <c r="I25" s="3">
        <v>4</v>
      </c>
      <c r="J25" s="3">
        <v>0</v>
      </c>
      <c r="K25" s="10">
        <f t="shared" si="2"/>
        <v>4</v>
      </c>
      <c r="L25" s="3">
        <v>0</v>
      </c>
      <c r="M25" s="3">
        <v>4</v>
      </c>
      <c r="N25" s="3">
        <v>7</v>
      </c>
      <c r="O25" s="31">
        <f t="shared" si="3"/>
        <v>15</v>
      </c>
      <c r="P25" s="3">
        <v>0</v>
      </c>
      <c r="Q25" s="3">
        <v>0</v>
      </c>
      <c r="R25" s="10">
        <f t="shared" si="4"/>
        <v>0</v>
      </c>
      <c r="S25" s="3">
        <v>0</v>
      </c>
      <c r="T25" s="3">
        <v>0</v>
      </c>
      <c r="U25" s="3">
        <v>0</v>
      </c>
      <c r="V25" s="32">
        <f t="shared" si="5"/>
        <v>0</v>
      </c>
    </row>
    <row r="26" spans="1:22">
      <c r="A26" s="1" t="s">
        <v>117</v>
      </c>
      <c r="B26" s="3">
        <v>16</v>
      </c>
      <c r="C26" s="3">
        <v>16</v>
      </c>
      <c r="D26" s="10">
        <f t="shared" si="0"/>
        <v>32</v>
      </c>
      <c r="E26" s="3">
        <v>4</v>
      </c>
      <c r="F26" s="3">
        <v>3</v>
      </c>
      <c r="G26" s="3">
        <v>10</v>
      </c>
      <c r="H26" s="30">
        <f t="shared" si="1"/>
        <v>49</v>
      </c>
      <c r="I26" s="3">
        <v>0</v>
      </c>
      <c r="J26" s="3">
        <v>0</v>
      </c>
      <c r="K26" s="10">
        <f t="shared" si="2"/>
        <v>0</v>
      </c>
      <c r="L26" s="3">
        <v>0</v>
      </c>
      <c r="M26" s="3">
        <v>0</v>
      </c>
      <c r="N26" s="3">
        <v>0</v>
      </c>
      <c r="O26" s="31">
        <f t="shared" si="3"/>
        <v>0</v>
      </c>
      <c r="P26" s="3">
        <v>0</v>
      </c>
      <c r="Q26" s="3">
        <v>0</v>
      </c>
      <c r="R26" s="10">
        <f t="shared" si="4"/>
        <v>0</v>
      </c>
      <c r="S26" s="3">
        <v>0</v>
      </c>
      <c r="T26" s="3">
        <v>0</v>
      </c>
      <c r="U26" s="3">
        <v>0</v>
      </c>
      <c r="V26" s="32">
        <f t="shared" si="5"/>
        <v>0</v>
      </c>
    </row>
    <row r="27" spans="1:22">
      <c r="A27" s="1" t="s">
        <v>122</v>
      </c>
      <c r="B27" s="3">
        <v>79</v>
      </c>
      <c r="C27" s="3">
        <v>20</v>
      </c>
      <c r="D27" s="10">
        <f t="shared" si="0"/>
        <v>99</v>
      </c>
      <c r="E27" s="3">
        <v>117</v>
      </c>
      <c r="F27" s="3">
        <v>54</v>
      </c>
      <c r="G27" s="3">
        <v>14</v>
      </c>
      <c r="H27" s="30">
        <f t="shared" si="1"/>
        <v>284</v>
      </c>
      <c r="I27" s="3">
        <v>0</v>
      </c>
      <c r="J27" s="3">
        <v>3</v>
      </c>
      <c r="K27" s="10">
        <f t="shared" si="2"/>
        <v>3</v>
      </c>
      <c r="L27" s="3">
        <v>0</v>
      </c>
      <c r="M27" s="3">
        <v>0</v>
      </c>
      <c r="N27" s="3">
        <v>1</v>
      </c>
      <c r="O27" s="31">
        <f t="shared" si="3"/>
        <v>4</v>
      </c>
      <c r="P27" s="3">
        <v>0</v>
      </c>
      <c r="Q27" s="3">
        <v>0</v>
      </c>
      <c r="R27" s="10">
        <f t="shared" si="4"/>
        <v>0</v>
      </c>
      <c r="S27" s="3">
        <v>0</v>
      </c>
      <c r="T27" s="3">
        <v>0</v>
      </c>
      <c r="U27" s="3">
        <v>0</v>
      </c>
      <c r="V27" s="32">
        <f t="shared" si="5"/>
        <v>0</v>
      </c>
    </row>
    <row r="28" spans="1:22">
      <c r="A28" s="1" t="s">
        <v>127</v>
      </c>
      <c r="B28" s="3">
        <v>28</v>
      </c>
      <c r="C28" s="3">
        <v>27</v>
      </c>
      <c r="D28" s="10">
        <f t="shared" si="0"/>
        <v>55</v>
      </c>
      <c r="E28" s="3">
        <v>6</v>
      </c>
      <c r="F28" s="3">
        <v>10</v>
      </c>
      <c r="G28" s="3">
        <v>7</v>
      </c>
      <c r="H28" s="30">
        <f t="shared" si="1"/>
        <v>78</v>
      </c>
      <c r="I28" s="3">
        <v>0</v>
      </c>
      <c r="J28" s="3">
        <v>0</v>
      </c>
      <c r="K28" s="10">
        <f t="shared" si="2"/>
        <v>0</v>
      </c>
      <c r="L28" s="3">
        <v>0</v>
      </c>
      <c r="M28" s="3">
        <v>0</v>
      </c>
      <c r="N28" s="3">
        <v>1</v>
      </c>
      <c r="O28" s="31">
        <f t="shared" si="3"/>
        <v>1</v>
      </c>
      <c r="P28" s="3">
        <v>0</v>
      </c>
      <c r="Q28" s="3">
        <v>0</v>
      </c>
      <c r="R28" s="10">
        <f t="shared" si="4"/>
        <v>0</v>
      </c>
      <c r="S28" s="3">
        <v>0</v>
      </c>
      <c r="T28" s="3">
        <v>0</v>
      </c>
      <c r="U28" s="3">
        <v>0</v>
      </c>
      <c r="V28" s="32">
        <f t="shared" si="5"/>
        <v>0</v>
      </c>
    </row>
    <row r="29" spans="1:22">
      <c r="A29" s="1" t="s">
        <v>132</v>
      </c>
      <c r="B29" s="3">
        <v>80</v>
      </c>
      <c r="C29" s="3">
        <v>213</v>
      </c>
      <c r="D29" s="10">
        <f t="shared" si="0"/>
        <v>293</v>
      </c>
      <c r="E29" s="3">
        <v>22</v>
      </c>
      <c r="F29" s="3">
        <v>218</v>
      </c>
      <c r="G29" s="3">
        <v>20</v>
      </c>
      <c r="H29" s="30">
        <f t="shared" si="1"/>
        <v>553</v>
      </c>
      <c r="I29" s="3">
        <v>6</v>
      </c>
      <c r="J29" s="3">
        <v>0</v>
      </c>
      <c r="K29" s="10">
        <f t="shared" si="2"/>
        <v>6</v>
      </c>
      <c r="L29" s="3">
        <v>0</v>
      </c>
      <c r="M29" s="3">
        <v>0</v>
      </c>
      <c r="N29" s="3">
        <v>0</v>
      </c>
      <c r="O29" s="31">
        <f t="shared" si="3"/>
        <v>6</v>
      </c>
      <c r="P29" s="3">
        <v>0</v>
      </c>
      <c r="Q29" s="3">
        <v>0</v>
      </c>
      <c r="R29" s="10">
        <f t="shared" si="4"/>
        <v>0</v>
      </c>
      <c r="S29" s="3">
        <v>0</v>
      </c>
      <c r="T29" s="3">
        <v>0</v>
      </c>
      <c r="U29" s="3">
        <v>0</v>
      </c>
      <c r="V29" s="32">
        <f t="shared" si="5"/>
        <v>0</v>
      </c>
    </row>
    <row r="30" spans="1:22">
      <c r="A30" s="1" t="s">
        <v>137</v>
      </c>
      <c r="B30" s="3">
        <v>48</v>
      </c>
      <c r="C30" s="3">
        <v>48</v>
      </c>
      <c r="D30" s="10">
        <f t="shared" si="0"/>
        <v>96</v>
      </c>
      <c r="E30" s="3">
        <v>12</v>
      </c>
      <c r="F30" s="3">
        <v>12</v>
      </c>
      <c r="G30" s="3">
        <v>6</v>
      </c>
      <c r="H30" s="30">
        <f t="shared" si="1"/>
        <v>126</v>
      </c>
      <c r="I30" s="3">
        <v>0</v>
      </c>
      <c r="J30" s="3">
        <v>0</v>
      </c>
      <c r="K30" s="10">
        <f t="shared" si="2"/>
        <v>0</v>
      </c>
      <c r="L30" s="3">
        <v>0</v>
      </c>
      <c r="M30" s="3">
        <v>0</v>
      </c>
      <c r="N30" s="3">
        <v>0</v>
      </c>
      <c r="O30" s="31">
        <f t="shared" si="3"/>
        <v>0</v>
      </c>
      <c r="P30" s="3">
        <v>12</v>
      </c>
      <c r="Q30" s="3">
        <v>12</v>
      </c>
      <c r="R30" s="10">
        <f t="shared" si="4"/>
        <v>24</v>
      </c>
      <c r="S30" s="3">
        <v>0</v>
      </c>
      <c r="T30" s="3">
        <v>0</v>
      </c>
      <c r="U30" s="3">
        <v>0</v>
      </c>
      <c r="V30" s="32">
        <f t="shared" si="5"/>
        <v>24</v>
      </c>
    </row>
    <row r="31" spans="1:22">
      <c r="A31" s="1" t="s">
        <v>142</v>
      </c>
      <c r="B31" s="3">
        <v>29</v>
      </c>
      <c r="C31" s="3">
        <v>16</v>
      </c>
      <c r="D31" s="10">
        <f t="shared" si="0"/>
        <v>45</v>
      </c>
      <c r="E31" s="3">
        <v>21</v>
      </c>
      <c r="F31" s="3">
        <v>6</v>
      </c>
      <c r="G31" s="3">
        <v>13</v>
      </c>
      <c r="H31" s="30">
        <f t="shared" si="1"/>
        <v>85</v>
      </c>
      <c r="I31" s="3">
        <v>1</v>
      </c>
      <c r="J31" s="3">
        <v>6</v>
      </c>
      <c r="K31" s="10">
        <f t="shared" si="2"/>
        <v>7</v>
      </c>
      <c r="L31" s="3">
        <v>0</v>
      </c>
      <c r="M31" s="3">
        <v>0</v>
      </c>
      <c r="N31" s="3">
        <v>2</v>
      </c>
      <c r="O31" s="31">
        <f t="shared" si="3"/>
        <v>9</v>
      </c>
      <c r="P31" s="3">
        <v>0</v>
      </c>
      <c r="Q31" s="3">
        <v>0</v>
      </c>
      <c r="R31" s="10">
        <f t="shared" si="4"/>
        <v>0</v>
      </c>
      <c r="S31" s="3">
        <v>0</v>
      </c>
      <c r="T31" s="3">
        <v>0</v>
      </c>
      <c r="U31" s="3">
        <v>0</v>
      </c>
      <c r="V31" s="32">
        <f t="shared" si="5"/>
        <v>0</v>
      </c>
    </row>
    <row r="32" spans="1:22">
      <c r="A32" s="1" t="s">
        <v>147</v>
      </c>
      <c r="B32" s="3">
        <v>4</v>
      </c>
      <c r="C32" s="3">
        <v>4</v>
      </c>
      <c r="D32" s="10">
        <f t="shared" si="0"/>
        <v>8</v>
      </c>
      <c r="E32" s="3">
        <v>0</v>
      </c>
      <c r="F32" s="3">
        <v>0</v>
      </c>
      <c r="G32" s="3">
        <v>0</v>
      </c>
      <c r="H32" s="30">
        <f t="shared" si="1"/>
        <v>8</v>
      </c>
      <c r="I32" s="3">
        <v>0</v>
      </c>
      <c r="J32" s="3">
        <v>0</v>
      </c>
      <c r="K32" s="10">
        <f t="shared" si="2"/>
        <v>0</v>
      </c>
      <c r="L32" s="3">
        <v>0</v>
      </c>
      <c r="M32" s="3">
        <v>0</v>
      </c>
      <c r="N32" s="3">
        <v>0</v>
      </c>
      <c r="O32" s="31">
        <f t="shared" si="3"/>
        <v>0</v>
      </c>
      <c r="P32" s="3">
        <v>0</v>
      </c>
      <c r="Q32" s="3">
        <v>0</v>
      </c>
      <c r="R32" s="10">
        <f t="shared" si="4"/>
        <v>0</v>
      </c>
      <c r="S32" s="3">
        <v>0</v>
      </c>
      <c r="T32" s="3">
        <v>0</v>
      </c>
      <c r="U32" s="3">
        <v>0</v>
      </c>
      <c r="V32" s="32">
        <f t="shared" si="5"/>
        <v>0</v>
      </c>
    </row>
    <row r="33" spans="1:22">
      <c r="A33" s="1" t="s">
        <v>152</v>
      </c>
      <c r="B33" s="3">
        <v>0</v>
      </c>
      <c r="C33" s="3">
        <v>0</v>
      </c>
      <c r="D33" s="10">
        <f t="shared" si="0"/>
        <v>0</v>
      </c>
      <c r="E33" s="3">
        <v>0</v>
      </c>
      <c r="F33" s="3">
        <v>0</v>
      </c>
      <c r="G33" s="3">
        <v>5</v>
      </c>
      <c r="H33" s="30">
        <f t="shared" si="1"/>
        <v>5</v>
      </c>
      <c r="I33" s="3">
        <v>0</v>
      </c>
      <c r="J33" s="3">
        <v>0</v>
      </c>
      <c r="K33" s="10">
        <f t="shared" si="2"/>
        <v>0</v>
      </c>
      <c r="L33" s="3">
        <v>0</v>
      </c>
      <c r="M33" s="3">
        <v>0</v>
      </c>
      <c r="N33" s="3">
        <v>0</v>
      </c>
      <c r="O33" s="31">
        <f t="shared" si="3"/>
        <v>0</v>
      </c>
      <c r="P33" s="3">
        <v>0</v>
      </c>
      <c r="Q33" s="3">
        <v>0</v>
      </c>
      <c r="R33" s="10">
        <f t="shared" si="4"/>
        <v>0</v>
      </c>
      <c r="S33" s="3">
        <v>0</v>
      </c>
      <c r="T33" s="3">
        <v>0</v>
      </c>
      <c r="U33" s="3">
        <v>0</v>
      </c>
      <c r="V33" s="32">
        <f t="shared" si="5"/>
        <v>0</v>
      </c>
    </row>
    <row r="34" spans="1:22">
      <c r="A34" s="1" t="s">
        <v>157</v>
      </c>
      <c r="B34" s="3">
        <v>78</v>
      </c>
      <c r="C34" s="3">
        <v>293</v>
      </c>
      <c r="D34" s="10">
        <f t="shared" si="0"/>
        <v>371</v>
      </c>
      <c r="E34" s="3">
        <v>284</v>
      </c>
      <c r="F34" s="3">
        <v>586</v>
      </c>
      <c r="G34" s="3">
        <v>72</v>
      </c>
      <c r="H34" s="30">
        <f t="shared" si="1"/>
        <v>1313</v>
      </c>
      <c r="I34" s="3">
        <v>26</v>
      </c>
      <c r="J34" s="3">
        <v>14</v>
      </c>
      <c r="K34" s="10">
        <f t="shared" si="2"/>
        <v>40</v>
      </c>
      <c r="L34" s="3">
        <v>0</v>
      </c>
      <c r="M34" s="3">
        <v>5</v>
      </c>
      <c r="N34" s="3">
        <v>7</v>
      </c>
      <c r="O34" s="31">
        <f t="shared" si="3"/>
        <v>52</v>
      </c>
      <c r="P34" s="3">
        <v>0</v>
      </c>
      <c r="Q34" s="3">
        <v>0</v>
      </c>
      <c r="R34" s="10">
        <f t="shared" si="4"/>
        <v>0</v>
      </c>
      <c r="S34" s="3">
        <v>0</v>
      </c>
      <c r="T34" s="3">
        <v>0</v>
      </c>
      <c r="U34" s="3">
        <v>0</v>
      </c>
      <c r="V34" s="32">
        <f t="shared" si="5"/>
        <v>0</v>
      </c>
    </row>
    <row r="35" spans="1:22">
      <c r="A35" s="1" t="s">
        <v>162</v>
      </c>
      <c r="B35" s="3">
        <v>75</v>
      </c>
      <c r="C35" s="3">
        <v>130</v>
      </c>
      <c r="D35" s="10">
        <f t="shared" si="0"/>
        <v>205</v>
      </c>
      <c r="E35" s="3">
        <v>95</v>
      </c>
      <c r="F35" s="3">
        <v>164</v>
      </c>
      <c r="G35" s="3">
        <v>13</v>
      </c>
      <c r="H35" s="30">
        <f t="shared" si="1"/>
        <v>477</v>
      </c>
      <c r="I35" s="3">
        <v>1</v>
      </c>
      <c r="J35" s="3">
        <v>0</v>
      </c>
      <c r="K35" s="10">
        <f t="shared" si="2"/>
        <v>1</v>
      </c>
      <c r="L35" s="3">
        <v>0</v>
      </c>
      <c r="M35" s="3">
        <v>0</v>
      </c>
      <c r="N35" s="3">
        <v>1</v>
      </c>
      <c r="O35" s="31">
        <f t="shared" si="3"/>
        <v>2</v>
      </c>
      <c r="P35" s="3">
        <v>0</v>
      </c>
      <c r="Q35" s="3">
        <v>0</v>
      </c>
      <c r="R35" s="10">
        <f t="shared" si="4"/>
        <v>0</v>
      </c>
      <c r="S35" s="3">
        <v>0</v>
      </c>
      <c r="T35" s="3">
        <v>0</v>
      </c>
      <c r="U35" s="3">
        <v>0</v>
      </c>
      <c r="V35" s="32">
        <f t="shared" si="5"/>
        <v>0</v>
      </c>
    </row>
    <row r="36" spans="1:22">
      <c r="A36" s="1" t="s">
        <v>167</v>
      </c>
      <c r="B36" s="3">
        <v>742</v>
      </c>
      <c r="C36" s="3">
        <v>498</v>
      </c>
      <c r="D36" s="10">
        <f t="shared" si="0"/>
        <v>1240</v>
      </c>
      <c r="E36" s="3">
        <v>219</v>
      </c>
      <c r="F36" s="3">
        <v>1012</v>
      </c>
      <c r="G36" s="3">
        <v>474</v>
      </c>
      <c r="H36" s="30">
        <f t="shared" si="1"/>
        <v>2945</v>
      </c>
      <c r="I36" s="3">
        <v>240</v>
      </c>
      <c r="J36" s="3">
        <v>86</v>
      </c>
      <c r="K36" s="10">
        <f t="shared" si="2"/>
        <v>326</v>
      </c>
      <c r="L36" s="3">
        <v>33</v>
      </c>
      <c r="M36" s="3">
        <v>105</v>
      </c>
      <c r="N36" s="3">
        <v>146</v>
      </c>
      <c r="O36" s="31">
        <f t="shared" si="3"/>
        <v>610</v>
      </c>
      <c r="P36" s="3">
        <v>1</v>
      </c>
      <c r="Q36" s="3">
        <v>0</v>
      </c>
      <c r="R36" s="10">
        <f t="shared" si="4"/>
        <v>1</v>
      </c>
      <c r="S36" s="3">
        <v>0</v>
      </c>
      <c r="T36" s="3">
        <v>9</v>
      </c>
      <c r="U36" s="3">
        <v>1</v>
      </c>
      <c r="V36" s="32">
        <f t="shared" si="5"/>
        <v>11</v>
      </c>
    </row>
    <row r="37" spans="1:22">
      <c r="A37" s="1" t="s">
        <v>172</v>
      </c>
      <c r="B37" s="3">
        <v>65</v>
      </c>
      <c r="C37" s="3">
        <v>0</v>
      </c>
      <c r="D37" s="10">
        <f t="shared" si="0"/>
        <v>65</v>
      </c>
      <c r="E37" s="3">
        <v>35</v>
      </c>
      <c r="F37" s="3">
        <v>27</v>
      </c>
      <c r="G37" s="3">
        <v>8</v>
      </c>
      <c r="H37" s="30">
        <f t="shared" si="1"/>
        <v>135</v>
      </c>
      <c r="I37" s="3">
        <v>5</v>
      </c>
      <c r="J37" s="3">
        <v>0</v>
      </c>
      <c r="K37" s="10">
        <f t="shared" si="2"/>
        <v>5</v>
      </c>
      <c r="L37" s="3">
        <v>0</v>
      </c>
      <c r="M37" s="3">
        <v>1</v>
      </c>
      <c r="N37" s="3">
        <v>8</v>
      </c>
      <c r="O37" s="31">
        <f t="shared" si="3"/>
        <v>14</v>
      </c>
      <c r="P37" s="3">
        <v>1</v>
      </c>
      <c r="Q37" s="3">
        <v>0</v>
      </c>
      <c r="R37" s="10">
        <f t="shared" si="4"/>
        <v>1</v>
      </c>
      <c r="S37" s="3">
        <v>0</v>
      </c>
      <c r="T37" s="3">
        <v>0</v>
      </c>
      <c r="U37" s="3">
        <v>0</v>
      </c>
      <c r="V37" s="32">
        <f t="shared" si="5"/>
        <v>1</v>
      </c>
    </row>
    <row r="38" spans="1:22">
      <c r="A38" s="1" t="s">
        <v>177</v>
      </c>
      <c r="B38" s="3">
        <v>89</v>
      </c>
      <c r="C38" s="3">
        <v>43</v>
      </c>
      <c r="D38" s="10">
        <f t="shared" si="0"/>
        <v>132</v>
      </c>
      <c r="E38" s="3">
        <v>45</v>
      </c>
      <c r="F38" s="3">
        <v>62</v>
      </c>
      <c r="G38" s="3">
        <v>12</v>
      </c>
      <c r="H38" s="30">
        <f t="shared" si="1"/>
        <v>251</v>
      </c>
      <c r="I38" s="3">
        <v>0</v>
      </c>
      <c r="J38" s="3">
        <v>2</v>
      </c>
      <c r="K38" s="10">
        <f t="shared" si="2"/>
        <v>2</v>
      </c>
      <c r="L38" s="3">
        <v>3</v>
      </c>
      <c r="M38" s="3">
        <v>25</v>
      </c>
      <c r="N38" s="3">
        <v>1</v>
      </c>
      <c r="O38" s="31">
        <f t="shared" si="3"/>
        <v>31</v>
      </c>
      <c r="P38" s="3">
        <v>0</v>
      </c>
      <c r="Q38" s="3">
        <v>0</v>
      </c>
      <c r="R38" s="10">
        <f t="shared" si="4"/>
        <v>0</v>
      </c>
      <c r="S38" s="3">
        <v>0</v>
      </c>
      <c r="T38" s="3">
        <v>0</v>
      </c>
      <c r="U38" s="3">
        <v>0</v>
      </c>
      <c r="V38" s="32">
        <f t="shared" si="5"/>
        <v>0</v>
      </c>
    </row>
    <row r="39" spans="1:22">
      <c r="A39" s="1" t="s">
        <v>182</v>
      </c>
      <c r="B39" s="3">
        <v>94</v>
      </c>
      <c r="C39" s="3">
        <v>193</v>
      </c>
      <c r="D39" s="10">
        <f t="shared" si="0"/>
        <v>287</v>
      </c>
      <c r="E39" s="3">
        <v>11</v>
      </c>
      <c r="F39" s="3">
        <v>5</v>
      </c>
      <c r="G39" s="3">
        <v>41</v>
      </c>
      <c r="H39" s="30">
        <f t="shared" si="1"/>
        <v>344</v>
      </c>
      <c r="I39" s="3">
        <v>0</v>
      </c>
      <c r="J39" s="3">
        <v>2</v>
      </c>
      <c r="K39" s="10">
        <f t="shared" si="2"/>
        <v>2</v>
      </c>
      <c r="L39" s="3">
        <v>0</v>
      </c>
      <c r="M39" s="3">
        <v>0</v>
      </c>
      <c r="N39" s="3">
        <v>0</v>
      </c>
      <c r="O39" s="31">
        <f t="shared" si="3"/>
        <v>2</v>
      </c>
      <c r="P39" s="3">
        <v>0</v>
      </c>
      <c r="Q39" s="3">
        <v>0</v>
      </c>
      <c r="R39" s="10">
        <f t="shared" si="4"/>
        <v>0</v>
      </c>
      <c r="S39" s="3">
        <v>0</v>
      </c>
      <c r="T39" s="3">
        <v>0</v>
      </c>
      <c r="U39" s="3">
        <v>0</v>
      </c>
      <c r="V39" s="32">
        <f t="shared" si="5"/>
        <v>0</v>
      </c>
    </row>
    <row r="40" spans="1:22">
      <c r="A40" s="1" t="s">
        <v>187</v>
      </c>
      <c r="B40" s="3">
        <v>95</v>
      </c>
      <c r="C40" s="3">
        <v>75</v>
      </c>
      <c r="D40" s="10">
        <f t="shared" si="0"/>
        <v>170</v>
      </c>
      <c r="E40" s="3">
        <v>125</v>
      </c>
      <c r="F40" s="3">
        <v>282</v>
      </c>
      <c r="G40" s="3">
        <v>66</v>
      </c>
      <c r="H40" s="30">
        <f t="shared" si="1"/>
        <v>643</v>
      </c>
      <c r="I40" s="3">
        <v>19</v>
      </c>
      <c r="J40" s="3">
        <v>17</v>
      </c>
      <c r="K40" s="10">
        <f t="shared" si="2"/>
        <v>36</v>
      </c>
      <c r="L40" s="3">
        <v>3</v>
      </c>
      <c r="M40" s="3">
        <v>2</v>
      </c>
      <c r="N40" s="3">
        <v>4</v>
      </c>
      <c r="O40" s="31">
        <f t="shared" si="3"/>
        <v>45</v>
      </c>
      <c r="P40" s="3">
        <v>0</v>
      </c>
      <c r="Q40" s="3">
        <v>0</v>
      </c>
      <c r="R40" s="10">
        <f t="shared" si="4"/>
        <v>0</v>
      </c>
      <c r="S40" s="3">
        <v>0</v>
      </c>
      <c r="T40" s="3">
        <v>0</v>
      </c>
      <c r="U40" s="3">
        <v>0</v>
      </c>
      <c r="V40" s="32">
        <f t="shared" si="5"/>
        <v>0</v>
      </c>
    </row>
    <row r="41" spans="1:22">
      <c r="A41" s="1" t="s">
        <v>192</v>
      </c>
      <c r="B41" s="3">
        <v>0</v>
      </c>
      <c r="C41" s="3">
        <v>0</v>
      </c>
      <c r="D41" s="10">
        <f t="shared" si="0"/>
        <v>0</v>
      </c>
      <c r="E41" s="3">
        <v>0</v>
      </c>
      <c r="F41" s="3">
        <v>0</v>
      </c>
      <c r="G41" s="3">
        <v>0</v>
      </c>
      <c r="H41" s="30">
        <f t="shared" si="1"/>
        <v>0</v>
      </c>
      <c r="I41" s="3">
        <v>0</v>
      </c>
      <c r="J41" s="3">
        <v>2</v>
      </c>
      <c r="K41" s="10">
        <f t="shared" si="2"/>
        <v>2</v>
      </c>
      <c r="L41" s="3">
        <v>0</v>
      </c>
      <c r="M41" s="3">
        <v>0</v>
      </c>
      <c r="N41" s="3">
        <v>0</v>
      </c>
      <c r="O41" s="31">
        <f t="shared" si="3"/>
        <v>2</v>
      </c>
      <c r="P41" s="3">
        <v>0</v>
      </c>
      <c r="Q41" s="3">
        <v>0</v>
      </c>
      <c r="R41" s="10">
        <f t="shared" si="4"/>
        <v>0</v>
      </c>
      <c r="S41" s="3">
        <v>0</v>
      </c>
      <c r="T41" s="3">
        <v>0</v>
      </c>
      <c r="U41" s="3">
        <v>0</v>
      </c>
      <c r="V41" s="32">
        <f t="shared" si="5"/>
        <v>0</v>
      </c>
    </row>
    <row r="42" spans="1:22">
      <c r="A42" s="1" t="s">
        <v>196</v>
      </c>
      <c r="B42" s="3">
        <v>20</v>
      </c>
      <c r="C42" s="3">
        <v>2</v>
      </c>
      <c r="D42" s="10">
        <f t="shared" si="0"/>
        <v>22</v>
      </c>
      <c r="E42" s="3">
        <v>1</v>
      </c>
      <c r="F42" s="3">
        <v>14</v>
      </c>
      <c r="G42" s="3">
        <v>29</v>
      </c>
      <c r="H42" s="30">
        <f t="shared" si="1"/>
        <v>66</v>
      </c>
      <c r="I42" s="3">
        <v>0</v>
      </c>
      <c r="J42" s="3">
        <v>3</v>
      </c>
      <c r="K42" s="10">
        <f t="shared" si="2"/>
        <v>3</v>
      </c>
      <c r="L42" s="3">
        <v>0</v>
      </c>
      <c r="M42" s="3">
        <v>2</v>
      </c>
      <c r="N42" s="3">
        <v>1</v>
      </c>
      <c r="O42" s="31">
        <f t="shared" si="3"/>
        <v>6</v>
      </c>
      <c r="P42" s="3">
        <v>0</v>
      </c>
      <c r="Q42" s="3">
        <v>0</v>
      </c>
      <c r="R42" s="10">
        <f t="shared" si="4"/>
        <v>0</v>
      </c>
      <c r="S42" s="3">
        <v>0</v>
      </c>
      <c r="T42" s="3">
        <v>0</v>
      </c>
      <c r="U42" s="3">
        <v>0</v>
      </c>
      <c r="V42" s="32">
        <f t="shared" si="5"/>
        <v>0</v>
      </c>
    </row>
    <row r="43" spans="1:22">
      <c r="A43" s="1" t="s">
        <v>201</v>
      </c>
      <c r="B43" s="3">
        <v>34</v>
      </c>
      <c r="C43" s="3">
        <v>0</v>
      </c>
      <c r="D43" s="10">
        <f t="shared" si="0"/>
        <v>34</v>
      </c>
      <c r="E43" s="3">
        <v>0</v>
      </c>
      <c r="F43" s="3">
        <v>0</v>
      </c>
      <c r="G43" s="3">
        <v>0</v>
      </c>
      <c r="H43" s="30">
        <f t="shared" si="1"/>
        <v>34</v>
      </c>
      <c r="I43" s="3">
        <v>0</v>
      </c>
      <c r="J43" s="3">
        <v>2</v>
      </c>
      <c r="K43" s="10">
        <f t="shared" si="2"/>
        <v>2</v>
      </c>
      <c r="L43" s="3">
        <v>0</v>
      </c>
      <c r="M43" s="3">
        <v>2</v>
      </c>
      <c r="N43" s="3">
        <v>0</v>
      </c>
      <c r="O43" s="31">
        <f t="shared" si="3"/>
        <v>4</v>
      </c>
      <c r="P43" s="3">
        <v>0</v>
      </c>
      <c r="Q43" s="3">
        <v>0</v>
      </c>
      <c r="R43" s="10">
        <f t="shared" si="4"/>
        <v>0</v>
      </c>
      <c r="S43" s="3">
        <v>0</v>
      </c>
      <c r="T43" s="3">
        <v>0</v>
      </c>
      <c r="U43" s="3">
        <v>0</v>
      </c>
      <c r="V43" s="32">
        <f t="shared" si="5"/>
        <v>0</v>
      </c>
    </row>
    <row r="44" spans="1:22">
      <c r="A44" s="1" t="s">
        <v>206</v>
      </c>
      <c r="B44" s="3">
        <v>0</v>
      </c>
      <c r="C44" s="3">
        <v>0</v>
      </c>
      <c r="D44" s="10">
        <f t="shared" si="0"/>
        <v>0</v>
      </c>
      <c r="E44" s="3">
        <v>0</v>
      </c>
      <c r="F44" s="3">
        <v>0</v>
      </c>
      <c r="G44" s="3">
        <v>3</v>
      </c>
      <c r="H44" s="30">
        <f t="shared" si="1"/>
        <v>3</v>
      </c>
      <c r="I44" s="3">
        <v>0</v>
      </c>
      <c r="J44" s="3">
        <v>0</v>
      </c>
      <c r="K44" s="10">
        <f t="shared" si="2"/>
        <v>0</v>
      </c>
      <c r="L44" s="3">
        <v>0</v>
      </c>
      <c r="M44" s="3">
        <v>0</v>
      </c>
      <c r="N44" s="3">
        <v>4</v>
      </c>
      <c r="O44" s="31">
        <f t="shared" si="3"/>
        <v>4</v>
      </c>
      <c r="P44" s="3">
        <v>0</v>
      </c>
      <c r="Q44" s="3">
        <v>0</v>
      </c>
      <c r="R44" s="10">
        <f t="shared" si="4"/>
        <v>0</v>
      </c>
      <c r="S44" s="3">
        <v>0</v>
      </c>
      <c r="T44" s="3">
        <v>0</v>
      </c>
      <c r="U44" s="3">
        <v>0</v>
      </c>
      <c r="V44" s="32">
        <f t="shared" si="5"/>
        <v>0</v>
      </c>
    </row>
    <row r="45" spans="1:22">
      <c r="A45" s="1" t="s">
        <v>211</v>
      </c>
      <c r="B45" s="1" t="s">
        <v>171</v>
      </c>
      <c r="C45" s="1" t="s">
        <v>171</v>
      </c>
      <c r="D45" s="10">
        <f t="shared" si="0"/>
        <v>0</v>
      </c>
      <c r="E45" s="1" t="s">
        <v>171</v>
      </c>
      <c r="F45" s="1" t="s">
        <v>171</v>
      </c>
      <c r="G45" s="3">
        <v>2</v>
      </c>
      <c r="H45" s="30">
        <f t="shared" si="1"/>
        <v>2</v>
      </c>
      <c r="I45" s="1" t="s">
        <v>171</v>
      </c>
      <c r="J45" s="1" t="s">
        <v>171</v>
      </c>
      <c r="K45" s="10">
        <f t="shared" si="2"/>
        <v>0</v>
      </c>
      <c r="L45" s="1" t="s">
        <v>171</v>
      </c>
      <c r="M45" s="1" t="s">
        <v>171</v>
      </c>
      <c r="N45" s="1" t="s">
        <v>171</v>
      </c>
      <c r="O45" s="31">
        <f t="shared" si="3"/>
        <v>0</v>
      </c>
      <c r="P45" s="1" t="s">
        <v>171</v>
      </c>
      <c r="Q45" s="1" t="s">
        <v>171</v>
      </c>
      <c r="R45" s="10">
        <f t="shared" si="4"/>
        <v>0</v>
      </c>
      <c r="S45" s="1" t="s">
        <v>171</v>
      </c>
      <c r="T45" s="1" t="s">
        <v>171</v>
      </c>
      <c r="U45" s="1" t="s">
        <v>171</v>
      </c>
      <c r="V45" s="32">
        <f t="shared" si="5"/>
        <v>0</v>
      </c>
    </row>
    <row r="46" spans="1:22">
      <c r="A46" s="1" t="s">
        <v>216</v>
      </c>
      <c r="B46" s="3">
        <v>224</v>
      </c>
      <c r="C46" s="3">
        <v>23</v>
      </c>
      <c r="D46" s="10">
        <f t="shared" si="0"/>
        <v>247</v>
      </c>
      <c r="E46" s="3">
        <v>66</v>
      </c>
      <c r="F46" s="3">
        <v>48</v>
      </c>
      <c r="G46" s="3">
        <v>24</v>
      </c>
      <c r="H46" s="30">
        <f t="shared" si="1"/>
        <v>385</v>
      </c>
      <c r="I46" s="3">
        <v>4</v>
      </c>
      <c r="J46" s="3">
        <v>2</v>
      </c>
      <c r="K46" s="10">
        <f t="shared" si="2"/>
        <v>6</v>
      </c>
      <c r="L46" s="3">
        <v>1</v>
      </c>
      <c r="M46" s="3">
        <v>12</v>
      </c>
      <c r="N46" s="3">
        <v>0</v>
      </c>
      <c r="O46" s="31">
        <f t="shared" si="3"/>
        <v>19</v>
      </c>
      <c r="P46" s="3">
        <v>0</v>
      </c>
      <c r="Q46" s="3">
        <v>0</v>
      </c>
      <c r="R46" s="10">
        <f t="shared" si="4"/>
        <v>0</v>
      </c>
      <c r="S46" s="3">
        <v>0</v>
      </c>
      <c r="T46" s="3">
        <v>0</v>
      </c>
      <c r="U46" s="3">
        <v>0</v>
      </c>
      <c r="V46" s="32">
        <f t="shared" si="5"/>
        <v>0</v>
      </c>
    </row>
    <row r="47" spans="1:22">
      <c r="A47" s="1" t="s">
        <v>221</v>
      </c>
      <c r="B47" s="3">
        <v>71</v>
      </c>
      <c r="C47" s="3">
        <v>71</v>
      </c>
      <c r="D47" s="10">
        <f t="shared" si="0"/>
        <v>142</v>
      </c>
      <c r="E47" s="3">
        <v>23</v>
      </c>
      <c r="F47" s="3">
        <v>124</v>
      </c>
      <c r="G47" s="3">
        <v>6</v>
      </c>
      <c r="H47" s="30">
        <f t="shared" si="1"/>
        <v>295</v>
      </c>
      <c r="I47" s="3">
        <v>12</v>
      </c>
      <c r="J47" s="3">
        <v>10</v>
      </c>
      <c r="K47" s="10">
        <f t="shared" si="2"/>
        <v>22</v>
      </c>
      <c r="L47" s="3">
        <v>2</v>
      </c>
      <c r="M47" s="3">
        <v>37</v>
      </c>
      <c r="N47" s="3">
        <v>0</v>
      </c>
      <c r="O47" s="31">
        <f t="shared" si="3"/>
        <v>61</v>
      </c>
      <c r="P47" s="3">
        <v>0</v>
      </c>
      <c r="Q47" s="3">
        <v>0</v>
      </c>
      <c r="R47" s="10">
        <f t="shared" si="4"/>
        <v>0</v>
      </c>
      <c r="S47" s="3">
        <v>0</v>
      </c>
      <c r="T47" s="3">
        <v>0</v>
      </c>
      <c r="U47" s="3">
        <v>0</v>
      </c>
      <c r="V47" s="32">
        <f t="shared" si="5"/>
        <v>0</v>
      </c>
    </row>
    <row r="48" spans="1:22">
      <c r="A48" s="1" t="s">
        <v>226</v>
      </c>
      <c r="B48" s="3">
        <v>40</v>
      </c>
      <c r="C48" s="3">
        <v>6</v>
      </c>
      <c r="D48" s="10">
        <f t="shared" si="0"/>
        <v>46</v>
      </c>
      <c r="E48" s="3">
        <v>63</v>
      </c>
      <c r="F48" s="3">
        <v>0</v>
      </c>
      <c r="G48" s="3">
        <v>16</v>
      </c>
      <c r="H48" s="30">
        <f t="shared" si="1"/>
        <v>125</v>
      </c>
      <c r="I48" s="3">
        <v>24</v>
      </c>
      <c r="J48" s="3">
        <v>0</v>
      </c>
      <c r="K48" s="10">
        <f t="shared" si="2"/>
        <v>24</v>
      </c>
      <c r="L48" s="3">
        <v>0</v>
      </c>
      <c r="M48" s="3">
        <v>0</v>
      </c>
      <c r="N48" s="3">
        <v>0</v>
      </c>
      <c r="O48" s="31">
        <f t="shared" si="3"/>
        <v>24</v>
      </c>
      <c r="P48" s="3">
        <v>0</v>
      </c>
      <c r="Q48" s="3">
        <v>0</v>
      </c>
      <c r="R48" s="10">
        <f t="shared" si="4"/>
        <v>0</v>
      </c>
      <c r="S48" s="3">
        <v>0</v>
      </c>
      <c r="T48" s="3">
        <v>0</v>
      </c>
      <c r="U48" s="3">
        <v>0</v>
      </c>
      <c r="V48" s="32">
        <f t="shared" si="5"/>
        <v>0</v>
      </c>
    </row>
    <row r="49" spans="1:22">
      <c r="A49" s="1" t="s">
        <v>231</v>
      </c>
      <c r="B49" s="3">
        <v>0</v>
      </c>
      <c r="C49" s="3">
        <v>6</v>
      </c>
      <c r="D49" s="10">
        <f t="shared" si="0"/>
        <v>6</v>
      </c>
      <c r="E49" s="3">
        <v>0</v>
      </c>
      <c r="F49" s="3">
        <v>0</v>
      </c>
      <c r="G49" s="3">
        <v>0</v>
      </c>
      <c r="H49" s="30">
        <f t="shared" si="1"/>
        <v>6</v>
      </c>
      <c r="I49" s="3">
        <v>0</v>
      </c>
      <c r="J49" s="3">
        <v>0</v>
      </c>
      <c r="K49" s="10">
        <f t="shared" si="2"/>
        <v>0</v>
      </c>
      <c r="L49" s="3">
        <v>0</v>
      </c>
      <c r="M49" s="3">
        <v>0</v>
      </c>
      <c r="N49" s="3">
        <v>0</v>
      </c>
      <c r="O49" s="31">
        <f t="shared" si="3"/>
        <v>0</v>
      </c>
      <c r="P49" s="3">
        <v>0</v>
      </c>
      <c r="Q49" s="3">
        <v>0</v>
      </c>
      <c r="R49" s="10">
        <f t="shared" si="4"/>
        <v>0</v>
      </c>
      <c r="S49" s="3">
        <v>0</v>
      </c>
      <c r="T49" s="3">
        <v>0</v>
      </c>
      <c r="U49" s="3">
        <v>0</v>
      </c>
      <c r="V49" s="32">
        <f t="shared" si="5"/>
        <v>0</v>
      </c>
    </row>
    <row r="50" spans="1:22">
      <c r="A50" s="1" t="s">
        <v>236</v>
      </c>
      <c r="B50" s="3">
        <v>7</v>
      </c>
      <c r="C50" s="3">
        <v>23</v>
      </c>
      <c r="D50" s="10">
        <f t="shared" si="0"/>
        <v>30</v>
      </c>
      <c r="E50" s="3">
        <v>6</v>
      </c>
      <c r="F50" s="3">
        <v>8</v>
      </c>
      <c r="G50" s="3">
        <v>2</v>
      </c>
      <c r="H50" s="30">
        <f t="shared" si="1"/>
        <v>46</v>
      </c>
      <c r="I50" s="3">
        <v>0</v>
      </c>
      <c r="J50" s="3">
        <v>3</v>
      </c>
      <c r="K50" s="10">
        <f t="shared" si="2"/>
        <v>3</v>
      </c>
      <c r="L50" s="3">
        <v>0</v>
      </c>
      <c r="M50" s="3">
        <v>0</v>
      </c>
      <c r="N50" s="3">
        <v>0</v>
      </c>
      <c r="O50" s="31">
        <f t="shared" si="3"/>
        <v>3</v>
      </c>
      <c r="P50" s="3">
        <v>0</v>
      </c>
      <c r="Q50" s="3">
        <v>0</v>
      </c>
      <c r="R50" s="10">
        <f t="shared" si="4"/>
        <v>0</v>
      </c>
      <c r="S50" s="3">
        <v>0</v>
      </c>
      <c r="T50" s="3">
        <v>0</v>
      </c>
      <c r="U50" s="3">
        <v>0</v>
      </c>
      <c r="V50" s="32">
        <f t="shared" si="5"/>
        <v>0</v>
      </c>
    </row>
    <row r="51" spans="1:22">
      <c r="A51" s="1" t="s">
        <v>241</v>
      </c>
      <c r="B51" s="3">
        <v>3</v>
      </c>
      <c r="C51" s="3">
        <v>9</v>
      </c>
      <c r="D51" s="10">
        <f t="shared" si="0"/>
        <v>12</v>
      </c>
      <c r="E51" s="3">
        <v>0</v>
      </c>
      <c r="F51" s="3">
        <v>0</v>
      </c>
      <c r="G51" s="3">
        <v>1</v>
      </c>
      <c r="H51" s="30">
        <f t="shared" si="1"/>
        <v>13</v>
      </c>
      <c r="I51" s="3">
        <v>0</v>
      </c>
      <c r="J51" s="3">
        <v>0</v>
      </c>
      <c r="K51" s="10">
        <f t="shared" si="2"/>
        <v>0</v>
      </c>
      <c r="L51" s="3">
        <v>0</v>
      </c>
      <c r="M51" s="3">
        <v>0</v>
      </c>
      <c r="N51" s="3">
        <v>0</v>
      </c>
      <c r="O51" s="31">
        <f t="shared" si="3"/>
        <v>0</v>
      </c>
      <c r="P51" s="3">
        <v>0</v>
      </c>
      <c r="Q51" s="3">
        <v>0</v>
      </c>
      <c r="R51" s="10">
        <f t="shared" si="4"/>
        <v>0</v>
      </c>
      <c r="S51" s="3">
        <v>0</v>
      </c>
      <c r="T51" s="3">
        <v>0</v>
      </c>
      <c r="U51" s="3">
        <v>0</v>
      </c>
      <c r="V51" s="32">
        <f t="shared" si="5"/>
        <v>0</v>
      </c>
    </row>
    <row r="52" spans="1:22">
      <c r="A52" s="1" t="s">
        <v>246</v>
      </c>
      <c r="B52" s="3">
        <v>8</v>
      </c>
      <c r="C52" s="3">
        <v>20</v>
      </c>
      <c r="D52" s="10">
        <f t="shared" si="0"/>
        <v>28</v>
      </c>
      <c r="E52" s="3">
        <v>1</v>
      </c>
      <c r="F52" s="3">
        <v>24</v>
      </c>
      <c r="G52" s="3">
        <v>0</v>
      </c>
      <c r="H52" s="30">
        <f t="shared" si="1"/>
        <v>53</v>
      </c>
      <c r="I52" s="3">
        <v>0</v>
      </c>
      <c r="J52" s="3">
        <v>0</v>
      </c>
      <c r="K52" s="10">
        <f t="shared" si="2"/>
        <v>0</v>
      </c>
      <c r="L52" s="3">
        <v>0</v>
      </c>
      <c r="M52" s="3">
        <v>0</v>
      </c>
      <c r="N52" s="3">
        <v>2</v>
      </c>
      <c r="O52" s="31">
        <f t="shared" si="3"/>
        <v>2</v>
      </c>
      <c r="P52" s="3">
        <v>0</v>
      </c>
      <c r="Q52" s="3">
        <v>0</v>
      </c>
      <c r="R52" s="10">
        <f t="shared" si="4"/>
        <v>0</v>
      </c>
      <c r="S52" s="3">
        <v>0</v>
      </c>
      <c r="T52" s="3">
        <v>0</v>
      </c>
      <c r="U52" s="3">
        <v>0</v>
      </c>
      <c r="V52" s="32">
        <f t="shared" si="5"/>
        <v>0</v>
      </c>
    </row>
    <row r="53" spans="1:22">
      <c r="A53" s="1" t="s">
        <v>251</v>
      </c>
      <c r="B53" s="3">
        <v>10</v>
      </c>
      <c r="C53" s="3">
        <v>10</v>
      </c>
      <c r="D53" s="10">
        <f t="shared" si="0"/>
        <v>20</v>
      </c>
      <c r="E53" s="3">
        <v>5</v>
      </c>
      <c r="F53" s="3">
        <v>55</v>
      </c>
      <c r="G53" s="3">
        <v>2</v>
      </c>
      <c r="H53" s="30">
        <f t="shared" si="1"/>
        <v>82</v>
      </c>
      <c r="I53" s="3">
        <v>0</v>
      </c>
      <c r="J53" s="3">
        <v>0</v>
      </c>
      <c r="K53" s="10">
        <f t="shared" si="2"/>
        <v>0</v>
      </c>
      <c r="L53" s="3">
        <v>0</v>
      </c>
      <c r="M53" s="3">
        <v>0</v>
      </c>
      <c r="N53" s="3">
        <v>0</v>
      </c>
      <c r="O53" s="31">
        <f t="shared" si="3"/>
        <v>0</v>
      </c>
      <c r="P53" s="3">
        <v>0</v>
      </c>
      <c r="Q53" s="3">
        <v>0</v>
      </c>
      <c r="R53" s="10">
        <f t="shared" si="4"/>
        <v>0</v>
      </c>
      <c r="S53" s="3">
        <v>0</v>
      </c>
      <c r="T53" s="3">
        <v>0</v>
      </c>
      <c r="U53" s="3">
        <v>0</v>
      </c>
      <c r="V53" s="32">
        <f t="shared" si="5"/>
        <v>0</v>
      </c>
    </row>
    <row r="54" spans="1:22">
      <c r="A54" s="1" t="s">
        <v>256</v>
      </c>
      <c r="B54" s="3">
        <v>34</v>
      </c>
      <c r="C54" s="3">
        <v>48</v>
      </c>
      <c r="D54" s="10">
        <f t="shared" si="0"/>
        <v>82</v>
      </c>
      <c r="E54" s="3">
        <v>16</v>
      </c>
      <c r="F54" s="3">
        <v>7</v>
      </c>
      <c r="G54" s="3">
        <v>4</v>
      </c>
      <c r="H54" s="30">
        <f t="shared" si="1"/>
        <v>109</v>
      </c>
      <c r="I54" s="3">
        <v>1</v>
      </c>
      <c r="J54" s="3">
        <v>1</v>
      </c>
      <c r="K54" s="10">
        <f t="shared" si="2"/>
        <v>2</v>
      </c>
      <c r="L54" s="3">
        <v>3</v>
      </c>
      <c r="M54" s="3">
        <v>0</v>
      </c>
      <c r="N54" s="3">
        <v>1</v>
      </c>
      <c r="O54" s="31">
        <f t="shared" si="3"/>
        <v>6</v>
      </c>
      <c r="P54" s="3">
        <v>0</v>
      </c>
      <c r="Q54" s="3">
        <v>0</v>
      </c>
      <c r="R54" s="10">
        <f t="shared" si="4"/>
        <v>0</v>
      </c>
      <c r="S54" s="3">
        <v>0</v>
      </c>
      <c r="T54" s="3">
        <v>1</v>
      </c>
      <c r="U54" s="3">
        <v>0</v>
      </c>
      <c r="V54" s="32">
        <f t="shared" si="5"/>
        <v>1</v>
      </c>
    </row>
    <row r="55" spans="1:22">
      <c r="A55" s="1" t="s">
        <v>261</v>
      </c>
      <c r="B55" s="3">
        <v>0</v>
      </c>
      <c r="C55" s="3">
        <v>12</v>
      </c>
      <c r="D55" s="10">
        <f t="shared" si="0"/>
        <v>12</v>
      </c>
      <c r="E55" s="3">
        <v>0</v>
      </c>
      <c r="F55" s="3">
        <v>0</v>
      </c>
      <c r="G55" s="3">
        <v>0</v>
      </c>
      <c r="H55" s="30">
        <f t="shared" si="1"/>
        <v>12</v>
      </c>
      <c r="I55" s="3">
        <v>0</v>
      </c>
      <c r="J55" s="3">
        <v>0</v>
      </c>
      <c r="K55" s="10">
        <f t="shared" si="2"/>
        <v>0</v>
      </c>
      <c r="L55" s="3">
        <v>0</v>
      </c>
      <c r="M55" s="3">
        <v>0</v>
      </c>
      <c r="N55" s="3">
        <v>0</v>
      </c>
      <c r="O55" s="31">
        <f t="shared" si="3"/>
        <v>0</v>
      </c>
      <c r="P55" s="3">
        <v>0</v>
      </c>
      <c r="Q55" s="3">
        <v>0</v>
      </c>
      <c r="R55" s="10">
        <f t="shared" si="4"/>
        <v>0</v>
      </c>
      <c r="S55" s="3">
        <v>0</v>
      </c>
      <c r="T55" s="3">
        <v>0</v>
      </c>
      <c r="U55" s="3">
        <v>0</v>
      </c>
      <c r="V55" s="32">
        <f t="shared" si="5"/>
        <v>0</v>
      </c>
    </row>
    <row r="56" spans="1:22">
      <c r="A56" s="1" t="s">
        <v>266</v>
      </c>
      <c r="B56" s="3">
        <v>41</v>
      </c>
      <c r="C56" s="3">
        <v>28</v>
      </c>
      <c r="D56" s="10">
        <f t="shared" si="0"/>
        <v>69</v>
      </c>
      <c r="E56" s="3">
        <v>28</v>
      </c>
      <c r="F56" s="3">
        <v>26</v>
      </c>
      <c r="G56" s="3">
        <v>12</v>
      </c>
      <c r="H56" s="30">
        <f t="shared" si="1"/>
        <v>135</v>
      </c>
      <c r="I56" s="3">
        <v>0</v>
      </c>
      <c r="J56" s="3">
        <v>0</v>
      </c>
      <c r="K56" s="10">
        <f t="shared" si="2"/>
        <v>0</v>
      </c>
      <c r="L56" s="3">
        <v>0</v>
      </c>
      <c r="M56" s="3">
        <v>0</v>
      </c>
      <c r="N56" s="3">
        <v>0</v>
      </c>
      <c r="O56" s="31">
        <f t="shared" si="3"/>
        <v>0</v>
      </c>
      <c r="P56" s="3">
        <v>0</v>
      </c>
      <c r="Q56" s="3">
        <v>0</v>
      </c>
      <c r="R56" s="10">
        <f t="shared" si="4"/>
        <v>0</v>
      </c>
      <c r="S56" s="3">
        <v>0</v>
      </c>
      <c r="T56" s="3">
        <v>0</v>
      </c>
      <c r="U56" s="3">
        <v>0</v>
      </c>
      <c r="V56" s="32">
        <f t="shared" si="5"/>
        <v>0</v>
      </c>
    </row>
    <row r="57" spans="1:22">
      <c r="A57" s="1" t="s">
        <v>271</v>
      </c>
      <c r="B57" s="3">
        <v>0</v>
      </c>
      <c r="C57" s="3">
        <v>0</v>
      </c>
      <c r="D57" s="10">
        <f t="shared" si="0"/>
        <v>0</v>
      </c>
      <c r="E57" s="3">
        <v>0</v>
      </c>
      <c r="F57" s="3">
        <v>0</v>
      </c>
      <c r="G57" s="3">
        <v>0</v>
      </c>
      <c r="H57" s="30">
        <f t="shared" si="1"/>
        <v>0</v>
      </c>
      <c r="I57" s="3">
        <v>0</v>
      </c>
      <c r="J57" s="3">
        <v>0</v>
      </c>
      <c r="K57" s="10">
        <f t="shared" si="2"/>
        <v>0</v>
      </c>
      <c r="L57" s="3">
        <v>0</v>
      </c>
      <c r="M57" s="3">
        <v>0</v>
      </c>
      <c r="N57" s="3">
        <v>0</v>
      </c>
      <c r="O57" s="31">
        <f t="shared" si="3"/>
        <v>0</v>
      </c>
      <c r="P57" s="3">
        <v>0</v>
      </c>
      <c r="Q57" s="3">
        <v>0</v>
      </c>
      <c r="R57" s="10">
        <f t="shared" si="4"/>
        <v>0</v>
      </c>
      <c r="S57" s="3">
        <v>0</v>
      </c>
      <c r="T57" s="3">
        <v>0</v>
      </c>
      <c r="U57" s="3">
        <v>0</v>
      </c>
      <c r="V57" s="32">
        <f t="shared" si="5"/>
        <v>0</v>
      </c>
    </row>
    <row r="58" spans="1:22">
      <c r="A58" s="1" t="s">
        <v>276</v>
      </c>
      <c r="B58" s="3">
        <v>1</v>
      </c>
      <c r="C58" s="3">
        <v>1</v>
      </c>
      <c r="D58" s="10">
        <f t="shared" si="0"/>
        <v>2</v>
      </c>
      <c r="E58" s="3">
        <v>1</v>
      </c>
      <c r="F58" s="3">
        <v>0</v>
      </c>
      <c r="G58" s="3">
        <v>0</v>
      </c>
      <c r="H58" s="30">
        <f t="shared" si="1"/>
        <v>3</v>
      </c>
      <c r="I58" s="3">
        <v>0</v>
      </c>
      <c r="J58" s="3">
        <v>0</v>
      </c>
      <c r="K58" s="10">
        <f t="shared" si="2"/>
        <v>0</v>
      </c>
      <c r="L58" s="3">
        <v>0</v>
      </c>
      <c r="M58" s="3">
        <v>0</v>
      </c>
      <c r="N58" s="3">
        <v>0</v>
      </c>
      <c r="O58" s="31">
        <f t="shared" si="3"/>
        <v>0</v>
      </c>
      <c r="P58" s="3">
        <v>0</v>
      </c>
      <c r="Q58" s="3">
        <v>0</v>
      </c>
      <c r="R58" s="10">
        <f t="shared" si="4"/>
        <v>0</v>
      </c>
      <c r="S58" s="3">
        <v>0</v>
      </c>
      <c r="T58" s="3">
        <v>0</v>
      </c>
      <c r="U58" s="3">
        <v>0</v>
      </c>
      <c r="V58" s="32">
        <f t="shared" si="5"/>
        <v>0</v>
      </c>
    </row>
    <row r="59" spans="1:22">
      <c r="A59" s="1" t="s">
        <v>281</v>
      </c>
      <c r="B59" s="3">
        <v>160</v>
      </c>
      <c r="C59" s="3">
        <v>160</v>
      </c>
      <c r="D59" s="10">
        <f t="shared" si="0"/>
        <v>320</v>
      </c>
      <c r="E59" s="3">
        <v>702</v>
      </c>
      <c r="F59" s="3">
        <v>0</v>
      </c>
      <c r="G59" s="3">
        <v>0</v>
      </c>
      <c r="H59" s="30">
        <f t="shared" si="1"/>
        <v>1022</v>
      </c>
      <c r="I59" s="3">
        <v>0</v>
      </c>
      <c r="J59" s="3">
        <v>0</v>
      </c>
      <c r="K59" s="10">
        <f t="shared" si="2"/>
        <v>0</v>
      </c>
      <c r="L59" s="3">
        <v>0</v>
      </c>
      <c r="M59" s="3">
        <v>0</v>
      </c>
      <c r="N59" s="3">
        <v>0</v>
      </c>
      <c r="O59" s="31">
        <f t="shared" si="3"/>
        <v>0</v>
      </c>
      <c r="P59" s="3">
        <v>0</v>
      </c>
      <c r="Q59" s="3">
        <v>0</v>
      </c>
      <c r="R59" s="10">
        <f t="shared" si="4"/>
        <v>0</v>
      </c>
      <c r="S59" s="3">
        <v>0</v>
      </c>
      <c r="T59" s="3">
        <v>0</v>
      </c>
      <c r="U59" s="3">
        <v>0</v>
      </c>
      <c r="V59" s="32">
        <f t="shared" si="5"/>
        <v>0</v>
      </c>
    </row>
    <row r="60" spans="1:22">
      <c r="A60" s="1" t="s">
        <v>286</v>
      </c>
      <c r="B60" s="3">
        <v>1</v>
      </c>
      <c r="C60" s="3">
        <v>3</v>
      </c>
      <c r="D60" s="10">
        <f t="shared" si="0"/>
        <v>4</v>
      </c>
      <c r="E60" s="3">
        <v>1</v>
      </c>
      <c r="F60" s="3">
        <v>3</v>
      </c>
      <c r="G60" s="3">
        <v>0</v>
      </c>
      <c r="H60" s="30">
        <f t="shared" si="1"/>
        <v>8</v>
      </c>
      <c r="I60" s="3">
        <v>0</v>
      </c>
      <c r="J60" s="3">
        <v>0</v>
      </c>
      <c r="K60" s="10">
        <f t="shared" si="2"/>
        <v>0</v>
      </c>
      <c r="L60" s="3">
        <v>0</v>
      </c>
      <c r="M60" s="3">
        <v>0</v>
      </c>
      <c r="N60" s="3">
        <v>0</v>
      </c>
      <c r="O60" s="31">
        <f t="shared" si="3"/>
        <v>0</v>
      </c>
      <c r="P60" s="3">
        <v>0</v>
      </c>
      <c r="Q60" s="3">
        <v>0</v>
      </c>
      <c r="R60" s="10">
        <f t="shared" si="4"/>
        <v>0</v>
      </c>
      <c r="S60" s="3">
        <v>0</v>
      </c>
      <c r="T60" s="3">
        <v>0</v>
      </c>
      <c r="U60" s="3">
        <v>0</v>
      </c>
      <c r="V60" s="32">
        <f t="shared" si="5"/>
        <v>0</v>
      </c>
    </row>
    <row r="61" spans="1:22">
      <c r="A61" s="1" t="s">
        <v>291</v>
      </c>
      <c r="B61" s="3">
        <v>30</v>
      </c>
      <c r="C61" s="3">
        <v>11</v>
      </c>
      <c r="D61" s="10">
        <f t="shared" si="0"/>
        <v>41</v>
      </c>
      <c r="E61" s="3">
        <v>10</v>
      </c>
      <c r="F61" s="3">
        <v>1</v>
      </c>
      <c r="G61" s="3">
        <v>0</v>
      </c>
      <c r="H61" s="30">
        <f t="shared" si="1"/>
        <v>52</v>
      </c>
      <c r="I61" s="3">
        <v>0</v>
      </c>
      <c r="J61" s="3">
        <v>0</v>
      </c>
      <c r="K61" s="10">
        <f t="shared" si="2"/>
        <v>0</v>
      </c>
      <c r="L61" s="3">
        <v>0</v>
      </c>
      <c r="M61" s="3">
        <v>3</v>
      </c>
      <c r="N61" s="3">
        <v>0</v>
      </c>
      <c r="O61" s="31">
        <f t="shared" si="3"/>
        <v>3</v>
      </c>
      <c r="P61" s="3">
        <v>0</v>
      </c>
      <c r="Q61" s="3">
        <v>0</v>
      </c>
      <c r="R61" s="10">
        <f t="shared" si="4"/>
        <v>0</v>
      </c>
      <c r="S61" s="3">
        <v>0</v>
      </c>
      <c r="T61" s="3">
        <v>0</v>
      </c>
      <c r="U61" s="3">
        <v>0</v>
      </c>
      <c r="V61" s="32">
        <f t="shared" si="5"/>
        <v>0</v>
      </c>
    </row>
    <row r="62" spans="1:22">
      <c r="A62" s="1" t="s">
        <v>296</v>
      </c>
      <c r="B62" s="3">
        <v>45</v>
      </c>
      <c r="C62" s="3">
        <v>8</v>
      </c>
      <c r="D62" s="10">
        <f t="shared" si="0"/>
        <v>53</v>
      </c>
      <c r="E62" s="3">
        <v>0</v>
      </c>
      <c r="F62" s="3">
        <v>0</v>
      </c>
      <c r="G62" s="3">
        <v>3</v>
      </c>
      <c r="H62" s="30">
        <f t="shared" si="1"/>
        <v>56</v>
      </c>
      <c r="I62" s="3">
        <v>0</v>
      </c>
      <c r="J62" s="3">
        <v>0</v>
      </c>
      <c r="K62" s="10">
        <f t="shared" si="2"/>
        <v>0</v>
      </c>
      <c r="L62" s="3">
        <v>0</v>
      </c>
      <c r="M62" s="3">
        <v>0</v>
      </c>
      <c r="N62" s="3">
        <v>0</v>
      </c>
      <c r="O62" s="31">
        <f t="shared" si="3"/>
        <v>0</v>
      </c>
      <c r="P62" s="3">
        <v>0</v>
      </c>
      <c r="Q62" s="3">
        <v>0</v>
      </c>
      <c r="R62" s="10">
        <f t="shared" si="4"/>
        <v>0</v>
      </c>
      <c r="S62" s="3">
        <v>0</v>
      </c>
      <c r="T62" s="3">
        <v>0</v>
      </c>
      <c r="U62" s="3">
        <v>0</v>
      </c>
      <c r="V62" s="32">
        <f t="shared" si="5"/>
        <v>0</v>
      </c>
    </row>
    <row r="63" spans="1:22">
      <c r="A63" s="1" t="s">
        <v>301</v>
      </c>
      <c r="B63" s="3">
        <v>55</v>
      </c>
      <c r="C63" s="3">
        <v>27</v>
      </c>
      <c r="D63" s="10">
        <f t="shared" si="0"/>
        <v>82</v>
      </c>
      <c r="E63" s="3">
        <v>36</v>
      </c>
      <c r="F63" s="3">
        <v>110</v>
      </c>
      <c r="G63" s="3">
        <v>18</v>
      </c>
      <c r="H63" s="30">
        <f t="shared" si="1"/>
        <v>246</v>
      </c>
      <c r="I63" s="3">
        <v>11</v>
      </c>
      <c r="J63" s="3">
        <v>3</v>
      </c>
      <c r="K63" s="10">
        <f t="shared" si="2"/>
        <v>14</v>
      </c>
      <c r="L63" s="3">
        <v>2</v>
      </c>
      <c r="M63" s="3">
        <v>53</v>
      </c>
      <c r="N63" s="3">
        <v>26</v>
      </c>
      <c r="O63" s="31">
        <f t="shared" si="3"/>
        <v>95</v>
      </c>
      <c r="P63" s="3">
        <v>0</v>
      </c>
      <c r="Q63" s="3">
        <v>0</v>
      </c>
      <c r="R63" s="10">
        <f t="shared" si="4"/>
        <v>0</v>
      </c>
      <c r="S63" s="3">
        <v>0</v>
      </c>
      <c r="T63" s="3">
        <v>0</v>
      </c>
      <c r="U63" s="3">
        <v>0</v>
      </c>
      <c r="V63" s="32">
        <f t="shared" si="5"/>
        <v>0</v>
      </c>
    </row>
    <row r="64" spans="1:22">
      <c r="A64" s="1" t="s">
        <v>306</v>
      </c>
      <c r="B64" s="3">
        <v>0</v>
      </c>
      <c r="C64" s="3">
        <v>2</v>
      </c>
      <c r="D64" s="10">
        <f t="shared" si="0"/>
        <v>2</v>
      </c>
      <c r="E64" s="3">
        <v>0</v>
      </c>
      <c r="F64" s="3">
        <v>2</v>
      </c>
      <c r="G64" s="3">
        <v>0</v>
      </c>
      <c r="H64" s="30">
        <f t="shared" si="1"/>
        <v>4</v>
      </c>
      <c r="I64" s="3">
        <v>0</v>
      </c>
      <c r="J64" s="3">
        <v>0</v>
      </c>
      <c r="K64" s="10">
        <f t="shared" si="2"/>
        <v>0</v>
      </c>
      <c r="L64" s="3">
        <v>0</v>
      </c>
      <c r="M64" s="3">
        <v>0</v>
      </c>
      <c r="N64" s="3">
        <v>0</v>
      </c>
      <c r="O64" s="31">
        <f t="shared" si="3"/>
        <v>0</v>
      </c>
      <c r="P64" s="3">
        <v>0</v>
      </c>
      <c r="Q64" s="3">
        <v>1</v>
      </c>
      <c r="R64" s="10">
        <f t="shared" si="4"/>
        <v>1</v>
      </c>
      <c r="S64" s="3">
        <v>0</v>
      </c>
      <c r="T64" s="3">
        <v>0</v>
      </c>
      <c r="U64" s="3">
        <v>0</v>
      </c>
      <c r="V64" s="32">
        <f t="shared" si="5"/>
        <v>1</v>
      </c>
    </row>
    <row r="65" spans="1:22">
      <c r="A65" s="1" t="s">
        <v>311</v>
      </c>
      <c r="B65" s="3">
        <v>48</v>
      </c>
      <c r="C65" s="3">
        <v>8</v>
      </c>
      <c r="D65" s="10">
        <f t="shared" si="0"/>
        <v>56</v>
      </c>
      <c r="E65" s="3">
        <v>0</v>
      </c>
      <c r="F65" s="3">
        <v>4</v>
      </c>
      <c r="G65" s="3">
        <v>1</v>
      </c>
      <c r="H65" s="30">
        <f t="shared" si="1"/>
        <v>61</v>
      </c>
      <c r="I65" s="3">
        <v>0</v>
      </c>
      <c r="J65" s="3">
        <v>0</v>
      </c>
      <c r="K65" s="10">
        <f t="shared" si="2"/>
        <v>0</v>
      </c>
      <c r="L65" s="3">
        <v>0</v>
      </c>
      <c r="M65" s="3">
        <v>0</v>
      </c>
      <c r="N65" s="3">
        <v>0</v>
      </c>
      <c r="O65" s="31">
        <f t="shared" si="3"/>
        <v>0</v>
      </c>
      <c r="P65" s="3">
        <v>0</v>
      </c>
      <c r="Q65" s="3">
        <v>0</v>
      </c>
      <c r="R65" s="10">
        <f t="shared" si="4"/>
        <v>0</v>
      </c>
      <c r="S65" s="3">
        <v>0</v>
      </c>
      <c r="T65" s="3">
        <v>0</v>
      </c>
      <c r="U65" s="3">
        <v>0</v>
      </c>
      <c r="V65" s="32">
        <f t="shared" si="5"/>
        <v>0</v>
      </c>
    </row>
    <row r="66" spans="1:22">
      <c r="A66" s="1" t="s">
        <v>316</v>
      </c>
      <c r="B66" s="3">
        <v>13</v>
      </c>
      <c r="C66" s="3">
        <v>13</v>
      </c>
      <c r="D66" s="10">
        <f t="shared" si="0"/>
        <v>26</v>
      </c>
      <c r="E66" s="3">
        <v>2</v>
      </c>
      <c r="F66" s="3">
        <v>1</v>
      </c>
      <c r="G66" s="3">
        <v>1</v>
      </c>
      <c r="H66" s="30">
        <f t="shared" si="1"/>
        <v>30</v>
      </c>
      <c r="I66" s="3">
        <v>0</v>
      </c>
      <c r="J66" s="3">
        <v>3</v>
      </c>
      <c r="K66" s="10">
        <f t="shared" si="2"/>
        <v>3</v>
      </c>
      <c r="L66" s="3">
        <v>1</v>
      </c>
      <c r="M66" s="3">
        <v>0</v>
      </c>
      <c r="N66" s="3">
        <v>1</v>
      </c>
      <c r="O66" s="31">
        <f t="shared" si="3"/>
        <v>5</v>
      </c>
      <c r="P66" s="3">
        <v>0</v>
      </c>
      <c r="Q66" s="3">
        <v>0</v>
      </c>
      <c r="R66" s="10">
        <f t="shared" si="4"/>
        <v>0</v>
      </c>
      <c r="S66" s="3">
        <v>0</v>
      </c>
      <c r="T66" s="3">
        <v>0</v>
      </c>
      <c r="U66" s="3">
        <v>0</v>
      </c>
      <c r="V66" s="32">
        <f t="shared" si="5"/>
        <v>0</v>
      </c>
    </row>
    <row r="67" spans="1:22">
      <c r="A67" s="1" t="s">
        <v>321</v>
      </c>
      <c r="B67" s="3">
        <v>0</v>
      </c>
      <c r="C67" s="3">
        <v>5</v>
      </c>
      <c r="D67" s="10">
        <f t="shared" si="0"/>
        <v>5</v>
      </c>
      <c r="E67" s="3">
        <v>5</v>
      </c>
      <c r="F67" s="3">
        <v>0</v>
      </c>
      <c r="G67" s="3">
        <v>1</v>
      </c>
      <c r="H67" s="30">
        <f t="shared" si="1"/>
        <v>11</v>
      </c>
      <c r="I67" s="3">
        <v>10</v>
      </c>
      <c r="J67" s="3">
        <v>0</v>
      </c>
      <c r="K67" s="10">
        <f t="shared" si="2"/>
        <v>10</v>
      </c>
      <c r="L67" s="3">
        <v>0</v>
      </c>
      <c r="M67" s="3">
        <v>0</v>
      </c>
      <c r="N67" s="3">
        <v>0</v>
      </c>
      <c r="O67" s="31">
        <f t="shared" si="3"/>
        <v>10</v>
      </c>
      <c r="P67" s="3">
        <v>0</v>
      </c>
      <c r="Q67" s="3">
        <v>0</v>
      </c>
      <c r="R67" s="10">
        <f t="shared" si="4"/>
        <v>0</v>
      </c>
      <c r="S67" s="3">
        <v>0</v>
      </c>
      <c r="T67" s="3">
        <v>0</v>
      </c>
      <c r="U67" s="3">
        <v>0</v>
      </c>
      <c r="V67" s="32">
        <f t="shared" si="5"/>
        <v>0</v>
      </c>
    </row>
    <row r="68" spans="1:22">
      <c r="A68" s="1" t="s">
        <v>326</v>
      </c>
      <c r="B68" s="3">
        <v>33</v>
      </c>
      <c r="C68" s="3">
        <v>41</v>
      </c>
      <c r="D68" s="10">
        <f t="shared" si="0"/>
        <v>74</v>
      </c>
      <c r="E68" s="3">
        <v>2</v>
      </c>
      <c r="F68" s="3">
        <v>18</v>
      </c>
      <c r="G68" s="3">
        <v>0</v>
      </c>
      <c r="H68" s="30">
        <f t="shared" si="1"/>
        <v>94</v>
      </c>
      <c r="I68" s="3">
        <v>0</v>
      </c>
      <c r="J68" s="3">
        <v>0</v>
      </c>
      <c r="K68" s="10">
        <f t="shared" si="2"/>
        <v>0</v>
      </c>
      <c r="L68" s="3">
        <v>0</v>
      </c>
      <c r="M68" s="3">
        <v>0</v>
      </c>
      <c r="N68" s="3">
        <v>0</v>
      </c>
      <c r="O68" s="31">
        <f t="shared" si="3"/>
        <v>0</v>
      </c>
      <c r="P68" s="3">
        <v>0</v>
      </c>
      <c r="Q68" s="3">
        <v>0</v>
      </c>
      <c r="R68" s="10">
        <f t="shared" si="4"/>
        <v>0</v>
      </c>
      <c r="S68" s="3">
        <v>0</v>
      </c>
      <c r="T68" s="3">
        <v>0</v>
      </c>
      <c r="U68" s="3">
        <v>0</v>
      </c>
      <c r="V68" s="32">
        <f t="shared" si="5"/>
        <v>0</v>
      </c>
    </row>
    <row r="69" spans="1:22">
      <c r="A69" s="1" t="s">
        <v>331</v>
      </c>
      <c r="B69" s="3">
        <v>49</v>
      </c>
      <c r="C69" s="3">
        <v>65</v>
      </c>
      <c r="D69" s="10">
        <f t="shared" si="0"/>
        <v>114</v>
      </c>
      <c r="E69" s="3">
        <v>27</v>
      </c>
      <c r="F69" s="3">
        <v>74</v>
      </c>
      <c r="G69" s="3">
        <v>58</v>
      </c>
      <c r="H69" s="30">
        <f t="shared" si="1"/>
        <v>273</v>
      </c>
      <c r="I69" s="3">
        <v>0</v>
      </c>
      <c r="J69" s="3">
        <v>0</v>
      </c>
      <c r="K69" s="10">
        <f t="shared" si="2"/>
        <v>0</v>
      </c>
      <c r="L69" s="3">
        <v>0</v>
      </c>
      <c r="M69" s="3">
        <v>0</v>
      </c>
      <c r="N69" s="3">
        <v>0</v>
      </c>
      <c r="O69" s="31">
        <f t="shared" si="3"/>
        <v>0</v>
      </c>
      <c r="P69" s="3">
        <v>0</v>
      </c>
      <c r="Q69" s="3">
        <v>0</v>
      </c>
      <c r="R69" s="10">
        <f t="shared" si="4"/>
        <v>0</v>
      </c>
      <c r="S69" s="3">
        <v>2</v>
      </c>
      <c r="T69" s="3">
        <v>13</v>
      </c>
      <c r="U69" s="3">
        <v>0</v>
      </c>
      <c r="V69" s="32">
        <f t="shared" si="5"/>
        <v>15</v>
      </c>
    </row>
    <row r="70" spans="1:22">
      <c r="A70" s="1" t="s">
        <v>336</v>
      </c>
      <c r="B70" s="3">
        <v>1</v>
      </c>
      <c r="C70" s="3">
        <v>1</v>
      </c>
      <c r="D70" s="10">
        <f t="shared" ref="D70:D125" si="6">SUM(B70:C70)</f>
        <v>2</v>
      </c>
      <c r="E70" s="3">
        <v>1</v>
      </c>
      <c r="F70" s="3">
        <v>12</v>
      </c>
      <c r="G70" s="3">
        <v>3</v>
      </c>
      <c r="H70" s="30">
        <f t="shared" ref="H70:H125" si="7">SUM(D70:G70)</f>
        <v>18</v>
      </c>
      <c r="I70" s="3">
        <v>0</v>
      </c>
      <c r="J70" s="3">
        <v>0</v>
      </c>
      <c r="K70" s="10">
        <f t="shared" ref="K70:K125" si="8">SUM(I70:J70)</f>
        <v>0</v>
      </c>
      <c r="L70" s="3">
        <v>0</v>
      </c>
      <c r="M70" s="3">
        <v>0</v>
      </c>
      <c r="N70" s="3">
        <v>0</v>
      </c>
      <c r="O70" s="31">
        <f t="shared" ref="O70:O125" si="9">SUM(K70:N70)</f>
        <v>0</v>
      </c>
      <c r="P70" s="3">
        <v>0</v>
      </c>
      <c r="Q70" s="3">
        <v>0</v>
      </c>
      <c r="R70" s="10">
        <f t="shared" ref="R70:R125" si="10">SUM(P70:Q70)</f>
        <v>0</v>
      </c>
      <c r="S70" s="3">
        <v>0</v>
      </c>
      <c r="T70" s="3">
        <v>0</v>
      </c>
      <c r="U70" s="3">
        <v>0</v>
      </c>
      <c r="V70" s="32">
        <f t="shared" ref="V70:V125" si="11">SUM(R70:U70)</f>
        <v>0</v>
      </c>
    </row>
    <row r="71" spans="1:22">
      <c r="A71" s="1" t="s">
        <v>341</v>
      </c>
      <c r="B71" s="3">
        <v>4</v>
      </c>
      <c r="C71" s="3">
        <v>4</v>
      </c>
      <c r="D71" s="10">
        <f t="shared" si="6"/>
        <v>8</v>
      </c>
      <c r="E71" s="3">
        <v>0</v>
      </c>
      <c r="F71" s="3">
        <v>0</v>
      </c>
      <c r="G71" s="3">
        <v>0</v>
      </c>
      <c r="H71" s="30">
        <f t="shared" si="7"/>
        <v>8</v>
      </c>
      <c r="I71" s="3">
        <v>0</v>
      </c>
      <c r="J71" s="3">
        <v>0</v>
      </c>
      <c r="K71" s="10">
        <f t="shared" si="8"/>
        <v>0</v>
      </c>
      <c r="L71" s="3">
        <v>0</v>
      </c>
      <c r="M71" s="3">
        <v>0</v>
      </c>
      <c r="N71" s="3">
        <v>0</v>
      </c>
      <c r="O71" s="31">
        <f t="shared" si="9"/>
        <v>0</v>
      </c>
      <c r="P71" s="3">
        <v>0</v>
      </c>
      <c r="Q71" s="3">
        <v>0</v>
      </c>
      <c r="R71" s="10">
        <f t="shared" si="10"/>
        <v>0</v>
      </c>
      <c r="S71" s="3">
        <v>0</v>
      </c>
      <c r="T71" s="3">
        <v>0</v>
      </c>
      <c r="U71" s="3">
        <v>0</v>
      </c>
      <c r="V71" s="32">
        <f t="shared" si="11"/>
        <v>0</v>
      </c>
    </row>
    <row r="72" spans="1:22">
      <c r="A72" s="1" t="s">
        <v>346</v>
      </c>
      <c r="B72" s="3">
        <v>7</v>
      </c>
      <c r="C72" s="3">
        <v>7</v>
      </c>
      <c r="D72" s="10">
        <f t="shared" si="6"/>
        <v>14</v>
      </c>
      <c r="E72" s="3">
        <v>0</v>
      </c>
      <c r="F72" s="3">
        <v>4</v>
      </c>
      <c r="G72" s="3">
        <v>2</v>
      </c>
      <c r="H72" s="30">
        <f t="shared" si="7"/>
        <v>20</v>
      </c>
      <c r="I72" s="3">
        <v>0</v>
      </c>
      <c r="J72" s="3">
        <v>0</v>
      </c>
      <c r="K72" s="10">
        <f t="shared" si="8"/>
        <v>0</v>
      </c>
      <c r="L72" s="3">
        <v>0</v>
      </c>
      <c r="M72" s="3">
        <v>2</v>
      </c>
      <c r="N72" s="3">
        <v>1</v>
      </c>
      <c r="O72" s="31">
        <f t="shared" si="9"/>
        <v>3</v>
      </c>
      <c r="P72" s="3">
        <v>0</v>
      </c>
      <c r="Q72" s="3">
        <v>0</v>
      </c>
      <c r="R72" s="10">
        <f t="shared" si="10"/>
        <v>0</v>
      </c>
      <c r="S72" s="3">
        <v>0</v>
      </c>
      <c r="T72" s="3">
        <v>0</v>
      </c>
      <c r="U72" s="3">
        <v>0</v>
      </c>
      <c r="V72" s="32">
        <f t="shared" si="11"/>
        <v>0</v>
      </c>
    </row>
    <row r="73" spans="1:22">
      <c r="A73" s="1" t="s">
        <v>350</v>
      </c>
      <c r="B73" s="3">
        <v>855</v>
      </c>
      <c r="C73" s="2">
        <v>1133</v>
      </c>
      <c r="D73" s="10">
        <f t="shared" si="6"/>
        <v>1988</v>
      </c>
      <c r="E73" s="3">
        <v>778</v>
      </c>
      <c r="F73" s="3">
        <v>1787</v>
      </c>
      <c r="G73" s="3">
        <v>441</v>
      </c>
      <c r="H73" s="30">
        <f t="shared" si="7"/>
        <v>4994</v>
      </c>
      <c r="I73" s="3">
        <v>1</v>
      </c>
      <c r="J73" s="3">
        <v>17</v>
      </c>
      <c r="K73" s="10">
        <f t="shared" si="8"/>
        <v>18</v>
      </c>
      <c r="L73" s="3">
        <v>3</v>
      </c>
      <c r="M73" s="3">
        <v>57</v>
      </c>
      <c r="N73" s="3">
        <v>55</v>
      </c>
      <c r="O73" s="31">
        <f t="shared" si="9"/>
        <v>133</v>
      </c>
      <c r="P73" s="3">
        <v>76</v>
      </c>
      <c r="Q73" s="3">
        <v>84</v>
      </c>
      <c r="R73" s="10">
        <f t="shared" si="10"/>
        <v>160</v>
      </c>
      <c r="S73" s="3">
        <v>96</v>
      </c>
      <c r="T73" s="3">
        <v>455</v>
      </c>
      <c r="U73" s="3">
        <v>8</v>
      </c>
      <c r="V73" s="32">
        <f t="shared" si="11"/>
        <v>719</v>
      </c>
    </row>
    <row r="74" spans="1:22">
      <c r="A74" s="1" t="s">
        <v>355</v>
      </c>
      <c r="B74" s="3">
        <v>112</v>
      </c>
      <c r="C74" s="3">
        <v>27</v>
      </c>
      <c r="D74" s="10">
        <f t="shared" si="6"/>
        <v>139</v>
      </c>
      <c r="E74" s="3">
        <v>44</v>
      </c>
      <c r="F74" s="3">
        <v>11</v>
      </c>
      <c r="G74" s="3">
        <v>36</v>
      </c>
      <c r="H74" s="30">
        <f t="shared" si="7"/>
        <v>230</v>
      </c>
      <c r="I74" s="3">
        <v>30</v>
      </c>
      <c r="J74" s="3">
        <v>41</v>
      </c>
      <c r="K74" s="10">
        <f t="shared" si="8"/>
        <v>71</v>
      </c>
      <c r="L74" s="3">
        <v>21</v>
      </c>
      <c r="M74" s="3">
        <v>3</v>
      </c>
      <c r="N74" s="3">
        <v>15</v>
      </c>
      <c r="O74" s="31">
        <f t="shared" si="9"/>
        <v>110</v>
      </c>
      <c r="P74" s="3">
        <v>0</v>
      </c>
      <c r="Q74" s="3">
        <v>0</v>
      </c>
      <c r="R74" s="10">
        <f t="shared" si="10"/>
        <v>0</v>
      </c>
      <c r="S74" s="3">
        <v>0</v>
      </c>
      <c r="T74" s="3">
        <v>1</v>
      </c>
      <c r="U74" s="3">
        <v>0</v>
      </c>
      <c r="V74" s="32">
        <f t="shared" si="11"/>
        <v>1</v>
      </c>
    </row>
    <row r="75" spans="1:22">
      <c r="A75" s="1" t="s">
        <v>360</v>
      </c>
      <c r="B75" s="3">
        <v>0</v>
      </c>
      <c r="C75" s="3">
        <v>8</v>
      </c>
      <c r="D75" s="10">
        <f t="shared" si="6"/>
        <v>8</v>
      </c>
      <c r="E75" s="3">
        <v>15</v>
      </c>
      <c r="F75" s="3">
        <v>6</v>
      </c>
      <c r="G75" s="3">
        <v>7</v>
      </c>
      <c r="H75" s="30">
        <f t="shared" si="7"/>
        <v>36</v>
      </c>
      <c r="I75" s="3">
        <v>0</v>
      </c>
      <c r="J75" s="3">
        <v>0</v>
      </c>
      <c r="K75" s="10">
        <f t="shared" si="8"/>
        <v>0</v>
      </c>
      <c r="L75" s="3">
        <v>0</v>
      </c>
      <c r="M75" s="3">
        <v>0</v>
      </c>
      <c r="N75" s="3">
        <v>2</v>
      </c>
      <c r="O75" s="31">
        <f t="shared" si="9"/>
        <v>2</v>
      </c>
      <c r="P75" s="3">
        <v>0</v>
      </c>
      <c r="Q75" s="3">
        <v>0</v>
      </c>
      <c r="R75" s="10">
        <f t="shared" si="10"/>
        <v>0</v>
      </c>
      <c r="S75" s="3">
        <v>0</v>
      </c>
      <c r="T75" s="3">
        <v>0</v>
      </c>
      <c r="U75" s="3">
        <v>0</v>
      </c>
      <c r="V75" s="32">
        <f t="shared" si="11"/>
        <v>0</v>
      </c>
    </row>
    <row r="76" spans="1:22">
      <c r="A76" s="1" t="s">
        <v>365</v>
      </c>
      <c r="B76" s="3">
        <v>35</v>
      </c>
      <c r="C76" s="3">
        <v>10</v>
      </c>
      <c r="D76" s="10">
        <f t="shared" si="6"/>
        <v>45</v>
      </c>
      <c r="E76" s="3">
        <v>5</v>
      </c>
      <c r="F76" s="3">
        <v>0</v>
      </c>
      <c r="G76" s="3">
        <v>3</v>
      </c>
      <c r="H76" s="30">
        <f t="shared" si="7"/>
        <v>53</v>
      </c>
      <c r="I76" s="3">
        <v>0</v>
      </c>
      <c r="J76" s="3">
        <v>0</v>
      </c>
      <c r="K76" s="10">
        <f t="shared" si="8"/>
        <v>0</v>
      </c>
      <c r="L76" s="3">
        <v>0</v>
      </c>
      <c r="M76" s="3">
        <v>0</v>
      </c>
      <c r="N76" s="3">
        <v>0</v>
      </c>
      <c r="O76" s="31">
        <f t="shared" si="9"/>
        <v>0</v>
      </c>
      <c r="P76" s="3">
        <v>0</v>
      </c>
      <c r="Q76" s="3">
        <v>0</v>
      </c>
      <c r="R76" s="10">
        <f t="shared" si="10"/>
        <v>0</v>
      </c>
      <c r="S76" s="3">
        <v>0</v>
      </c>
      <c r="T76" s="3">
        <v>0</v>
      </c>
      <c r="U76" s="3">
        <v>0</v>
      </c>
      <c r="V76" s="32">
        <f t="shared" si="11"/>
        <v>0</v>
      </c>
    </row>
    <row r="77" spans="1:22">
      <c r="A77" s="1" t="s">
        <v>370</v>
      </c>
      <c r="B77" s="3">
        <v>3</v>
      </c>
      <c r="C77" s="3">
        <v>4</v>
      </c>
      <c r="D77" s="10">
        <f t="shared" si="6"/>
        <v>7</v>
      </c>
      <c r="E77" s="3">
        <v>0</v>
      </c>
      <c r="F77" s="3">
        <v>0</v>
      </c>
      <c r="G77" s="3">
        <v>0</v>
      </c>
      <c r="H77" s="30">
        <f t="shared" si="7"/>
        <v>7</v>
      </c>
      <c r="I77" s="3">
        <v>6</v>
      </c>
      <c r="J77" s="3">
        <v>4</v>
      </c>
      <c r="K77" s="10">
        <f t="shared" si="8"/>
        <v>10</v>
      </c>
      <c r="L77" s="3">
        <v>4</v>
      </c>
      <c r="M77" s="3">
        <v>0</v>
      </c>
      <c r="N77" s="3">
        <v>0</v>
      </c>
      <c r="O77" s="31">
        <f t="shared" si="9"/>
        <v>14</v>
      </c>
      <c r="P77" s="3">
        <v>0</v>
      </c>
      <c r="Q77" s="3">
        <v>0</v>
      </c>
      <c r="R77" s="10">
        <f t="shared" si="10"/>
        <v>0</v>
      </c>
      <c r="S77" s="3">
        <v>0</v>
      </c>
      <c r="T77" s="3">
        <v>0</v>
      </c>
      <c r="U77" s="3">
        <v>0</v>
      </c>
      <c r="V77" s="32">
        <f t="shared" si="11"/>
        <v>0</v>
      </c>
    </row>
    <row r="78" spans="1:22">
      <c r="A78" s="1" t="s">
        <v>375</v>
      </c>
      <c r="B78" s="3">
        <v>282</v>
      </c>
      <c r="C78" s="3">
        <v>37</v>
      </c>
      <c r="D78" s="10">
        <f t="shared" si="6"/>
        <v>319</v>
      </c>
      <c r="E78" s="3">
        <v>74</v>
      </c>
      <c r="F78" s="3">
        <v>58</v>
      </c>
      <c r="G78" s="3">
        <v>49</v>
      </c>
      <c r="H78" s="30">
        <f t="shared" si="7"/>
        <v>500</v>
      </c>
      <c r="I78" s="3">
        <v>8</v>
      </c>
      <c r="J78" s="3">
        <v>2</v>
      </c>
      <c r="K78" s="10">
        <f t="shared" si="8"/>
        <v>10</v>
      </c>
      <c r="L78" s="3">
        <v>1</v>
      </c>
      <c r="M78" s="3">
        <v>1</v>
      </c>
      <c r="N78" s="3">
        <v>0</v>
      </c>
      <c r="O78" s="31">
        <f t="shared" si="9"/>
        <v>12</v>
      </c>
      <c r="P78" s="3">
        <v>0</v>
      </c>
      <c r="Q78" s="3">
        <v>0</v>
      </c>
      <c r="R78" s="10">
        <f t="shared" si="10"/>
        <v>0</v>
      </c>
      <c r="S78" s="3">
        <v>0</v>
      </c>
      <c r="T78" s="3">
        <v>0</v>
      </c>
      <c r="U78" s="3">
        <v>0</v>
      </c>
      <c r="V78" s="32">
        <f t="shared" si="11"/>
        <v>0</v>
      </c>
    </row>
    <row r="79" spans="1:22">
      <c r="A79" s="1" t="s">
        <v>380</v>
      </c>
      <c r="B79" s="3">
        <v>0</v>
      </c>
      <c r="C79" s="3">
        <v>14</v>
      </c>
      <c r="D79" s="10">
        <f t="shared" si="6"/>
        <v>14</v>
      </c>
      <c r="E79" s="3">
        <v>1</v>
      </c>
      <c r="F79" s="3">
        <v>3</v>
      </c>
      <c r="G79" s="3">
        <v>1</v>
      </c>
      <c r="H79" s="30">
        <f t="shared" si="7"/>
        <v>19</v>
      </c>
      <c r="I79" s="3">
        <v>0</v>
      </c>
      <c r="J79" s="3">
        <v>0</v>
      </c>
      <c r="K79" s="10">
        <f t="shared" si="8"/>
        <v>0</v>
      </c>
      <c r="L79" s="3">
        <v>0</v>
      </c>
      <c r="M79" s="3">
        <v>0</v>
      </c>
      <c r="N79" s="3">
        <v>0</v>
      </c>
      <c r="O79" s="31">
        <f t="shared" si="9"/>
        <v>0</v>
      </c>
      <c r="P79" s="3">
        <v>0</v>
      </c>
      <c r="Q79" s="3">
        <v>0</v>
      </c>
      <c r="R79" s="10">
        <f t="shared" si="10"/>
        <v>0</v>
      </c>
      <c r="S79" s="3">
        <v>0</v>
      </c>
      <c r="T79" s="3">
        <v>0</v>
      </c>
      <c r="U79" s="3">
        <v>0</v>
      </c>
      <c r="V79" s="32">
        <f t="shared" si="11"/>
        <v>0</v>
      </c>
    </row>
    <row r="80" spans="1:22">
      <c r="A80" s="1" t="s">
        <v>385</v>
      </c>
      <c r="B80" s="3">
        <v>8</v>
      </c>
      <c r="C80" s="3">
        <v>8</v>
      </c>
      <c r="D80" s="10">
        <f t="shared" si="6"/>
        <v>16</v>
      </c>
      <c r="E80" s="3">
        <v>0</v>
      </c>
      <c r="F80" s="3">
        <v>6</v>
      </c>
      <c r="G80" s="3">
        <v>0</v>
      </c>
      <c r="H80" s="30">
        <f t="shared" si="7"/>
        <v>22</v>
      </c>
      <c r="I80" s="3">
        <v>0</v>
      </c>
      <c r="J80" s="3">
        <v>0</v>
      </c>
      <c r="K80" s="10">
        <f t="shared" si="8"/>
        <v>0</v>
      </c>
      <c r="L80" s="3">
        <v>0</v>
      </c>
      <c r="M80" s="3">
        <v>0</v>
      </c>
      <c r="N80" s="3">
        <v>0</v>
      </c>
      <c r="O80" s="31">
        <f t="shared" si="9"/>
        <v>0</v>
      </c>
      <c r="P80" s="3">
        <v>0</v>
      </c>
      <c r="Q80" s="3">
        <v>0</v>
      </c>
      <c r="R80" s="10">
        <f t="shared" si="10"/>
        <v>0</v>
      </c>
      <c r="S80" s="3">
        <v>0</v>
      </c>
      <c r="T80" s="3">
        <v>0</v>
      </c>
      <c r="U80" s="3">
        <v>0</v>
      </c>
      <c r="V80" s="32">
        <f t="shared" si="11"/>
        <v>0</v>
      </c>
    </row>
    <row r="81" spans="1:22">
      <c r="A81" s="1" t="s">
        <v>390</v>
      </c>
      <c r="B81" s="3">
        <v>18</v>
      </c>
      <c r="C81" s="3">
        <v>20</v>
      </c>
      <c r="D81" s="10">
        <f t="shared" si="6"/>
        <v>38</v>
      </c>
      <c r="E81" s="3">
        <v>0</v>
      </c>
      <c r="F81" s="3">
        <v>10</v>
      </c>
      <c r="G81" s="3">
        <v>6</v>
      </c>
      <c r="H81" s="30">
        <f t="shared" si="7"/>
        <v>54</v>
      </c>
      <c r="I81" s="3">
        <v>0</v>
      </c>
      <c r="J81" s="3">
        <v>6</v>
      </c>
      <c r="K81" s="10">
        <f t="shared" si="8"/>
        <v>6</v>
      </c>
      <c r="L81" s="3">
        <v>0</v>
      </c>
      <c r="M81" s="3">
        <v>0</v>
      </c>
      <c r="N81" s="3">
        <v>0</v>
      </c>
      <c r="O81" s="31">
        <f t="shared" si="9"/>
        <v>6</v>
      </c>
      <c r="P81" s="3">
        <v>0</v>
      </c>
      <c r="Q81" s="3">
        <v>0</v>
      </c>
      <c r="R81" s="10">
        <f t="shared" si="10"/>
        <v>0</v>
      </c>
      <c r="S81" s="3">
        <v>0</v>
      </c>
      <c r="T81" s="3">
        <v>0</v>
      </c>
      <c r="U81" s="3">
        <v>0</v>
      </c>
      <c r="V81" s="32">
        <f t="shared" si="11"/>
        <v>0</v>
      </c>
    </row>
    <row r="82" spans="1:22">
      <c r="A82" s="1" t="s">
        <v>395</v>
      </c>
      <c r="B82" s="3">
        <v>5</v>
      </c>
      <c r="C82" s="3">
        <v>5</v>
      </c>
      <c r="D82" s="10">
        <f t="shared" si="6"/>
        <v>10</v>
      </c>
      <c r="E82" s="3">
        <v>0</v>
      </c>
      <c r="F82" s="3">
        <v>0</v>
      </c>
      <c r="G82" s="3">
        <v>0</v>
      </c>
      <c r="H82" s="30">
        <f t="shared" si="7"/>
        <v>10</v>
      </c>
      <c r="I82" s="3">
        <v>0</v>
      </c>
      <c r="J82" s="3">
        <v>0</v>
      </c>
      <c r="K82" s="10">
        <f t="shared" si="8"/>
        <v>0</v>
      </c>
      <c r="L82" s="3">
        <v>0</v>
      </c>
      <c r="M82" s="3">
        <v>0</v>
      </c>
      <c r="N82" s="3">
        <v>0</v>
      </c>
      <c r="O82" s="31">
        <f t="shared" si="9"/>
        <v>0</v>
      </c>
      <c r="P82" s="3">
        <v>0</v>
      </c>
      <c r="Q82" s="3">
        <v>0</v>
      </c>
      <c r="R82" s="10">
        <f t="shared" si="10"/>
        <v>0</v>
      </c>
      <c r="S82" s="3">
        <v>0</v>
      </c>
      <c r="T82" s="3">
        <v>0</v>
      </c>
      <c r="U82" s="3">
        <v>0</v>
      </c>
      <c r="V82" s="32">
        <f t="shared" si="11"/>
        <v>0</v>
      </c>
    </row>
    <row r="83" spans="1:22">
      <c r="A83" s="1" t="s">
        <v>400</v>
      </c>
      <c r="B83" s="3">
        <v>61</v>
      </c>
      <c r="C83" s="3">
        <v>4</v>
      </c>
      <c r="D83" s="10">
        <f t="shared" si="6"/>
        <v>65</v>
      </c>
      <c r="E83" s="3">
        <v>4</v>
      </c>
      <c r="F83" s="3">
        <v>0</v>
      </c>
      <c r="G83" s="3">
        <v>0</v>
      </c>
      <c r="H83" s="30">
        <f t="shared" si="7"/>
        <v>69</v>
      </c>
      <c r="I83" s="3">
        <v>0</v>
      </c>
      <c r="J83" s="3">
        <v>0</v>
      </c>
      <c r="K83" s="10">
        <f t="shared" si="8"/>
        <v>0</v>
      </c>
      <c r="L83" s="3">
        <v>0</v>
      </c>
      <c r="M83" s="3">
        <v>0</v>
      </c>
      <c r="N83" s="3">
        <v>0</v>
      </c>
      <c r="O83" s="31">
        <f t="shared" si="9"/>
        <v>0</v>
      </c>
      <c r="P83" s="3">
        <v>0</v>
      </c>
      <c r="Q83" s="3">
        <v>0</v>
      </c>
      <c r="R83" s="10">
        <f t="shared" si="10"/>
        <v>0</v>
      </c>
      <c r="S83" s="3">
        <v>0</v>
      </c>
      <c r="T83" s="3">
        <v>0</v>
      </c>
      <c r="U83" s="3">
        <v>0</v>
      </c>
      <c r="V83" s="32">
        <f t="shared" si="11"/>
        <v>0</v>
      </c>
    </row>
    <row r="84" spans="1:22">
      <c r="A84" s="1" t="s">
        <v>405</v>
      </c>
      <c r="B84" s="3">
        <v>8</v>
      </c>
      <c r="C84" s="3">
        <v>10</v>
      </c>
      <c r="D84" s="10">
        <f t="shared" si="6"/>
        <v>18</v>
      </c>
      <c r="E84" s="3">
        <v>9</v>
      </c>
      <c r="F84" s="3">
        <v>125</v>
      </c>
      <c r="G84" s="3">
        <v>2</v>
      </c>
      <c r="H84" s="30">
        <f t="shared" si="7"/>
        <v>154</v>
      </c>
      <c r="I84" s="3">
        <v>0</v>
      </c>
      <c r="J84" s="3">
        <v>0</v>
      </c>
      <c r="K84" s="10">
        <f t="shared" si="8"/>
        <v>0</v>
      </c>
      <c r="L84" s="3">
        <v>0</v>
      </c>
      <c r="M84" s="3">
        <v>0</v>
      </c>
      <c r="N84" s="3">
        <v>0</v>
      </c>
      <c r="O84" s="31">
        <f t="shared" si="9"/>
        <v>0</v>
      </c>
      <c r="P84" s="3">
        <v>0</v>
      </c>
      <c r="Q84" s="3">
        <v>0</v>
      </c>
      <c r="R84" s="10">
        <f t="shared" si="10"/>
        <v>0</v>
      </c>
      <c r="S84" s="3">
        <v>0</v>
      </c>
      <c r="T84" s="3">
        <v>0</v>
      </c>
      <c r="U84" s="3">
        <v>0</v>
      </c>
      <c r="V84" s="32">
        <f t="shared" si="11"/>
        <v>0</v>
      </c>
    </row>
    <row r="85" spans="1:22">
      <c r="A85" s="1" t="s">
        <v>410</v>
      </c>
      <c r="B85" s="3">
        <v>6</v>
      </c>
      <c r="C85" s="3">
        <v>19</v>
      </c>
      <c r="D85" s="10">
        <f t="shared" si="6"/>
        <v>25</v>
      </c>
      <c r="E85" s="3">
        <v>0</v>
      </c>
      <c r="F85" s="3">
        <v>0</v>
      </c>
      <c r="G85" s="3">
        <v>0</v>
      </c>
      <c r="H85" s="30">
        <f t="shared" si="7"/>
        <v>25</v>
      </c>
      <c r="I85" s="3">
        <v>1</v>
      </c>
      <c r="J85" s="3">
        <v>64</v>
      </c>
      <c r="K85" s="10">
        <f t="shared" si="8"/>
        <v>65</v>
      </c>
      <c r="L85" s="3">
        <v>0</v>
      </c>
      <c r="M85" s="3">
        <v>14</v>
      </c>
      <c r="N85" s="3">
        <v>0</v>
      </c>
      <c r="O85" s="31">
        <f t="shared" si="9"/>
        <v>79</v>
      </c>
      <c r="P85" s="3">
        <v>0</v>
      </c>
      <c r="Q85" s="3">
        <v>0</v>
      </c>
      <c r="R85" s="10">
        <f t="shared" si="10"/>
        <v>0</v>
      </c>
      <c r="S85" s="3">
        <v>0</v>
      </c>
      <c r="T85" s="3">
        <v>0</v>
      </c>
      <c r="U85" s="3">
        <v>0</v>
      </c>
      <c r="V85" s="32">
        <f t="shared" si="11"/>
        <v>0</v>
      </c>
    </row>
    <row r="86" spans="1:22">
      <c r="A86" s="1" t="s">
        <v>415</v>
      </c>
      <c r="B86" s="3">
        <v>1</v>
      </c>
      <c r="C86" s="3">
        <v>3</v>
      </c>
      <c r="D86" s="10">
        <f t="shared" si="6"/>
        <v>4</v>
      </c>
      <c r="E86" s="3">
        <v>0</v>
      </c>
      <c r="F86" s="3">
        <v>4</v>
      </c>
      <c r="G86" s="3">
        <v>2</v>
      </c>
      <c r="H86" s="30">
        <f t="shared" si="7"/>
        <v>10</v>
      </c>
      <c r="I86" s="3">
        <v>0</v>
      </c>
      <c r="J86" s="3">
        <v>0</v>
      </c>
      <c r="K86" s="10">
        <f t="shared" si="8"/>
        <v>0</v>
      </c>
      <c r="L86" s="3">
        <v>0</v>
      </c>
      <c r="M86" s="3">
        <v>0</v>
      </c>
      <c r="N86" s="3">
        <v>0</v>
      </c>
      <c r="O86" s="31">
        <f t="shared" si="9"/>
        <v>0</v>
      </c>
      <c r="P86" s="3">
        <v>0</v>
      </c>
      <c r="Q86" s="3">
        <v>0</v>
      </c>
      <c r="R86" s="10">
        <f t="shared" si="10"/>
        <v>0</v>
      </c>
      <c r="S86" s="3">
        <v>0</v>
      </c>
      <c r="T86" s="3">
        <v>0</v>
      </c>
      <c r="U86" s="3">
        <v>0</v>
      </c>
      <c r="V86" s="32">
        <f t="shared" si="11"/>
        <v>0</v>
      </c>
    </row>
    <row r="87" spans="1:22">
      <c r="A87" s="1" t="s">
        <v>420</v>
      </c>
      <c r="B87" s="3">
        <v>51</v>
      </c>
      <c r="C87" s="3">
        <v>149</v>
      </c>
      <c r="D87" s="10">
        <f t="shared" si="6"/>
        <v>200</v>
      </c>
      <c r="E87" s="3">
        <v>46</v>
      </c>
      <c r="F87" s="3">
        <v>19</v>
      </c>
      <c r="G87" s="3">
        <v>19</v>
      </c>
      <c r="H87" s="30">
        <f t="shared" si="7"/>
        <v>284</v>
      </c>
      <c r="I87" s="3">
        <v>0</v>
      </c>
      <c r="J87" s="3">
        <v>0</v>
      </c>
      <c r="K87" s="10">
        <f t="shared" si="8"/>
        <v>0</v>
      </c>
      <c r="L87" s="3">
        <v>0</v>
      </c>
      <c r="M87" s="3">
        <v>0</v>
      </c>
      <c r="N87" s="3">
        <v>0</v>
      </c>
      <c r="O87" s="31">
        <f t="shared" si="9"/>
        <v>0</v>
      </c>
      <c r="P87" s="3">
        <v>0</v>
      </c>
      <c r="Q87" s="3">
        <v>0</v>
      </c>
      <c r="R87" s="10">
        <f t="shared" si="10"/>
        <v>0</v>
      </c>
      <c r="S87" s="3">
        <v>0</v>
      </c>
      <c r="T87" s="3">
        <v>0</v>
      </c>
      <c r="U87" s="3">
        <v>0</v>
      </c>
      <c r="V87" s="32">
        <f t="shared" si="11"/>
        <v>0</v>
      </c>
    </row>
    <row r="88" spans="1:22">
      <c r="A88" s="1" t="s">
        <v>425</v>
      </c>
      <c r="B88" s="3">
        <v>84</v>
      </c>
      <c r="C88" s="3">
        <v>29</v>
      </c>
      <c r="D88" s="10">
        <f t="shared" si="6"/>
        <v>113</v>
      </c>
      <c r="E88" s="3">
        <v>6</v>
      </c>
      <c r="F88" s="3">
        <v>27</v>
      </c>
      <c r="G88" s="3">
        <v>39</v>
      </c>
      <c r="H88" s="30">
        <f t="shared" si="7"/>
        <v>185</v>
      </c>
      <c r="I88" s="3">
        <v>0</v>
      </c>
      <c r="J88" s="3">
        <v>1</v>
      </c>
      <c r="K88" s="10">
        <f t="shared" si="8"/>
        <v>1</v>
      </c>
      <c r="L88" s="3">
        <v>1</v>
      </c>
      <c r="M88" s="3">
        <v>0</v>
      </c>
      <c r="N88" s="3">
        <v>4</v>
      </c>
      <c r="O88" s="31">
        <f t="shared" si="9"/>
        <v>6</v>
      </c>
      <c r="P88" s="3">
        <v>0</v>
      </c>
      <c r="Q88" s="3">
        <v>0</v>
      </c>
      <c r="R88" s="10">
        <f t="shared" si="10"/>
        <v>0</v>
      </c>
      <c r="S88" s="3">
        <v>0</v>
      </c>
      <c r="T88" s="3">
        <v>0</v>
      </c>
      <c r="U88" s="3">
        <v>0</v>
      </c>
      <c r="V88" s="32">
        <f t="shared" si="11"/>
        <v>0</v>
      </c>
    </row>
    <row r="89" spans="1:22">
      <c r="A89" s="1" t="s">
        <v>430</v>
      </c>
      <c r="B89" s="3">
        <v>67</v>
      </c>
      <c r="C89" s="3">
        <v>36</v>
      </c>
      <c r="D89" s="10">
        <f t="shared" si="6"/>
        <v>103</v>
      </c>
      <c r="E89" s="3">
        <v>2</v>
      </c>
      <c r="F89" s="3">
        <v>63</v>
      </c>
      <c r="G89" s="3">
        <v>17</v>
      </c>
      <c r="H89" s="30">
        <f t="shared" si="7"/>
        <v>185</v>
      </c>
      <c r="I89" s="3">
        <v>0</v>
      </c>
      <c r="J89" s="3">
        <v>1</v>
      </c>
      <c r="K89" s="10">
        <f t="shared" si="8"/>
        <v>1</v>
      </c>
      <c r="L89" s="3">
        <v>0</v>
      </c>
      <c r="M89" s="3">
        <v>36</v>
      </c>
      <c r="N89" s="3">
        <v>1</v>
      </c>
      <c r="O89" s="31">
        <f t="shared" si="9"/>
        <v>38</v>
      </c>
      <c r="P89" s="3">
        <v>0</v>
      </c>
      <c r="Q89" s="3">
        <v>0</v>
      </c>
      <c r="R89" s="10">
        <f t="shared" si="10"/>
        <v>0</v>
      </c>
      <c r="S89" s="3">
        <v>0</v>
      </c>
      <c r="T89" s="3">
        <v>0</v>
      </c>
      <c r="U89" s="3">
        <v>0</v>
      </c>
      <c r="V89" s="32">
        <f t="shared" si="11"/>
        <v>0</v>
      </c>
    </row>
    <row r="90" spans="1:22">
      <c r="A90" s="1" t="s">
        <v>435</v>
      </c>
      <c r="B90" s="3">
        <v>876</v>
      </c>
      <c r="C90" s="3">
        <v>682</v>
      </c>
      <c r="D90" s="10">
        <f t="shared" si="6"/>
        <v>1558</v>
      </c>
      <c r="E90" s="3">
        <v>302</v>
      </c>
      <c r="F90" s="3">
        <v>877</v>
      </c>
      <c r="G90" s="3">
        <v>221</v>
      </c>
      <c r="H90" s="30">
        <f t="shared" si="7"/>
        <v>2958</v>
      </c>
      <c r="I90" s="3">
        <v>271</v>
      </c>
      <c r="J90" s="3">
        <v>246</v>
      </c>
      <c r="K90" s="10">
        <f t="shared" si="8"/>
        <v>517</v>
      </c>
      <c r="L90" s="3">
        <v>51</v>
      </c>
      <c r="M90" s="3">
        <v>195</v>
      </c>
      <c r="N90" s="3">
        <v>69</v>
      </c>
      <c r="O90" s="31">
        <f t="shared" si="9"/>
        <v>832</v>
      </c>
      <c r="P90" s="3">
        <v>4</v>
      </c>
      <c r="Q90" s="3">
        <v>13</v>
      </c>
      <c r="R90" s="10">
        <f t="shared" si="10"/>
        <v>17</v>
      </c>
      <c r="S90" s="3">
        <v>1</v>
      </c>
      <c r="T90" s="3">
        <v>51</v>
      </c>
      <c r="U90" s="3">
        <v>0</v>
      </c>
      <c r="V90" s="32">
        <f t="shared" si="11"/>
        <v>69</v>
      </c>
    </row>
    <row r="91" spans="1:22">
      <c r="A91" s="1" t="s">
        <v>440</v>
      </c>
      <c r="B91" s="3">
        <v>86</v>
      </c>
      <c r="C91" s="3">
        <v>86</v>
      </c>
      <c r="D91" s="10">
        <f t="shared" si="6"/>
        <v>172</v>
      </c>
      <c r="E91" s="3">
        <v>15</v>
      </c>
      <c r="F91" s="3">
        <v>147</v>
      </c>
      <c r="G91" s="3">
        <v>55</v>
      </c>
      <c r="H91" s="30">
        <f t="shared" si="7"/>
        <v>389</v>
      </c>
      <c r="I91" s="3">
        <v>1</v>
      </c>
      <c r="J91" s="3">
        <v>10</v>
      </c>
      <c r="K91" s="10">
        <f t="shared" si="8"/>
        <v>11</v>
      </c>
      <c r="L91" s="3">
        <v>3</v>
      </c>
      <c r="M91" s="3">
        <v>44</v>
      </c>
      <c r="N91" s="3">
        <v>0</v>
      </c>
      <c r="O91" s="31">
        <f t="shared" si="9"/>
        <v>58</v>
      </c>
      <c r="P91" s="3">
        <v>0</v>
      </c>
      <c r="Q91" s="3">
        <v>0</v>
      </c>
      <c r="R91" s="10">
        <f t="shared" si="10"/>
        <v>0</v>
      </c>
      <c r="S91" s="3">
        <v>0</v>
      </c>
      <c r="T91" s="3">
        <v>0</v>
      </c>
      <c r="U91" s="3">
        <v>0</v>
      </c>
      <c r="V91" s="32">
        <f t="shared" si="11"/>
        <v>0</v>
      </c>
    </row>
    <row r="92" spans="1:22">
      <c r="A92" s="1" t="s">
        <v>445</v>
      </c>
      <c r="B92" s="3">
        <v>1</v>
      </c>
      <c r="C92" s="3">
        <v>1</v>
      </c>
      <c r="D92" s="10">
        <f t="shared" si="6"/>
        <v>2</v>
      </c>
      <c r="E92" s="3">
        <v>1</v>
      </c>
      <c r="F92" s="3">
        <v>1</v>
      </c>
      <c r="G92" s="3">
        <v>0</v>
      </c>
      <c r="H92" s="30">
        <f t="shared" si="7"/>
        <v>4</v>
      </c>
      <c r="I92" s="3">
        <v>0</v>
      </c>
      <c r="J92" s="3">
        <v>0</v>
      </c>
      <c r="K92" s="10">
        <f t="shared" si="8"/>
        <v>0</v>
      </c>
      <c r="L92" s="3">
        <v>0</v>
      </c>
      <c r="M92" s="3">
        <v>0</v>
      </c>
      <c r="N92" s="3">
        <v>0</v>
      </c>
      <c r="O92" s="31">
        <f t="shared" si="9"/>
        <v>0</v>
      </c>
      <c r="P92" s="3">
        <v>0</v>
      </c>
      <c r="Q92" s="3">
        <v>0</v>
      </c>
      <c r="R92" s="10">
        <f t="shared" si="10"/>
        <v>0</v>
      </c>
      <c r="S92" s="3">
        <v>0</v>
      </c>
      <c r="T92" s="3">
        <v>0</v>
      </c>
      <c r="U92" s="3">
        <v>0</v>
      </c>
      <c r="V92" s="32">
        <f t="shared" si="11"/>
        <v>0</v>
      </c>
    </row>
    <row r="93" spans="1:22">
      <c r="A93" s="1" t="s">
        <v>450</v>
      </c>
      <c r="B93" s="3">
        <v>30</v>
      </c>
      <c r="C93" s="3">
        <v>24</v>
      </c>
      <c r="D93" s="10">
        <f t="shared" si="6"/>
        <v>54</v>
      </c>
      <c r="E93" s="3">
        <v>10</v>
      </c>
      <c r="F93" s="3">
        <v>55</v>
      </c>
      <c r="G93" s="3">
        <v>0</v>
      </c>
      <c r="H93" s="30">
        <f t="shared" si="7"/>
        <v>119</v>
      </c>
      <c r="I93" s="3">
        <v>0</v>
      </c>
      <c r="J93" s="3">
        <v>13</v>
      </c>
      <c r="K93" s="10">
        <f t="shared" si="8"/>
        <v>13</v>
      </c>
      <c r="L93" s="3">
        <v>0</v>
      </c>
      <c r="M93" s="3">
        <v>7</v>
      </c>
      <c r="N93" s="3">
        <v>0</v>
      </c>
      <c r="O93" s="31">
        <f t="shared" si="9"/>
        <v>20</v>
      </c>
      <c r="P93" s="3">
        <v>0</v>
      </c>
      <c r="Q93" s="3">
        <v>0</v>
      </c>
      <c r="R93" s="10">
        <f t="shared" si="10"/>
        <v>0</v>
      </c>
      <c r="S93" s="3">
        <v>0</v>
      </c>
      <c r="T93" s="3">
        <v>0</v>
      </c>
      <c r="U93" s="3">
        <v>0</v>
      </c>
      <c r="V93" s="32">
        <f t="shared" si="11"/>
        <v>0</v>
      </c>
    </row>
    <row r="94" spans="1:22">
      <c r="A94" s="1" t="s">
        <v>455</v>
      </c>
      <c r="B94" s="3">
        <v>0</v>
      </c>
      <c r="C94" s="3">
        <v>2</v>
      </c>
      <c r="D94" s="10">
        <f t="shared" si="6"/>
        <v>2</v>
      </c>
      <c r="E94" s="3">
        <v>0</v>
      </c>
      <c r="F94" s="3">
        <v>0</v>
      </c>
      <c r="G94" s="3">
        <v>0</v>
      </c>
      <c r="H94" s="30">
        <f t="shared" si="7"/>
        <v>2</v>
      </c>
      <c r="I94" s="3">
        <v>2</v>
      </c>
      <c r="J94" s="3">
        <v>0</v>
      </c>
      <c r="K94" s="10">
        <f t="shared" si="8"/>
        <v>2</v>
      </c>
      <c r="L94" s="3">
        <v>13</v>
      </c>
      <c r="M94" s="3">
        <v>22</v>
      </c>
      <c r="N94" s="3">
        <v>3</v>
      </c>
      <c r="O94" s="31">
        <f t="shared" si="9"/>
        <v>40</v>
      </c>
      <c r="P94" s="3">
        <v>0</v>
      </c>
      <c r="Q94" s="3">
        <v>0</v>
      </c>
      <c r="R94" s="10">
        <f t="shared" si="10"/>
        <v>0</v>
      </c>
      <c r="S94" s="3">
        <v>0</v>
      </c>
      <c r="T94" s="3">
        <v>0</v>
      </c>
      <c r="U94" s="3">
        <v>0</v>
      </c>
      <c r="V94" s="32">
        <f t="shared" si="11"/>
        <v>0</v>
      </c>
    </row>
    <row r="95" spans="1:22">
      <c r="A95" s="1" t="s">
        <v>460</v>
      </c>
      <c r="B95" s="3">
        <v>0</v>
      </c>
      <c r="C95" s="3">
        <v>0</v>
      </c>
      <c r="D95" s="10">
        <f t="shared" si="6"/>
        <v>0</v>
      </c>
      <c r="E95" s="3">
        <v>0</v>
      </c>
      <c r="F95" s="3">
        <v>0</v>
      </c>
      <c r="G95" s="3">
        <v>3</v>
      </c>
      <c r="H95" s="30">
        <f t="shared" si="7"/>
        <v>3</v>
      </c>
      <c r="I95" s="3">
        <v>0</v>
      </c>
      <c r="J95" s="3">
        <v>0</v>
      </c>
      <c r="K95" s="10">
        <f t="shared" si="8"/>
        <v>0</v>
      </c>
      <c r="L95" s="3">
        <v>0</v>
      </c>
      <c r="M95" s="3">
        <v>0</v>
      </c>
      <c r="N95" s="3">
        <v>0</v>
      </c>
      <c r="O95" s="31">
        <f t="shared" si="9"/>
        <v>0</v>
      </c>
      <c r="P95" s="3">
        <v>0</v>
      </c>
      <c r="Q95" s="3">
        <v>0</v>
      </c>
      <c r="R95" s="10">
        <f t="shared" si="10"/>
        <v>0</v>
      </c>
      <c r="S95" s="3">
        <v>0</v>
      </c>
      <c r="T95" s="3">
        <v>0</v>
      </c>
      <c r="U95" s="3">
        <v>0</v>
      </c>
      <c r="V95" s="32">
        <f t="shared" si="11"/>
        <v>0</v>
      </c>
    </row>
    <row r="96" spans="1:22">
      <c r="A96" s="1" t="s">
        <v>465</v>
      </c>
      <c r="B96" s="3">
        <v>4</v>
      </c>
      <c r="C96" s="3">
        <v>8</v>
      </c>
      <c r="D96" s="10">
        <f t="shared" si="6"/>
        <v>12</v>
      </c>
      <c r="E96" s="3">
        <v>0</v>
      </c>
      <c r="F96" s="3">
        <v>0</v>
      </c>
      <c r="G96" s="3">
        <v>1</v>
      </c>
      <c r="H96" s="30">
        <f t="shared" si="7"/>
        <v>13</v>
      </c>
      <c r="I96" s="3">
        <v>0</v>
      </c>
      <c r="J96" s="3">
        <v>0</v>
      </c>
      <c r="K96" s="10">
        <f t="shared" si="8"/>
        <v>0</v>
      </c>
      <c r="L96" s="3">
        <v>0</v>
      </c>
      <c r="M96" s="3">
        <v>0</v>
      </c>
      <c r="N96" s="3">
        <v>0</v>
      </c>
      <c r="O96" s="31">
        <f t="shared" si="9"/>
        <v>0</v>
      </c>
      <c r="P96" s="3">
        <v>0</v>
      </c>
      <c r="Q96" s="3">
        <v>0</v>
      </c>
      <c r="R96" s="10">
        <f t="shared" si="10"/>
        <v>0</v>
      </c>
      <c r="S96" s="3">
        <v>0</v>
      </c>
      <c r="T96" s="3">
        <v>0</v>
      </c>
      <c r="U96" s="3">
        <v>0</v>
      </c>
      <c r="V96" s="32">
        <f t="shared" si="11"/>
        <v>0</v>
      </c>
    </row>
    <row r="97" spans="1:22">
      <c r="A97" s="1" t="s">
        <v>470</v>
      </c>
      <c r="B97" s="3">
        <v>73</v>
      </c>
      <c r="C97" s="3">
        <v>89</v>
      </c>
      <c r="D97" s="10">
        <f t="shared" si="6"/>
        <v>162</v>
      </c>
      <c r="E97" s="3">
        <v>45</v>
      </c>
      <c r="F97" s="3">
        <v>95</v>
      </c>
      <c r="G97" s="3">
        <v>13</v>
      </c>
      <c r="H97" s="30">
        <f t="shared" si="7"/>
        <v>315</v>
      </c>
      <c r="I97" s="3">
        <v>0</v>
      </c>
      <c r="J97" s="3">
        <v>0</v>
      </c>
      <c r="K97" s="10">
        <f t="shared" si="8"/>
        <v>0</v>
      </c>
      <c r="L97" s="3">
        <v>0</v>
      </c>
      <c r="M97" s="3">
        <v>0</v>
      </c>
      <c r="N97" s="3">
        <v>0</v>
      </c>
      <c r="O97" s="31">
        <f t="shared" si="9"/>
        <v>0</v>
      </c>
      <c r="P97" s="3">
        <v>0</v>
      </c>
      <c r="Q97" s="3">
        <v>0</v>
      </c>
      <c r="R97" s="10">
        <f t="shared" si="10"/>
        <v>0</v>
      </c>
      <c r="S97" s="3">
        <v>0</v>
      </c>
      <c r="T97" s="3">
        <v>26</v>
      </c>
      <c r="U97" s="3">
        <v>0</v>
      </c>
      <c r="V97" s="32">
        <f t="shared" si="11"/>
        <v>26</v>
      </c>
    </row>
    <row r="98" spans="1:22">
      <c r="A98" s="1" t="s">
        <v>475</v>
      </c>
      <c r="B98" s="3">
        <v>18</v>
      </c>
      <c r="C98" s="3">
        <v>18</v>
      </c>
      <c r="D98" s="10">
        <f t="shared" si="6"/>
        <v>36</v>
      </c>
      <c r="E98" s="3">
        <v>6</v>
      </c>
      <c r="F98" s="3">
        <v>34</v>
      </c>
      <c r="G98" s="3">
        <v>34</v>
      </c>
      <c r="H98" s="30">
        <f t="shared" si="7"/>
        <v>110</v>
      </c>
      <c r="I98" s="3">
        <v>0</v>
      </c>
      <c r="J98" s="3">
        <v>0</v>
      </c>
      <c r="K98" s="10">
        <f t="shared" si="8"/>
        <v>0</v>
      </c>
      <c r="L98" s="3">
        <v>0</v>
      </c>
      <c r="M98" s="3">
        <v>0</v>
      </c>
      <c r="N98" s="3">
        <v>0</v>
      </c>
      <c r="O98" s="31">
        <f t="shared" si="9"/>
        <v>0</v>
      </c>
      <c r="P98" s="3">
        <v>0</v>
      </c>
      <c r="Q98" s="3">
        <v>0</v>
      </c>
      <c r="R98" s="10">
        <f t="shared" si="10"/>
        <v>0</v>
      </c>
      <c r="S98" s="3">
        <v>0</v>
      </c>
      <c r="T98" s="3">
        <v>0</v>
      </c>
      <c r="U98" s="3">
        <v>0</v>
      </c>
      <c r="V98" s="32">
        <f t="shared" si="11"/>
        <v>0</v>
      </c>
    </row>
    <row r="99" spans="1:22">
      <c r="A99" s="1" t="s">
        <v>480</v>
      </c>
      <c r="B99" s="3">
        <v>32</v>
      </c>
      <c r="C99" s="3">
        <v>0</v>
      </c>
      <c r="D99" s="10">
        <f t="shared" si="6"/>
        <v>32</v>
      </c>
      <c r="E99" s="3">
        <v>4</v>
      </c>
      <c r="F99" s="3">
        <v>0</v>
      </c>
      <c r="G99" s="3">
        <v>0</v>
      </c>
      <c r="H99" s="30">
        <f t="shared" si="7"/>
        <v>36</v>
      </c>
      <c r="I99" s="3">
        <v>0</v>
      </c>
      <c r="J99" s="3">
        <v>0</v>
      </c>
      <c r="K99" s="10">
        <f t="shared" si="8"/>
        <v>0</v>
      </c>
      <c r="L99" s="3">
        <v>0</v>
      </c>
      <c r="M99" s="3">
        <v>0</v>
      </c>
      <c r="N99" s="3">
        <v>0</v>
      </c>
      <c r="O99" s="31">
        <f t="shared" si="9"/>
        <v>0</v>
      </c>
      <c r="P99" s="3">
        <v>0</v>
      </c>
      <c r="Q99" s="3">
        <v>0</v>
      </c>
      <c r="R99" s="10">
        <f t="shared" si="10"/>
        <v>0</v>
      </c>
      <c r="S99" s="3">
        <v>0</v>
      </c>
      <c r="T99" s="3">
        <v>0</v>
      </c>
      <c r="U99" s="3">
        <v>0</v>
      </c>
      <c r="V99" s="32">
        <f t="shared" si="11"/>
        <v>0</v>
      </c>
    </row>
    <row r="100" spans="1:22">
      <c r="A100" s="1" t="s">
        <v>485</v>
      </c>
      <c r="B100" s="3">
        <v>8</v>
      </c>
      <c r="C100" s="3">
        <v>6</v>
      </c>
      <c r="D100" s="10">
        <f t="shared" si="6"/>
        <v>14</v>
      </c>
      <c r="E100" s="3">
        <v>4</v>
      </c>
      <c r="F100" s="3">
        <v>10</v>
      </c>
      <c r="G100" s="3">
        <v>1</v>
      </c>
      <c r="H100" s="30">
        <f t="shared" si="7"/>
        <v>29</v>
      </c>
      <c r="I100" s="3">
        <v>5</v>
      </c>
      <c r="J100" s="3">
        <v>6</v>
      </c>
      <c r="K100" s="10">
        <f t="shared" si="8"/>
        <v>11</v>
      </c>
      <c r="L100" s="3">
        <v>0</v>
      </c>
      <c r="M100" s="3">
        <v>0</v>
      </c>
      <c r="N100" s="3">
        <v>4</v>
      </c>
      <c r="O100" s="31">
        <f t="shared" si="9"/>
        <v>15</v>
      </c>
      <c r="P100" s="3">
        <v>0</v>
      </c>
      <c r="Q100" s="3">
        <v>0</v>
      </c>
      <c r="R100" s="10">
        <f t="shared" si="10"/>
        <v>0</v>
      </c>
      <c r="S100" s="3">
        <v>0</v>
      </c>
      <c r="T100" s="3">
        <v>0</v>
      </c>
      <c r="U100" s="3">
        <v>0</v>
      </c>
      <c r="V100" s="32">
        <f t="shared" si="11"/>
        <v>0</v>
      </c>
    </row>
    <row r="101" spans="1:22">
      <c r="A101" s="1" t="s">
        <v>490</v>
      </c>
      <c r="B101" s="3">
        <v>60</v>
      </c>
      <c r="C101" s="2">
        <v>1527</v>
      </c>
      <c r="D101" s="10">
        <f t="shared" si="6"/>
        <v>1587</v>
      </c>
      <c r="E101" s="3">
        <v>809</v>
      </c>
      <c r="F101" s="3">
        <v>1263</v>
      </c>
      <c r="G101" s="3">
        <v>38</v>
      </c>
      <c r="H101" s="30">
        <f t="shared" si="7"/>
        <v>3697</v>
      </c>
      <c r="I101" s="3">
        <v>15</v>
      </c>
      <c r="J101" s="3">
        <v>12</v>
      </c>
      <c r="K101" s="10">
        <f t="shared" si="8"/>
        <v>27</v>
      </c>
      <c r="L101" s="3">
        <v>0</v>
      </c>
      <c r="M101" s="3">
        <v>0</v>
      </c>
      <c r="N101" s="3">
        <v>0</v>
      </c>
      <c r="O101" s="31">
        <f t="shared" si="9"/>
        <v>27</v>
      </c>
      <c r="P101" s="3">
        <v>0</v>
      </c>
      <c r="Q101" s="3">
        <v>0</v>
      </c>
      <c r="R101" s="10">
        <f t="shared" si="10"/>
        <v>0</v>
      </c>
      <c r="S101" s="3">
        <v>0</v>
      </c>
      <c r="T101" s="3">
        <v>0</v>
      </c>
      <c r="U101" s="3">
        <v>0</v>
      </c>
      <c r="V101" s="32">
        <f t="shared" si="11"/>
        <v>0</v>
      </c>
    </row>
    <row r="102" spans="1:22">
      <c r="A102" s="1" t="s">
        <v>494</v>
      </c>
      <c r="B102" s="3">
        <v>234</v>
      </c>
      <c r="C102" s="3">
        <v>282</v>
      </c>
      <c r="D102" s="10">
        <f t="shared" si="6"/>
        <v>516</v>
      </c>
      <c r="E102" s="3">
        <v>381</v>
      </c>
      <c r="F102" s="3">
        <v>532</v>
      </c>
      <c r="G102" s="3">
        <v>194</v>
      </c>
      <c r="H102" s="30">
        <f t="shared" si="7"/>
        <v>1623</v>
      </c>
      <c r="I102" s="3">
        <v>115</v>
      </c>
      <c r="J102" s="3">
        <v>36</v>
      </c>
      <c r="K102" s="10">
        <f t="shared" si="8"/>
        <v>151</v>
      </c>
      <c r="L102" s="3">
        <v>37</v>
      </c>
      <c r="M102" s="3">
        <v>129</v>
      </c>
      <c r="N102" s="3">
        <v>142</v>
      </c>
      <c r="O102" s="31">
        <f t="shared" si="9"/>
        <v>459</v>
      </c>
      <c r="P102" s="3">
        <v>0</v>
      </c>
      <c r="Q102" s="3">
        <v>0</v>
      </c>
      <c r="R102" s="10">
        <f t="shared" si="10"/>
        <v>0</v>
      </c>
      <c r="S102" s="3">
        <v>0</v>
      </c>
      <c r="T102" s="3">
        <v>2</v>
      </c>
      <c r="U102" s="3">
        <v>3</v>
      </c>
      <c r="V102" s="32">
        <f t="shared" si="11"/>
        <v>5</v>
      </c>
    </row>
    <row r="103" spans="1:22">
      <c r="A103" s="1" t="s">
        <v>499</v>
      </c>
      <c r="B103" s="3">
        <v>44</v>
      </c>
      <c r="C103" s="3">
        <v>38</v>
      </c>
      <c r="D103" s="10">
        <f t="shared" si="6"/>
        <v>82</v>
      </c>
      <c r="E103" s="3">
        <v>21</v>
      </c>
      <c r="F103" s="3">
        <v>172</v>
      </c>
      <c r="G103" s="3">
        <v>5</v>
      </c>
      <c r="H103" s="30">
        <f t="shared" si="7"/>
        <v>280</v>
      </c>
      <c r="I103" s="3">
        <v>24</v>
      </c>
      <c r="J103" s="3">
        <v>18</v>
      </c>
      <c r="K103" s="10">
        <f t="shared" si="8"/>
        <v>42</v>
      </c>
      <c r="L103" s="3">
        <v>0</v>
      </c>
      <c r="M103" s="3">
        <v>13</v>
      </c>
      <c r="N103" s="3">
        <v>5</v>
      </c>
      <c r="O103" s="31">
        <f t="shared" si="9"/>
        <v>60</v>
      </c>
      <c r="P103" s="3">
        <v>0</v>
      </c>
      <c r="Q103" s="3">
        <v>0</v>
      </c>
      <c r="R103" s="10">
        <f t="shared" si="10"/>
        <v>0</v>
      </c>
      <c r="S103" s="3">
        <v>0</v>
      </c>
      <c r="T103" s="3">
        <v>0</v>
      </c>
      <c r="U103" s="3">
        <v>0</v>
      </c>
      <c r="V103" s="32">
        <f t="shared" si="11"/>
        <v>0</v>
      </c>
    </row>
    <row r="104" spans="1:22">
      <c r="A104" s="1" t="s">
        <v>502</v>
      </c>
      <c r="B104" s="3">
        <v>145</v>
      </c>
      <c r="C104" s="3">
        <v>37</v>
      </c>
      <c r="D104" s="10">
        <f t="shared" si="6"/>
        <v>182</v>
      </c>
      <c r="E104" s="3">
        <v>23</v>
      </c>
      <c r="F104" s="3">
        <v>73</v>
      </c>
      <c r="G104" s="3">
        <v>12</v>
      </c>
      <c r="H104" s="30">
        <f t="shared" si="7"/>
        <v>290</v>
      </c>
      <c r="I104" s="3">
        <v>23</v>
      </c>
      <c r="J104" s="3">
        <v>1</v>
      </c>
      <c r="K104" s="10">
        <f t="shared" si="8"/>
        <v>24</v>
      </c>
      <c r="L104" s="3">
        <v>0</v>
      </c>
      <c r="M104" s="3">
        <v>18</v>
      </c>
      <c r="N104" s="3">
        <v>4</v>
      </c>
      <c r="O104" s="31">
        <f t="shared" si="9"/>
        <v>46</v>
      </c>
      <c r="P104" s="3">
        <v>0</v>
      </c>
      <c r="Q104" s="3">
        <v>0</v>
      </c>
      <c r="R104" s="10">
        <f t="shared" si="10"/>
        <v>0</v>
      </c>
      <c r="S104" s="3">
        <v>1</v>
      </c>
      <c r="T104" s="3">
        <v>1</v>
      </c>
      <c r="U104" s="3">
        <v>0</v>
      </c>
      <c r="V104" s="32">
        <f t="shared" si="11"/>
        <v>2</v>
      </c>
    </row>
    <row r="105" spans="1:22">
      <c r="A105" s="1" t="s">
        <v>507</v>
      </c>
      <c r="B105" s="3">
        <v>10</v>
      </c>
      <c r="C105" s="3">
        <v>10</v>
      </c>
      <c r="D105" s="10">
        <f t="shared" si="6"/>
        <v>20</v>
      </c>
      <c r="E105" s="3">
        <v>5</v>
      </c>
      <c r="F105" s="3">
        <v>8</v>
      </c>
      <c r="G105" s="3">
        <v>4</v>
      </c>
      <c r="H105" s="30">
        <f t="shared" si="7"/>
        <v>37</v>
      </c>
      <c r="I105" s="3">
        <v>1</v>
      </c>
      <c r="J105" s="3">
        <v>1</v>
      </c>
      <c r="K105" s="10">
        <f t="shared" si="8"/>
        <v>2</v>
      </c>
      <c r="L105" s="3">
        <v>0</v>
      </c>
      <c r="M105" s="3">
        <v>1</v>
      </c>
      <c r="N105" s="3">
        <v>3</v>
      </c>
      <c r="O105" s="31">
        <f t="shared" si="9"/>
        <v>6</v>
      </c>
      <c r="P105" s="3">
        <v>0</v>
      </c>
      <c r="Q105" s="3">
        <v>0</v>
      </c>
      <c r="R105" s="10">
        <f t="shared" si="10"/>
        <v>0</v>
      </c>
      <c r="S105" s="3">
        <v>0</v>
      </c>
      <c r="T105" s="3">
        <v>0</v>
      </c>
      <c r="U105" s="3">
        <v>0</v>
      </c>
      <c r="V105" s="32">
        <f t="shared" si="11"/>
        <v>0</v>
      </c>
    </row>
    <row r="106" spans="1:22">
      <c r="A106" s="1" t="s">
        <v>512</v>
      </c>
      <c r="B106" s="3">
        <v>13</v>
      </c>
      <c r="C106" s="3">
        <v>4</v>
      </c>
      <c r="D106" s="10">
        <f t="shared" si="6"/>
        <v>17</v>
      </c>
      <c r="E106" s="3">
        <v>0</v>
      </c>
      <c r="F106" s="3">
        <v>0</v>
      </c>
      <c r="G106" s="3">
        <v>0</v>
      </c>
      <c r="H106" s="30">
        <f t="shared" si="7"/>
        <v>17</v>
      </c>
      <c r="I106" s="3">
        <v>0</v>
      </c>
      <c r="J106" s="3">
        <v>1</v>
      </c>
      <c r="K106" s="10">
        <f t="shared" si="8"/>
        <v>1</v>
      </c>
      <c r="L106" s="3">
        <v>0</v>
      </c>
      <c r="M106" s="3">
        <v>0</v>
      </c>
      <c r="N106" s="3">
        <v>0</v>
      </c>
      <c r="O106" s="31">
        <f t="shared" si="9"/>
        <v>1</v>
      </c>
      <c r="P106" s="3">
        <v>0</v>
      </c>
      <c r="Q106" s="3">
        <v>0</v>
      </c>
      <c r="R106" s="10">
        <f t="shared" si="10"/>
        <v>0</v>
      </c>
      <c r="S106" s="3">
        <v>0</v>
      </c>
      <c r="T106" s="3">
        <v>0</v>
      </c>
      <c r="U106" s="3">
        <v>0</v>
      </c>
      <c r="V106" s="32">
        <f t="shared" si="11"/>
        <v>0</v>
      </c>
    </row>
    <row r="107" spans="1:22">
      <c r="A107" s="1" t="s">
        <v>517</v>
      </c>
      <c r="B107" s="3">
        <v>0</v>
      </c>
      <c r="C107" s="3">
        <v>0</v>
      </c>
      <c r="D107" s="10">
        <f t="shared" si="6"/>
        <v>0</v>
      </c>
      <c r="E107" s="3">
        <v>0</v>
      </c>
      <c r="F107" s="3">
        <v>0</v>
      </c>
      <c r="G107" s="3">
        <v>0</v>
      </c>
      <c r="H107" s="30">
        <f t="shared" si="7"/>
        <v>0</v>
      </c>
      <c r="I107" s="3">
        <v>0</v>
      </c>
      <c r="J107" s="3">
        <v>0</v>
      </c>
      <c r="K107" s="10">
        <f t="shared" si="8"/>
        <v>0</v>
      </c>
      <c r="L107" s="3">
        <v>0</v>
      </c>
      <c r="M107" s="3">
        <v>0</v>
      </c>
      <c r="N107" s="3">
        <v>0</v>
      </c>
      <c r="O107" s="31">
        <f t="shared" si="9"/>
        <v>0</v>
      </c>
      <c r="P107" s="3">
        <v>0</v>
      </c>
      <c r="Q107" s="3">
        <v>0</v>
      </c>
      <c r="R107" s="10">
        <f t="shared" si="10"/>
        <v>0</v>
      </c>
      <c r="S107" s="3">
        <v>0</v>
      </c>
      <c r="T107" s="3">
        <v>0</v>
      </c>
      <c r="U107" s="3">
        <v>0</v>
      </c>
      <c r="V107" s="32">
        <f t="shared" si="11"/>
        <v>0</v>
      </c>
    </row>
    <row r="108" spans="1:22">
      <c r="A108" s="1" t="s">
        <v>522</v>
      </c>
      <c r="B108" s="3">
        <v>0</v>
      </c>
      <c r="C108" s="3">
        <v>0</v>
      </c>
      <c r="D108" s="10">
        <f t="shared" si="6"/>
        <v>0</v>
      </c>
      <c r="E108" s="3">
        <v>0</v>
      </c>
      <c r="F108" s="3">
        <v>0</v>
      </c>
      <c r="G108" s="3">
        <v>0</v>
      </c>
      <c r="H108" s="30">
        <f t="shared" si="7"/>
        <v>0</v>
      </c>
      <c r="I108" s="3">
        <v>0</v>
      </c>
      <c r="J108" s="3">
        <v>0</v>
      </c>
      <c r="K108" s="10">
        <f t="shared" si="8"/>
        <v>0</v>
      </c>
      <c r="L108" s="3">
        <v>0</v>
      </c>
      <c r="M108" s="3">
        <v>0</v>
      </c>
      <c r="N108" s="3">
        <v>0</v>
      </c>
      <c r="O108" s="31">
        <f t="shared" si="9"/>
        <v>0</v>
      </c>
      <c r="P108" s="3">
        <v>0</v>
      </c>
      <c r="Q108" s="3">
        <v>0</v>
      </c>
      <c r="R108" s="10">
        <f t="shared" si="10"/>
        <v>0</v>
      </c>
      <c r="S108" s="3">
        <v>0</v>
      </c>
      <c r="T108" s="3">
        <v>0</v>
      </c>
      <c r="U108" s="3">
        <v>0</v>
      </c>
      <c r="V108" s="32">
        <f t="shared" si="11"/>
        <v>0</v>
      </c>
    </row>
    <row r="109" spans="1:22">
      <c r="A109" s="1" t="s">
        <v>527</v>
      </c>
      <c r="B109" s="3">
        <v>0</v>
      </c>
      <c r="C109" s="3">
        <v>1</v>
      </c>
      <c r="D109" s="10">
        <f t="shared" si="6"/>
        <v>1</v>
      </c>
      <c r="E109" s="3">
        <v>0</v>
      </c>
      <c r="F109" s="3">
        <v>0</v>
      </c>
      <c r="G109" s="3">
        <v>0</v>
      </c>
      <c r="H109" s="30">
        <f t="shared" si="7"/>
        <v>1</v>
      </c>
      <c r="I109" s="3">
        <v>0</v>
      </c>
      <c r="J109" s="3">
        <v>0</v>
      </c>
      <c r="K109" s="10">
        <f t="shared" si="8"/>
        <v>0</v>
      </c>
      <c r="L109" s="3">
        <v>0</v>
      </c>
      <c r="M109" s="3">
        <v>0</v>
      </c>
      <c r="N109" s="3">
        <v>0</v>
      </c>
      <c r="O109" s="31">
        <f t="shared" si="9"/>
        <v>0</v>
      </c>
      <c r="P109" s="3">
        <v>0</v>
      </c>
      <c r="Q109" s="3">
        <v>0</v>
      </c>
      <c r="R109" s="10">
        <f t="shared" si="10"/>
        <v>0</v>
      </c>
      <c r="S109" s="3">
        <v>0</v>
      </c>
      <c r="T109" s="3">
        <v>0</v>
      </c>
      <c r="U109" s="3">
        <v>0</v>
      </c>
      <c r="V109" s="32">
        <f t="shared" si="11"/>
        <v>0</v>
      </c>
    </row>
    <row r="110" spans="1:22">
      <c r="A110" s="1" t="s">
        <v>532</v>
      </c>
      <c r="B110" s="3">
        <v>2</v>
      </c>
      <c r="C110" s="3">
        <v>2</v>
      </c>
      <c r="D110" s="10">
        <f t="shared" si="6"/>
        <v>4</v>
      </c>
      <c r="E110" s="3">
        <v>2</v>
      </c>
      <c r="F110" s="3">
        <v>0</v>
      </c>
      <c r="G110" s="3">
        <v>1</v>
      </c>
      <c r="H110" s="30">
        <f t="shared" si="7"/>
        <v>7</v>
      </c>
      <c r="I110" s="3">
        <v>0</v>
      </c>
      <c r="J110" s="3">
        <v>1</v>
      </c>
      <c r="K110" s="10">
        <f t="shared" si="8"/>
        <v>1</v>
      </c>
      <c r="L110" s="3">
        <v>0</v>
      </c>
      <c r="M110" s="3">
        <v>0</v>
      </c>
      <c r="N110" s="3">
        <v>1</v>
      </c>
      <c r="O110" s="31">
        <f t="shared" si="9"/>
        <v>2</v>
      </c>
      <c r="P110" s="3">
        <v>0</v>
      </c>
      <c r="Q110" s="3">
        <v>0</v>
      </c>
      <c r="R110" s="10">
        <f t="shared" si="10"/>
        <v>0</v>
      </c>
      <c r="S110" s="3">
        <v>0</v>
      </c>
      <c r="T110" s="3">
        <v>0</v>
      </c>
      <c r="U110" s="3">
        <v>0</v>
      </c>
      <c r="V110" s="32">
        <f t="shared" si="11"/>
        <v>0</v>
      </c>
    </row>
    <row r="111" spans="1:22">
      <c r="A111" s="1" t="s">
        <v>537</v>
      </c>
      <c r="B111" s="2">
        <v>1361</v>
      </c>
      <c r="C111" s="3">
        <v>570</v>
      </c>
      <c r="D111" s="10">
        <f t="shared" si="6"/>
        <v>1931</v>
      </c>
      <c r="E111" s="3">
        <v>478</v>
      </c>
      <c r="F111" s="3">
        <v>714</v>
      </c>
      <c r="G111" s="3">
        <v>0</v>
      </c>
      <c r="H111" s="30">
        <f t="shared" si="7"/>
        <v>3123</v>
      </c>
      <c r="I111" s="3">
        <v>478</v>
      </c>
      <c r="J111" s="3">
        <v>591</v>
      </c>
      <c r="K111" s="10">
        <f t="shared" si="8"/>
        <v>1069</v>
      </c>
      <c r="L111" s="3">
        <v>94</v>
      </c>
      <c r="M111" s="3">
        <v>517</v>
      </c>
      <c r="N111" s="3">
        <v>0</v>
      </c>
      <c r="O111" s="31">
        <f t="shared" si="9"/>
        <v>1680</v>
      </c>
      <c r="P111" s="3">
        <v>0</v>
      </c>
      <c r="Q111" s="3">
        <v>52</v>
      </c>
      <c r="R111" s="10">
        <f t="shared" si="10"/>
        <v>52</v>
      </c>
      <c r="S111" s="3">
        <v>0</v>
      </c>
      <c r="T111" s="3">
        <v>125</v>
      </c>
      <c r="U111" s="3">
        <v>0</v>
      </c>
      <c r="V111" s="32">
        <f t="shared" si="11"/>
        <v>177</v>
      </c>
    </row>
    <row r="112" spans="1:22">
      <c r="A112" s="1" t="s">
        <v>542</v>
      </c>
      <c r="B112" s="3">
        <v>26</v>
      </c>
      <c r="C112" s="3">
        <v>2</v>
      </c>
      <c r="D112" s="10">
        <f t="shared" si="6"/>
        <v>28</v>
      </c>
      <c r="E112" s="3">
        <v>5</v>
      </c>
      <c r="F112" s="3">
        <v>15</v>
      </c>
      <c r="G112" s="3">
        <v>0</v>
      </c>
      <c r="H112" s="30">
        <f t="shared" si="7"/>
        <v>48</v>
      </c>
      <c r="I112" s="3">
        <v>0</v>
      </c>
      <c r="J112" s="3">
        <v>0</v>
      </c>
      <c r="K112" s="10">
        <f t="shared" si="8"/>
        <v>0</v>
      </c>
      <c r="L112" s="3">
        <v>0</v>
      </c>
      <c r="M112" s="3">
        <v>0</v>
      </c>
      <c r="N112" s="3">
        <v>0</v>
      </c>
      <c r="O112" s="31">
        <f t="shared" si="9"/>
        <v>0</v>
      </c>
      <c r="P112" s="3">
        <v>0</v>
      </c>
      <c r="Q112" s="3">
        <v>0</v>
      </c>
      <c r="R112" s="10">
        <f t="shared" si="10"/>
        <v>0</v>
      </c>
      <c r="S112" s="3">
        <v>0</v>
      </c>
      <c r="T112" s="3">
        <v>0</v>
      </c>
      <c r="U112" s="3">
        <v>0</v>
      </c>
      <c r="V112" s="32">
        <f t="shared" si="11"/>
        <v>0</v>
      </c>
    </row>
    <row r="113" spans="1:22">
      <c r="A113" s="1" t="s">
        <v>547</v>
      </c>
      <c r="B113" s="3">
        <v>8</v>
      </c>
      <c r="C113" s="3">
        <v>17</v>
      </c>
      <c r="D113" s="10">
        <f t="shared" si="6"/>
        <v>25</v>
      </c>
      <c r="E113" s="3">
        <v>9</v>
      </c>
      <c r="F113" s="3">
        <v>13</v>
      </c>
      <c r="G113" s="3">
        <v>0</v>
      </c>
      <c r="H113" s="30">
        <f t="shared" si="7"/>
        <v>47</v>
      </c>
      <c r="I113" s="3">
        <v>0</v>
      </c>
      <c r="J113" s="3">
        <v>3</v>
      </c>
      <c r="K113" s="10">
        <f t="shared" si="8"/>
        <v>3</v>
      </c>
      <c r="L113" s="3">
        <v>3</v>
      </c>
      <c r="M113" s="3">
        <v>0</v>
      </c>
      <c r="N113" s="3">
        <v>0</v>
      </c>
      <c r="O113" s="31">
        <f t="shared" si="9"/>
        <v>6</v>
      </c>
      <c r="P113" s="3">
        <v>0</v>
      </c>
      <c r="Q113" s="3">
        <v>0</v>
      </c>
      <c r="R113" s="10">
        <f t="shared" si="10"/>
        <v>0</v>
      </c>
      <c r="S113" s="3">
        <v>0</v>
      </c>
      <c r="T113" s="3">
        <v>0</v>
      </c>
      <c r="U113" s="3">
        <v>0</v>
      </c>
      <c r="V113" s="32">
        <f t="shared" si="11"/>
        <v>0</v>
      </c>
    </row>
    <row r="114" spans="1:22">
      <c r="A114" s="1" t="s">
        <v>552</v>
      </c>
      <c r="B114" s="3">
        <v>18</v>
      </c>
      <c r="C114" s="3">
        <v>34</v>
      </c>
      <c r="D114" s="10">
        <f t="shared" si="6"/>
        <v>52</v>
      </c>
      <c r="E114" s="3">
        <v>6</v>
      </c>
      <c r="F114" s="3">
        <v>6</v>
      </c>
      <c r="G114" s="3">
        <v>0</v>
      </c>
      <c r="H114" s="30">
        <f t="shared" si="7"/>
        <v>64</v>
      </c>
      <c r="I114" s="3">
        <v>2</v>
      </c>
      <c r="J114" s="3">
        <v>4</v>
      </c>
      <c r="K114" s="10">
        <f t="shared" si="8"/>
        <v>6</v>
      </c>
      <c r="L114" s="3">
        <v>0</v>
      </c>
      <c r="M114" s="3">
        <v>0</v>
      </c>
      <c r="N114" s="3">
        <v>20</v>
      </c>
      <c r="O114" s="31">
        <f t="shared" si="9"/>
        <v>26</v>
      </c>
      <c r="P114" s="3">
        <v>0</v>
      </c>
      <c r="Q114" s="3">
        <v>0</v>
      </c>
      <c r="R114" s="10">
        <f t="shared" si="10"/>
        <v>0</v>
      </c>
      <c r="S114" s="3">
        <v>0</v>
      </c>
      <c r="T114" s="3">
        <v>0</v>
      </c>
      <c r="U114" s="3">
        <v>0</v>
      </c>
      <c r="V114" s="32">
        <f t="shared" si="11"/>
        <v>0</v>
      </c>
    </row>
    <row r="115" spans="1:22">
      <c r="A115" s="1" t="s">
        <v>557</v>
      </c>
      <c r="B115" s="3">
        <v>0</v>
      </c>
      <c r="C115" s="3">
        <v>0</v>
      </c>
      <c r="D115" s="10">
        <f t="shared" si="6"/>
        <v>0</v>
      </c>
      <c r="E115" s="3">
        <v>0</v>
      </c>
      <c r="F115" s="3">
        <v>0</v>
      </c>
      <c r="G115" s="3">
        <v>0</v>
      </c>
      <c r="H115" s="30">
        <f t="shared" si="7"/>
        <v>0</v>
      </c>
      <c r="I115" s="3">
        <v>0</v>
      </c>
      <c r="J115" s="3">
        <v>0</v>
      </c>
      <c r="K115" s="10">
        <f t="shared" si="8"/>
        <v>0</v>
      </c>
      <c r="L115" s="3">
        <v>0</v>
      </c>
      <c r="M115" s="3">
        <v>0</v>
      </c>
      <c r="N115" s="3">
        <v>0</v>
      </c>
      <c r="O115" s="31">
        <f t="shared" si="9"/>
        <v>0</v>
      </c>
      <c r="P115" s="3">
        <v>0</v>
      </c>
      <c r="Q115" s="3">
        <v>0</v>
      </c>
      <c r="R115" s="10">
        <f t="shared" si="10"/>
        <v>0</v>
      </c>
      <c r="S115" s="3">
        <v>0</v>
      </c>
      <c r="T115" s="3">
        <v>0</v>
      </c>
      <c r="U115" s="3">
        <v>0</v>
      </c>
      <c r="V115" s="32">
        <f t="shared" si="11"/>
        <v>0</v>
      </c>
    </row>
    <row r="116" spans="1:22">
      <c r="A116" s="1" t="s">
        <v>562</v>
      </c>
      <c r="B116" s="3">
        <v>22</v>
      </c>
      <c r="C116" s="3">
        <v>45</v>
      </c>
      <c r="D116" s="10">
        <f t="shared" si="6"/>
        <v>67</v>
      </c>
      <c r="E116" s="3">
        <v>4</v>
      </c>
      <c r="F116" s="3">
        <v>16</v>
      </c>
      <c r="G116" s="3">
        <v>3</v>
      </c>
      <c r="H116" s="30">
        <f t="shared" si="7"/>
        <v>90</v>
      </c>
      <c r="I116" s="3">
        <v>1</v>
      </c>
      <c r="J116" s="3">
        <v>1</v>
      </c>
      <c r="K116" s="10">
        <f t="shared" si="8"/>
        <v>2</v>
      </c>
      <c r="L116" s="3">
        <v>0</v>
      </c>
      <c r="M116" s="3">
        <v>0</v>
      </c>
      <c r="N116" s="3">
        <v>0</v>
      </c>
      <c r="O116" s="31">
        <f t="shared" si="9"/>
        <v>2</v>
      </c>
      <c r="P116" s="3">
        <v>0</v>
      </c>
      <c r="Q116" s="3">
        <v>0</v>
      </c>
      <c r="R116" s="10">
        <f t="shared" si="10"/>
        <v>0</v>
      </c>
      <c r="S116" s="3">
        <v>0</v>
      </c>
      <c r="T116" s="3">
        <v>0</v>
      </c>
      <c r="U116" s="3">
        <v>0</v>
      </c>
      <c r="V116" s="32">
        <f t="shared" si="11"/>
        <v>0</v>
      </c>
    </row>
    <row r="117" spans="1:22">
      <c r="A117" s="1" t="s">
        <v>567</v>
      </c>
      <c r="B117" s="3">
        <v>20</v>
      </c>
      <c r="C117" s="3">
        <v>20</v>
      </c>
      <c r="D117" s="10">
        <f t="shared" si="6"/>
        <v>40</v>
      </c>
      <c r="E117" s="3">
        <v>20</v>
      </c>
      <c r="F117" s="3">
        <v>0</v>
      </c>
      <c r="G117" s="3">
        <v>0</v>
      </c>
      <c r="H117" s="30">
        <f t="shared" si="7"/>
        <v>60</v>
      </c>
      <c r="I117" s="3">
        <v>0</v>
      </c>
      <c r="J117" s="3">
        <v>0</v>
      </c>
      <c r="K117" s="10">
        <f t="shared" si="8"/>
        <v>0</v>
      </c>
      <c r="L117" s="3">
        <v>0</v>
      </c>
      <c r="M117" s="3">
        <v>0</v>
      </c>
      <c r="N117" s="3">
        <v>0</v>
      </c>
      <c r="O117" s="31">
        <f t="shared" si="9"/>
        <v>0</v>
      </c>
      <c r="P117" s="3">
        <v>0</v>
      </c>
      <c r="Q117" s="3">
        <v>0</v>
      </c>
      <c r="R117" s="10">
        <f t="shared" si="10"/>
        <v>0</v>
      </c>
      <c r="S117" s="3">
        <v>0</v>
      </c>
      <c r="T117" s="3">
        <v>0</v>
      </c>
      <c r="U117" s="3">
        <v>0</v>
      </c>
      <c r="V117" s="32">
        <f t="shared" si="11"/>
        <v>0</v>
      </c>
    </row>
    <row r="118" spans="1:22">
      <c r="A118" s="1" t="s">
        <v>572</v>
      </c>
      <c r="B118" s="3">
        <v>3</v>
      </c>
      <c r="C118" s="3">
        <v>3</v>
      </c>
      <c r="D118" s="10">
        <f t="shared" si="6"/>
        <v>6</v>
      </c>
      <c r="E118" s="3">
        <v>2</v>
      </c>
      <c r="F118" s="3">
        <v>4</v>
      </c>
      <c r="G118" s="3">
        <v>0</v>
      </c>
      <c r="H118" s="30">
        <f t="shared" si="7"/>
        <v>12</v>
      </c>
      <c r="I118" s="3">
        <v>0</v>
      </c>
      <c r="J118" s="3">
        <v>0</v>
      </c>
      <c r="K118" s="10">
        <f t="shared" si="8"/>
        <v>0</v>
      </c>
      <c r="L118" s="3">
        <v>0</v>
      </c>
      <c r="M118" s="3">
        <v>0</v>
      </c>
      <c r="N118" s="3">
        <v>0</v>
      </c>
      <c r="O118" s="31">
        <f t="shared" si="9"/>
        <v>0</v>
      </c>
      <c r="P118" s="3">
        <v>0</v>
      </c>
      <c r="Q118" s="3">
        <v>0</v>
      </c>
      <c r="R118" s="10">
        <f t="shared" si="10"/>
        <v>0</v>
      </c>
      <c r="S118" s="3">
        <v>0</v>
      </c>
      <c r="T118" s="3">
        <v>0</v>
      </c>
      <c r="U118" s="3">
        <v>0</v>
      </c>
      <c r="V118" s="32">
        <f t="shared" si="11"/>
        <v>0</v>
      </c>
    </row>
    <row r="119" spans="1:22">
      <c r="A119" s="1" t="s">
        <v>577</v>
      </c>
      <c r="B119" s="3">
        <v>364</v>
      </c>
      <c r="C119" s="3">
        <v>36</v>
      </c>
      <c r="D119" s="10">
        <f t="shared" si="6"/>
        <v>400</v>
      </c>
      <c r="E119" s="3">
        <v>7</v>
      </c>
      <c r="F119" s="3">
        <v>128</v>
      </c>
      <c r="G119" s="3">
        <v>84</v>
      </c>
      <c r="H119" s="30">
        <f t="shared" si="7"/>
        <v>619</v>
      </c>
      <c r="I119" s="3">
        <v>38</v>
      </c>
      <c r="J119" s="3">
        <v>8</v>
      </c>
      <c r="K119" s="10">
        <f t="shared" si="8"/>
        <v>46</v>
      </c>
      <c r="L119" s="3">
        <v>0</v>
      </c>
      <c r="M119" s="3">
        <v>19</v>
      </c>
      <c r="N119" s="3">
        <v>44</v>
      </c>
      <c r="O119" s="31">
        <f t="shared" si="9"/>
        <v>109</v>
      </c>
      <c r="P119" s="3">
        <v>0</v>
      </c>
      <c r="Q119" s="3">
        <v>0</v>
      </c>
      <c r="R119" s="10">
        <f t="shared" si="10"/>
        <v>0</v>
      </c>
      <c r="S119" s="3">
        <v>0</v>
      </c>
      <c r="T119" s="3">
        <v>0</v>
      </c>
      <c r="U119" s="3">
        <v>0</v>
      </c>
      <c r="V119" s="32">
        <f t="shared" si="11"/>
        <v>0</v>
      </c>
    </row>
    <row r="120" spans="1:22">
      <c r="A120" s="1" t="s">
        <v>581</v>
      </c>
      <c r="B120" s="1"/>
      <c r="C120" s="1"/>
      <c r="D120" s="10">
        <f t="shared" si="6"/>
        <v>0</v>
      </c>
      <c r="E120" s="1"/>
      <c r="F120" s="1"/>
      <c r="G120" s="1"/>
      <c r="H120" s="30">
        <f t="shared" si="7"/>
        <v>0</v>
      </c>
      <c r="I120" s="1"/>
      <c r="J120" s="1"/>
      <c r="K120" s="10">
        <f t="shared" si="8"/>
        <v>0</v>
      </c>
      <c r="L120" s="1"/>
      <c r="M120" s="1"/>
      <c r="N120" s="1"/>
      <c r="O120" s="31">
        <f t="shared" si="9"/>
        <v>0</v>
      </c>
      <c r="P120" s="1"/>
      <c r="Q120" s="1"/>
      <c r="R120" s="10">
        <f t="shared" si="10"/>
        <v>0</v>
      </c>
      <c r="S120" s="1"/>
      <c r="T120" s="1"/>
      <c r="U120" s="1"/>
      <c r="V120" s="32">
        <f t="shared" si="11"/>
        <v>0</v>
      </c>
    </row>
    <row r="121" spans="1:22">
      <c r="A121" s="1" t="s">
        <v>582</v>
      </c>
      <c r="B121" s="3">
        <v>3</v>
      </c>
      <c r="C121" s="3">
        <v>3</v>
      </c>
      <c r="D121" s="10">
        <f t="shared" si="6"/>
        <v>6</v>
      </c>
      <c r="E121" s="3">
        <v>0</v>
      </c>
      <c r="F121" s="3">
        <v>0</v>
      </c>
      <c r="G121" s="3">
        <v>0</v>
      </c>
      <c r="H121" s="30">
        <f t="shared" si="7"/>
        <v>6</v>
      </c>
      <c r="I121" s="3">
        <v>0</v>
      </c>
      <c r="J121" s="3">
        <v>0</v>
      </c>
      <c r="K121" s="10">
        <f t="shared" si="8"/>
        <v>0</v>
      </c>
      <c r="L121" s="3">
        <v>0</v>
      </c>
      <c r="M121" s="3">
        <v>0</v>
      </c>
      <c r="N121" s="3">
        <v>0</v>
      </c>
      <c r="O121" s="31">
        <f t="shared" si="9"/>
        <v>0</v>
      </c>
      <c r="P121" s="3">
        <v>0</v>
      </c>
      <c r="Q121" s="3">
        <v>0</v>
      </c>
      <c r="R121" s="10">
        <f t="shared" si="10"/>
        <v>0</v>
      </c>
      <c r="S121" s="3">
        <v>0</v>
      </c>
      <c r="T121" s="3">
        <v>0</v>
      </c>
      <c r="U121" s="3">
        <v>0</v>
      </c>
      <c r="V121" s="32">
        <f t="shared" si="11"/>
        <v>0</v>
      </c>
    </row>
    <row r="122" spans="1:22">
      <c r="A122" s="1" t="s">
        <v>587</v>
      </c>
      <c r="B122" s="3">
        <v>50</v>
      </c>
      <c r="C122" s="3">
        <v>39</v>
      </c>
      <c r="D122" s="10">
        <f t="shared" si="6"/>
        <v>89</v>
      </c>
      <c r="E122" s="3">
        <v>9</v>
      </c>
      <c r="F122" s="3">
        <v>62</v>
      </c>
      <c r="G122" s="3">
        <v>6</v>
      </c>
      <c r="H122" s="30">
        <f t="shared" si="7"/>
        <v>166</v>
      </c>
      <c r="I122" s="3">
        <v>22</v>
      </c>
      <c r="J122" s="3">
        <v>0</v>
      </c>
      <c r="K122" s="10">
        <f t="shared" si="8"/>
        <v>22</v>
      </c>
      <c r="L122" s="3">
        <v>1</v>
      </c>
      <c r="M122" s="3">
        <v>1</v>
      </c>
      <c r="N122" s="3">
        <v>0</v>
      </c>
      <c r="O122" s="31">
        <f t="shared" si="9"/>
        <v>24</v>
      </c>
      <c r="P122" s="3">
        <v>0</v>
      </c>
      <c r="Q122" s="3">
        <v>0</v>
      </c>
      <c r="R122" s="10">
        <f t="shared" si="10"/>
        <v>0</v>
      </c>
      <c r="S122" s="3">
        <v>0</v>
      </c>
      <c r="T122" s="3">
        <v>0</v>
      </c>
      <c r="U122" s="3">
        <v>0</v>
      </c>
      <c r="V122" s="32">
        <f t="shared" si="11"/>
        <v>0</v>
      </c>
    </row>
    <row r="123" spans="1:22">
      <c r="A123" s="1" t="s">
        <v>592</v>
      </c>
      <c r="B123" s="3">
        <v>54</v>
      </c>
      <c r="C123" s="3">
        <v>55</v>
      </c>
      <c r="D123" s="10">
        <f t="shared" si="6"/>
        <v>109</v>
      </c>
      <c r="E123" s="3">
        <v>3</v>
      </c>
      <c r="F123" s="3">
        <v>1</v>
      </c>
      <c r="G123" s="3">
        <v>53</v>
      </c>
      <c r="H123" s="30">
        <f t="shared" si="7"/>
        <v>166</v>
      </c>
      <c r="I123" s="3">
        <v>0</v>
      </c>
      <c r="J123" s="3">
        <v>0</v>
      </c>
      <c r="K123" s="10">
        <f t="shared" si="8"/>
        <v>0</v>
      </c>
      <c r="L123" s="3">
        <v>0</v>
      </c>
      <c r="M123" s="3">
        <v>1</v>
      </c>
      <c r="N123" s="3">
        <v>6</v>
      </c>
      <c r="O123" s="31">
        <f t="shared" si="9"/>
        <v>7</v>
      </c>
      <c r="P123" s="3">
        <v>0</v>
      </c>
      <c r="Q123" s="3">
        <v>0</v>
      </c>
      <c r="R123" s="10">
        <f t="shared" si="10"/>
        <v>0</v>
      </c>
      <c r="S123" s="3">
        <v>0</v>
      </c>
      <c r="T123" s="3">
        <v>0</v>
      </c>
      <c r="U123" s="3">
        <v>0</v>
      </c>
      <c r="V123" s="32">
        <f t="shared" si="11"/>
        <v>0</v>
      </c>
    </row>
    <row r="124" spans="1:22">
      <c r="A124" s="1" t="s">
        <v>597</v>
      </c>
      <c r="B124" s="3">
        <v>30</v>
      </c>
      <c r="C124" s="3">
        <v>36</v>
      </c>
      <c r="D124" s="10">
        <f t="shared" si="6"/>
        <v>66</v>
      </c>
      <c r="E124" s="3">
        <v>0</v>
      </c>
      <c r="F124" s="3">
        <v>4</v>
      </c>
      <c r="G124" s="3">
        <v>0</v>
      </c>
      <c r="H124" s="30">
        <f t="shared" si="7"/>
        <v>70</v>
      </c>
      <c r="I124" s="3">
        <v>0</v>
      </c>
      <c r="J124" s="3">
        <v>0</v>
      </c>
      <c r="K124" s="10">
        <f t="shared" si="8"/>
        <v>0</v>
      </c>
      <c r="L124" s="3">
        <v>0</v>
      </c>
      <c r="M124" s="3">
        <v>0</v>
      </c>
      <c r="N124" s="3">
        <v>0</v>
      </c>
      <c r="O124" s="31">
        <f t="shared" si="9"/>
        <v>0</v>
      </c>
      <c r="P124" s="3">
        <v>0</v>
      </c>
      <c r="Q124" s="3">
        <v>0</v>
      </c>
      <c r="R124" s="10">
        <f t="shared" si="10"/>
        <v>0</v>
      </c>
      <c r="S124" s="3">
        <v>0</v>
      </c>
      <c r="T124" s="3">
        <v>0</v>
      </c>
      <c r="U124" s="3">
        <v>0</v>
      </c>
      <c r="V124" s="32">
        <f t="shared" si="11"/>
        <v>0</v>
      </c>
    </row>
    <row r="125" spans="1:22">
      <c r="A125" s="1" t="s">
        <v>602</v>
      </c>
      <c r="B125" s="3">
        <v>145</v>
      </c>
      <c r="C125" s="3">
        <v>48</v>
      </c>
      <c r="D125" s="10">
        <f t="shared" si="6"/>
        <v>193</v>
      </c>
      <c r="E125" s="3">
        <v>26</v>
      </c>
      <c r="F125" s="3">
        <v>22</v>
      </c>
      <c r="G125" s="3">
        <v>9</v>
      </c>
      <c r="H125" s="30">
        <f t="shared" si="7"/>
        <v>250</v>
      </c>
      <c r="I125" s="3">
        <v>10</v>
      </c>
      <c r="J125" s="3">
        <v>7</v>
      </c>
      <c r="K125" s="10">
        <f t="shared" si="8"/>
        <v>17</v>
      </c>
      <c r="L125" s="3">
        <v>14</v>
      </c>
      <c r="M125" s="3">
        <v>0</v>
      </c>
      <c r="N125" s="3">
        <v>0</v>
      </c>
      <c r="O125" s="31">
        <f t="shared" si="9"/>
        <v>31</v>
      </c>
      <c r="P125" s="3">
        <v>0</v>
      </c>
      <c r="Q125" s="3">
        <v>0</v>
      </c>
      <c r="R125" s="10">
        <f t="shared" si="10"/>
        <v>0</v>
      </c>
      <c r="S125" s="3">
        <v>0</v>
      </c>
      <c r="T125" s="3">
        <v>0</v>
      </c>
      <c r="U125" s="3">
        <v>0</v>
      </c>
      <c r="V125" s="32">
        <f t="shared" si="11"/>
        <v>0</v>
      </c>
    </row>
    <row r="126" spans="1:22">
      <c r="A126" s="1"/>
      <c r="B126" s="9"/>
      <c r="C126" s="9"/>
      <c r="D126" s="10"/>
      <c r="E126" s="9"/>
      <c r="F126" s="9"/>
      <c r="G126" s="9"/>
      <c r="H126" s="59">
        <f>SUBTOTAL(109,Table5[Total on site])</f>
        <v>35563</v>
      </c>
      <c r="I126" s="9"/>
      <c r="J126" s="9"/>
      <c r="K126" s="10"/>
      <c r="L126" s="9"/>
      <c r="M126" s="9"/>
      <c r="N126" s="9"/>
      <c r="O126" s="60"/>
      <c r="P126" s="9"/>
      <c r="Q126" s="9"/>
      <c r="R126" s="10"/>
      <c r="S126" s="9"/>
      <c r="T126" s="9"/>
      <c r="U126" s="9"/>
      <c r="V126" s="61"/>
    </row>
  </sheetData>
  <mergeCells count="3">
    <mergeCell ref="B3:H3"/>
    <mergeCell ref="I3:O3"/>
    <mergeCell ref="P3:V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6750-3D0A-43FE-AB60-EC257E97AE6A}">
  <dimension ref="A1:X127"/>
  <sheetViews>
    <sheetView topLeftCell="H1" workbookViewId="0">
      <selection activeCell="U6" sqref="U6"/>
    </sheetView>
  </sheetViews>
  <sheetFormatPr defaultRowHeight="15"/>
  <cols>
    <col min="1" max="1" width="52.42578125" bestFit="1" customWidth="1"/>
    <col min="2" max="2" width="14.28515625" bestFit="1" customWidth="1"/>
    <col min="3" max="3" width="15.28515625" bestFit="1" customWidth="1"/>
    <col min="4" max="4" width="16.140625" bestFit="1" customWidth="1"/>
    <col min="5" max="5" width="14.42578125" bestFit="1" customWidth="1"/>
    <col min="6" max="6" width="8.28515625" bestFit="1" customWidth="1"/>
    <col min="7" max="7" width="18" bestFit="1" customWidth="1"/>
    <col min="8" max="8" width="14.42578125" style="23" bestFit="1" customWidth="1"/>
    <col min="9" max="9" width="15.28515625" bestFit="1" customWidth="1"/>
    <col min="10" max="10" width="16.5703125" bestFit="1" customWidth="1"/>
    <col min="11" max="11" width="17.140625" bestFit="1" customWidth="1"/>
    <col min="12" max="12" width="15.5703125" bestFit="1" customWidth="1"/>
    <col min="13" max="13" width="9.42578125" bestFit="1" customWidth="1"/>
    <col min="14" max="14" width="19.140625" bestFit="1" customWidth="1"/>
    <col min="15" max="15" width="14.7109375" style="24" bestFit="1" customWidth="1"/>
    <col min="16" max="16" width="15.28515625" bestFit="1" customWidth="1"/>
    <col min="17" max="17" width="16.5703125" bestFit="1" customWidth="1"/>
    <col min="18" max="18" width="18.28515625" bestFit="1" customWidth="1"/>
    <col min="19" max="19" width="16.7109375" bestFit="1" customWidth="1"/>
    <col min="20" max="20" width="10.42578125" bestFit="1" customWidth="1"/>
    <col min="21" max="21" width="20.28515625" bestFit="1" customWidth="1"/>
    <col min="22" max="22" width="14.42578125" style="29" bestFit="1" customWidth="1"/>
    <col min="23" max="23" width="19" style="33" customWidth="1"/>
  </cols>
  <sheetData>
    <row r="1" spans="1:24">
      <c r="A1" s="23" t="s">
        <v>726</v>
      </c>
      <c r="H1"/>
      <c r="O1"/>
      <c r="V1"/>
      <c r="W1"/>
    </row>
    <row r="2" spans="1:24">
      <c r="A2" t="s">
        <v>727</v>
      </c>
      <c r="H2"/>
      <c r="O2"/>
      <c r="V2"/>
      <c r="W2"/>
    </row>
    <row r="3" spans="1:24">
      <c r="B3" s="68" t="s">
        <v>728</v>
      </c>
      <c r="C3" s="69"/>
      <c r="D3" s="69"/>
      <c r="E3" s="69"/>
      <c r="F3" s="69"/>
      <c r="G3" s="69"/>
      <c r="H3" s="69"/>
      <c r="I3" s="66" t="s">
        <v>729</v>
      </c>
      <c r="J3" s="66"/>
      <c r="K3" s="66"/>
      <c r="L3" s="66"/>
      <c r="M3" s="66"/>
      <c r="N3" s="66"/>
      <c r="O3" s="66"/>
      <c r="P3" s="67" t="s">
        <v>730</v>
      </c>
      <c r="Q3" s="67"/>
      <c r="R3" s="67"/>
      <c r="S3" s="67"/>
      <c r="T3" s="67"/>
      <c r="U3" s="67"/>
      <c r="V3" s="67"/>
    </row>
    <row r="4" spans="1:24">
      <c r="A4" s="7" t="s">
        <v>1</v>
      </c>
      <c r="B4" s="37" t="s">
        <v>704</v>
      </c>
      <c r="C4" s="37" t="s">
        <v>705</v>
      </c>
      <c r="D4" s="44" t="s">
        <v>706</v>
      </c>
      <c r="E4" s="37" t="s">
        <v>707</v>
      </c>
      <c r="F4" s="37" t="s">
        <v>708</v>
      </c>
      <c r="G4" s="37" t="s">
        <v>709</v>
      </c>
      <c r="H4" s="38" t="s">
        <v>710</v>
      </c>
      <c r="I4" s="39" t="s">
        <v>711</v>
      </c>
      <c r="J4" s="39" t="s">
        <v>731</v>
      </c>
      <c r="K4" s="39" t="s">
        <v>713</v>
      </c>
      <c r="L4" s="39" t="s">
        <v>714</v>
      </c>
      <c r="M4" s="39" t="s">
        <v>715</v>
      </c>
      <c r="N4" s="39" t="s">
        <v>716</v>
      </c>
      <c r="O4" s="40" t="s">
        <v>717</v>
      </c>
      <c r="P4" s="41" t="s">
        <v>718</v>
      </c>
      <c r="Q4" s="41" t="s">
        <v>719</v>
      </c>
      <c r="R4" s="41" t="s">
        <v>720</v>
      </c>
      <c r="S4" s="41" t="s">
        <v>721</v>
      </c>
      <c r="T4" s="41" t="s">
        <v>722</v>
      </c>
      <c r="U4" s="41" t="s">
        <v>723</v>
      </c>
      <c r="V4" s="42" t="s">
        <v>724</v>
      </c>
      <c r="W4" s="45" t="s">
        <v>732</v>
      </c>
      <c r="X4" s="7"/>
    </row>
    <row r="5" spans="1:24">
      <c r="A5" s="1" t="s">
        <v>12</v>
      </c>
      <c r="B5" s="3">
        <v>862</v>
      </c>
      <c r="C5" s="2">
        <v>3397</v>
      </c>
      <c r="D5" s="10">
        <f>SUM(B5:C5)</f>
        <v>4259</v>
      </c>
      <c r="E5" s="3">
        <v>278</v>
      </c>
      <c r="F5" s="2">
        <v>1806</v>
      </c>
      <c r="G5" s="2">
        <v>1195</v>
      </c>
      <c r="H5" s="30">
        <f>SUM(D5:G5)</f>
        <v>7538</v>
      </c>
      <c r="I5" s="3">
        <v>30</v>
      </c>
      <c r="J5" s="3">
        <v>98</v>
      </c>
      <c r="K5" s="10">
        <f>SUM(I5:J5)</f>
        <v>128</v>
      </c>
      <c r="L5" s="3">
        <v>0</v>
      </c>
      <c r="M5" s="3">
        <v>384</v>
      </c>
      <c r="N5" s="3">
        <v>0</v>
      </c>
      <c r="O5" s="31">
        <f>SUM(K5:N5)</f>
        <v>512</v>
      </c>
      <c r="P5" s="3">
        <v>0</v>
      </c>
      <c r="Q5" s="3">
        <v>0</v>
      </c>
      <c r="R5" s="10">
        <f>SUM(P5:Q5)</f>
        <v>0</v>
      </c>
      <c r="S5" s="3">
        <v>0</v>
      </c>
      <c r="T5" s="3">
        <v>0</v>
      </c>
      <c r="U5" s="3">
        <v>0</v>
      </c>
      <c r="V5" s="32">
        <f>SUM(R5:U5)</f>
        <v>0</v>
      </c>
      <c r="W5" s="34">
        <f>SUM(H5,O5,V5)</f>
        <v>8050</v>
      </c>
    </row>
    <row r="6" spans="1:24">
      <c r="A6" s="1" t="s">
        <v>17</v>
      </c>
      <c r="B6" s="3">
        <v>45</v>
      </c>
      <c r="C6" s="3">
        <v>74</v>
      </c>
      <c r="D6" s="10">
        <f t="shared" ref="D6:D69" si="0">SUM(B6:C6)</f>
        <v>119</v>
      </c>
      <c r="E6" s="3">
        <v>28</v>
      </c>
      <c r="F6" s="3">
        <v>13</v>
      </c>
      <c r="G6" s="3">
        <v>0</v>
      </c>
      <c r="H6" s="30">
        <f t="shared" ref="H6:H69" si="1">SUM(D6:G6)</f>
        <v>160</v>
      </c>
      <c r="I6" s="3">
        <v>0</v>
      </c>
      <c r="J6" s="3">
        <v>0</v>
      </c>
      <c r="K6" s="10">
        <f t="shared" ref="K6:K69" si="2">SUM(I6:J6)</f>
        <v>0</v>
      </c>
      <c r="L6" s="3">
        <v>0</v>
      </c>
      <c r="M6" s="3">
        <v>0</v>
      </c>
      <c r="N6" s="3">
        <v>0</v>
      </c>
      <c r="O6" s="31">
        <f t="shared" ref="O6:O69" si="3">SUM(K6:N6)</f>
        <v>0</v>
      </c>
      <c r="P6" s="3">
        <v>0</v>
      </c>
      <c r="Q6" s="3">
        <v>0</v>
      </c>
      <c r="R6" s="10">
        <f t="shared" ref="R6:R69" si="4">SUM(P6:Q6)</f>
        <v>0</v>
      </c>
      <c r="S6" s="3">
        <v>0</v>
      </c>
      <c r="T6" s="3">
        <v>0</v>
      </c>
      <c r="U6" s="3">
        <v>0</v>
      </c>
      <c r="V6" s="32">
        <f t="shared" ref="V6:V69" si="5">SUM(R6:U6)</f>
        <v>0</v>
      </c>
      <c r="W6" s="34">
        <f>SUM(H6,O6,V6)</f>
        <v>160</v>
      </c>
    </row>
    <row r="7" spans="1:24">
      <c r="A7" s="1" t="s">
        <v>22</v>
      </c>
      <c r="B7" s="3">
        <v>606</v>
      </c>
      <c r="C7" s="3">
        <v>976</v>
      </c>
      <c r="D7" s="10">
        <f t="shared" si="0"/>
        <v>1582</v>
      </c>
      <c r="E7" s="3">
        <v>90</v>
      </c>
      <c r="F7" s="3">
        <v>614</v>
      </c>
      <c r="G7" s="3">
        <v>135</v>
      </c>
      <c r="H7" s="30">
        <f t="shared" si="1"/>
        <v>2421</v>
      </c>
      <c r="I7" s="3">
        <v>0</v>
      </c>
      <c r="J7" s="3">
        <v>0</v>
      </c>
      <c r="K7" s="10">
        <f t="shared" si="2"/>
        <v>0</v>
      </c>
      <c r="L7" s="3">
        <v>52</v>
      </c>
      <c r="M7" s="3">
        <v>0</v>
      </c>
      <c r="N7" s="3">
        <v>0</v>
      </c>
      <c r="O7" s="31">
        <f t="shared" si="3"/>
        <v>52</v>
      </c>
      <c r="P7" s="3">
        <v>0</v>
      </c>
      <c r="Q7" s="3">
        <v>0</v>
      </c>
      <c r="R7" s="10">
        <f t="shared" si="4"/>
        <v>0</v>
      </c>
      <c r="S7" s="3">
        <v>0</v>
      </c>
      <c r="T7" s="3">
        <v>0</v>
      </c>
      <c r="U7" s="3">
        <v>0</v>
      </c>
      <c r="V7" s="32">
        <f t="shared" si="5"/>
        <v>0</v>
      </c>
      <c r="W7" s="34">
        <f>SUM(H7,O7,V7)</f>
        <v>2473</v>
      </c>
    </row>
    <row r="8" spans="1:24">
      <c r="A8" s="1" t="s">
        <v>27</v>
      </c>
      <c r="B8" s="3">
        <v>241</v>
      </c>
      <c r="C8" s="3">
        <v>64</v>
      </c>
      <c r="D8" s="10">
        <f t="shared" si="0"/>
        <v>305</v>
      </c>
      <c r="E8" s="3">
        <v>43</v>
      </c>
      <c r="F8" s="3">
        <v>16</v>
      </c>
      <c r="G8" s="3">
        <v>0</v>
      </c>
      <c r="H8" s="30">
        <f t="shared" si="1"/>
        <v>364</v>
      </c>
      <c r="I8" s="3">
        <v>0</v>
      </c>
      <c r="J8" s="3">
        <v>0</v>
      </c>
      <c r="K8" s="10">
        <f t="shared" si="2"/>
        <v>0</v>
      </c>
      <c r="L8" s="3">
        <v>0</v>
      </c>
      <c r="M8" s="3">
        <v>0</v>
      </c>
      <c r="N8" s="3">
        <v>0</v>
      </c>
      <c r="O8" s="31">
        <f t="shared" si="3"/>
        <v>0</v>
      </c>
      <c r="P8" s="3">
        <v>0</v>
      </c>
      <c r="Q8" s="3">
        <v>0</v>
      </c>
      <c r="R8" s="10">
        <f t="shared" si="4"/>
        <v>0</v>
      </c>
      <c r="S8" s="3">
        <v>0</v>
      </c>
      <c r="T8" s="3">
        <v>0</v>
      </c>
      <c r="U8" s="3">
        <v>0</v>
      </c>
      <c r="V8" s="32">
        <f t="shared" si="5"/>
        <v>0</v>
      </c>
      <c r="W8" s="34">
        <f>SUM(H8,O8,V8)</f>
        <v>364</v>
      </c>
    </row>
    <row r="9" spans="1:24">
      <c r="A9" s="1" t="s">
        <v>32</v>
      </c>
      <c r="B9" s="3">
        <v>39</v>
      </c>
      <c r="C9" s="3">
        <v>250</v>
      </c>
      <c r="D9" s="10">
        <f t="shared" si="0"/>
        <v>289</v>
      </c>
      <c r="E9" s="3">
        <v>261</v>
      </c>
      <c r="F9" s="3">
        <v>0</v>
      </c>
      <c r="G9" s="3">
        <v>12</v>
      </c>
      <c r="H9" s="30">
        <f t="shared" si="1"/>
        <v>562</v>
      </c>
      <c r="I9" s="3">
        <v>80</v>
      </c>
      <c r="J9" s="3">
        <v>0</v>
      </c>
      <c r="K9" s="10">
        <f t="shared" si="2"/>
        <v>80</v>
      </c>
      <c r="L9" s="3">
        <v>0</v>
      </c>
      <c r="M9" s="3">
        <v>0</v>
      </c>
      <c r="N9" s="3">
        <v>0</v>
      </c>
      <c r="O9" s="31">
        <f t="shared" si="3"/>
        <v>80</v>
      </c>
      <c r="P9" s="3">
        <v>0</v>
      </c>
      <c r="Q9" s="3">
        <v>0</v>
      </c>
      <c r="R9" s="10">
        <f t="shared" si="4"/>
        <v>0</v>
      </c>
      <c r="S9" s="3">
        <v>0</v>
      </c>
      <c r="T9" s="3">
        <v>0</v>
      </c>
      <c r="U9" s="3">
        <v>0</v>
      </c>
      <c r="V9" s="32">
        <f t="shared" si="5"/>
        <v>0</v>
      </c>
      <c r="W9" s="34">
        <f>SUM(H9,O9,V9)</f>
        <v>642</v>
      </c>
    </row>
    <row r="10" spans="1:24">
      <c r="A10" s="1" t="s">
        <v>37</v>
      </c>
      <c r="B10" s="3">
        <v>0</v>
      </c>
      <c r="C10" s="3">
        <v>0</v>
      </c>
      <c r="D10" s="10">
        <f t="shared" si="0"/>
        <v>0</v>
      </c>
      <c r="E10" s="3">
        <v>0</v>
      </c>
      <c r="F10" s="3">
        <v>0</v>
      </c>
      <c r="G10" s="3">
        <v>100</v>
      </c>
      <c r="H10" s="30">
        <f t="shared" si="1"/>
        <v>100</v>
      </c>
      <c r="I10" s="3">
        <v>0</v>
      </c>
      <c r="J10" s="3">
        <v>0</v>
      </c>
      <c r="K10" s="10">
        <f t="shared" si="2"/>
        <v>0</v>
      </c>
      <c r="L10" s="3">
        <v>0</v>
      </c>
      <c r="M10" s="3">
        <v>0</v>
      </c>
      <c r="N10" s="3">
        <v>0</v>
      </c>
      <c r="O10" s="31">
        <f t="shared" si="3"/>
        <v>0</v>
      </c>
      <c r="P10" s="3">
        <v>0</v>
      </c>
      <c r="Q10" s="3">
        <v>0</v>
      </c>
      <c r="R10" s="10">
        <f t="shared" si="4"/>
        <v>0</v>
      </c>
      <c r="S10" s="3">
        <v>0</v>
      </c>
      <c r="T10" s="3">
        <v>0</v>
      </c>
      <c r="U10" s="3">
        <v>0</v>
      </c>
      <c r="V10" s="32">
        <f t="shared" si="5"/>
        <v>0</v>
      </c>
      <c r="W10" s="34">
        <f>SUM(H10,O10,V10)</f>
        <v>100</v>
      </c>
    </row>
    <row r="11" spans="1:24">
      <c r="A11" s="1" t="s">
        <v>42</v>
      </c>
      <c r="B11" s="2">
        <v>1640</v>
      </c>
      <c r="C11" s="3">
        <v>485</v>
      </c>
      <c r="D11" s="10">
        <f t="shared" si="0"/>
        <v>2125</v>
      </c>
      <c r="E11" s="3">
        <v>125</v>
      </c>
      <c r="F11" s="2">
        <v>4068</v>
      </c>
      <c r="G11" s="3">
        <v>0</v>
      </c>
      <c r="H11" s="30">
        <f t="shared" si="1"/>
        <v>6318</v>
      </c>
      <c r="I11" s="2">
        <v>3928</v>
      </c>
      <c r="J11" s="2">
        <v>1355</v>
      </c>
      <c r="K11" s="10">
        <f t="shared" si="2"/>
        <v>5283</v>
      </c>
      <c r="L11" s="3">
        <v>883</v>
      </c>
      <c r="M11" s="3">
        <v>20</v>
      </c>
      <c r="N11" s="2">
        <v>3678</v>
      </c>
      <c r="O11" s="31">
        <f t="shared" si="3"/>
        <v>9864</v>
      </c>
      <c r="P11" s="3">
        <v>0</v>
      </c>
      <c r="Q11" s="3">
        <v>0</v>
      </c>
      <c r="R11" s="10">
        <f t="shared" si="4"/>
        <v>0</v>
      </c>
      <c r="S11" s="3">
        <v>0</v>
      </c>
      <c r="T11" s="3">
        <v>0</v>
      </c>
      <c r="U11" s="3">
        <v>0</v>
      </c>
      <c r="V11" s="32">
        <f t="shared" si="5"/>
        <v>0</v>
      </c>
      <c r="W11" s="34">
        <f>SUM(H11,O11,V11)</f>
        <v>16182</v>
      </c>
    </row>
    <row r="12" spans="1:24">
      <c r="A12" s="1" t="s">
        <v>47</v>
      </c>
      <c r="B12" s="3">
        <v>45</v>
      </c>
      <c r="C12" s="3">
        <v>30</v>
      </c>
      <c r="D12" s="10">
        <f t="shared" si="0"/>
        <v>75</v>
      </c>
      <c r="E12" s="3">
        <v>0</v>
      </c>
      <c r="F12" s="3">
        <v>0</v>
      </c>
      <c r="G12" s="3">
        <v>0</v>
      </c>
      <c r="H12" s="30">
        <f t="shared" si="1"/>
        <v>75</v>
      </c>
      <c r="I12" s="3">
        <v>0</v>
      </c>
      <c r="J12" s="3">
        <v>0</v>
      </c>
      <c r="K12" s="10">
        <f t="shared" si="2"/>
        <v>0</v>
      </c>
      <c r="L12" s="3">
        <v>0</v>
      </c>
      <c r="M12" s="3">
        <v>0</v>
      </c>
      <c r="N12" s="3">
        <v>0</v>
      </c>
      <c r="O12" s="31">
        <f t="shared" si="3"/>
        <v>0</v>
      </c>
      <c r="P12" s="3">
        <v>0</v>
      </c>
      <c r="Q12" s="3">
        <v>0</v>
      </c>
      <c r="R12" s="10">
        <f t="shared" si="4"/>
        <v>0</v>
      </c>
      <c r="S12" s="3">
        <v>0</v>
      </c>
      <c r="T12" s="3">
        <v>0</v>
      </c>
      <c r="U12" s="3">
        <v>0</v>
      </c>
      <c r="V12" s="32">
        <f t="shared" si="5"/>
        <v>0</v>
      </c>
      <c r="W12" s="34">
        <f>SUM(H12,O12,V12)</f>
        <v>75</v>
      </c>
    </row>
    <row r="13" spans="1:24">
      <c r="A13" s="1" t="s">
        <v>52</v>
      </c>
      <c r="B13" s="2">
        <v>3532</v>
      </c>
      <c r="C13" s="2">
        <v>1511</v>
      </c>
      <c r="D13" s="10">
        <f t="shared" si="0"/>
        <v>5043</v>
      </c>
      <c r="E13" s="3">
        <v>181</v>
      </c>
      <c r="F13" s="2">
        <v>3642</v>
      </c>
      <c r="G13" s="2">
        <v>1495</v>
      </c>
      <c r="H13" s="30">
        <f t="shared" si="1"/>
        <v>10361</v>
      </c>
      <c r="I13" s="3">
        <v>148</v>
      </c>
      <c r="J13" s="2">
        <v>4259</v>
      </c>
      <c r="K13" s="10">
        <f t="shared" si="2"/>
        <v>4407</v>
      </c>
      <c r="L13" s="3">
        <v>58</v>
      </c>
      <c r="M13" s="2">
        <v>2357</v>
      </c>
      <c r="N13" s="3">
        <v>0</v>
      </c>
      <c r="O13" s="31">
        <f t="shared" si="3"/>
        <v>6822</v>
      </c>
      <c r="P13" s="3">
        <v>523</v>
      </c>
      <c r="Q13" s="3">
        <v>0</v>
      </c>
      <c r="R13" s="10">
        <f t="shared" si="4"/>
        <v>523</v>
      </c>
      <c r="S13" s="3">
        <v>0</v>
      </c>
      <c r="T13" s="2">
        <v>11907</v>
      </c>
      <c r="U13" s="3">
        <v>0</v>
      </c>
      <c r="V13" s="32">
        <f t="shared" si="5"/>
        <v>12430</v>
      </c>
      <c r="W13" s="34">
        <f>SUM(H13,O13,V13)</f>
        <v>29613</v>
      </c>
    </row>
    <row r="14" spans="1:24">
      <c r="A14" s="1" t="s">
        <v>57</v>
      </c>
      <c r="B14" s="3">
        <v>201</v>
      </c>
      <c r="C14" s="3">
        <v>201</v>
      </c>
      <c r="D14" s="10">
        <f t="shared" si="0"/>
        <v>402</v>
      </c>
      <c r="E14" s="3">
        <v>10</v>
      </c>
      <c r="F14" s="3">
        <v>348</v>
      </c>
      <c r="G14" s="3">
        <v>0</v>
      </c>
      <c r="H14" s="30">
        <f t="shared" si="1"/>
        <v>760</v>
      </c>
      <c r="I14" s="3">
        <v>12</v>
      </c>
      <c r="J14" s="3">
        <v>0</v>
      </c>
      <c r="K14" s="10">
        <f t="shared" si="2"/>
        <v>12</v>
      </c>
      <c r="L14" s="3">
        <v>0</v>
      </c>
      <c r="M14" s="3">
        <v>12</v>
      </c>
      <c r="N14" s="3">
        <v>35</v>
      </c>
      <c r="O14" s="31">
        <f t="shared" si="3"/>
        <v>59</v>
      </c>
      <c r="P14" s="3">
        <v>0</v>
      </c>
      <c r="Q14" s="3">
        <v>0</v>
      </c>
      <c r="R14" s="10">
        <f t="shared" si="4"/>
        <v>0</v>
      </c>
      <c r="S14" s="3">
        <v>0</v>
      </c>
      <c r="T14" s="3">
        <v>0</v>
      </c>
      <c r="U14" s="3">
        <v>0</v>
      </c>
      <c r="V14" s="32">
        <f t="shared" si="5"/>
        <v>0</v>
      </c>
      <c r="W14" s="34">
        <f>SUM(H14,O14,V14)</f>
        <v>819</v>
      </c>
    </row>
    <row r="15" spans="1:24">
      <c r="A15" s="1" t="s">
        <v>62</v>
      </c>
      <c r="B15" s="3">
        <v>152</v>
      </c>
      <c r="C15" s="3">
        <v>752</v>
      </c>
      <c r="D15" s="10">
        <f t="shared" si="0"/>
        <v>904</v>
      </c>
      <c r="E15" s="3">
        <v>65</v>
      </c>
      <c r="F15" s="3">
        <v>138</v>
      </c>
      <c r="G15" s="2">
        <v>1007</v>
      </c>
      <c r="H15" s="30">
        <f t="shared" si="1"/>
        <v>2114</v>
      </c>
      <c r="I15" s="3">
        <v>0</v>
      </c>
      <c r="J15" s="3">
        <v>0</v>
      </c>
      <c r="K15" s="10">
        <f t="shared" si="2"/>
        <v>0</v>
      </c>
      <c r="L15" s="3">
        <v>0</v>
      </c>
      <c r="M15" s="3">
        <v>0</v>
      </c>
      <c r="N15" s="3">
        <v>0</v>
      </c>
      <c r="O15" s="31">
        <f t="shared" si="3"/>
        <v>0</v>
      </c>
      <c r="P15" s="3">
        <v>0</v>
      </c>
      <c r="Q15" s="3">
        <v>0</v>
      </c>
      <c r="R15" s="10">
        <f t="shared" si="4"/>
        <v>0</v>
      </c>
      <c r="S15" s="3">
        <v>0</v>
      </c>
      <c r="T15" s="3">
        <v>0</v>
      </c>
      <c r="U15" s="3">
        <v>0</v>
      </c>
      <c r="V15" s="32">
        <f t="shared" si="5"/>
        <v>0</v>
      </c>
      <c r="W15" s="34">
        <f>SUM(H15,O15,V15)</f>
        <v>2114</v>
      </c>
    </row>
    <row r="16" spans="1:24">
      <c r="A16" s="1" t="s">
        <v>67</v>
      </c>
      <c r="B16" s="3">
        <v>61</v>
      </c>
      <c r="C16" s="3">
        <v>91</v>
      </c>
      <c r="D16" s="10">
        <f t="shared" si="0"/>
        <v>152</v>
      </c>
      <c r="E16" s="3">
        <v>102</v>
      </c>
      <c r="F16" s="3">
        <v>44</v>
      </c>
      <c r="G16" s="3">
        <v>0</v>
      </c>
      <c r="H16" s="30">
        <f t="shared" si="1"/>
        <v>298</v>
      </c>
      <c r="I16" s="3">
        <v>96</v>
      </c>
      <c r="J16" s="3">
        <v>0</v>
      </c>
      <c r="K16" s="10">
        <f t="shared" si="2"/>
        <v>96</v>
      </c>
      <c r="L16" s="3">
        <v>0</v>
      </c>
      <c r="M16" s="3">
        <v>0</v>
      </c>
      <c r="N16" s="3">
        <v>0</v>
      </c>
      <c r="O16" s="31">
        <f t="shared" si="3"/>
        <v>96</v>
      </c>
      <c r="P16" s="3">
        <v>0</v>
      </c>
      <c r="Q16" s="3">
        <v>0</v>
      </c>
      <c r="R16" s="10">
        <f t="shared" si="4"/>
        <v>0</v>
      </c>
      <c r="S16" s="3">
        <v>0</v>
      </c>
      <c r="T16" s="3">
        <v>20</v>
      </c>
      <c r="U16" s="3">
        <v>0</v>
      </c>
      <c r="V16" s="32">
        <f t="shared" si="5"/>
        <v>20</v>
      </c>
      <c r="W16" s="34">
        <f>SUM(H16,O16,V16)</f>
        <v>414</v>
      </c>
    </row>
    <row r="17" spans="1:23">
      <c r="A17" s="1" t="s">
        <v>72</v>
      </c>
      <c r="B17" s="2">
        <v>1132</v>
      </c>
      <c r="C17" s="2">
        <v>1483</v>
      </c>
      <c r="D17" s="10">
        <f t="shared" si="0"/>
        <v>2615</v>
      </c>
      <c r="E17" s="3">
        <v>381</v>
      </c>
      <c r="F17" s="2">
        <v>1011</v>
      </c>
      <c r="G17" s="3">
        <v>577</v>
      </c>
      <c r="H17" s="30">
        <f t="shared" si="1"/>
        <v>4584</v>
      </c>
      <c r="I17" s="3">
        <v>26</v>
      </c>
      <c r="J17" s="3">
        <v>4</v>
      </c>
      <c r="K17" s="10">
        <f t="shared" si="2"/>
        <v>30</v>
      </c>
      <c r="L17" s="3">
        <v>0</v>
      </c>
      <c r="M17" s="3">
        <v>120</v>
      </c>
      <c r="N17" s="3">
        <v>0</v>
      </c>
      <c r="O17" s="31">
        <f t="shared" si="3"/>
        <v>150</v>
      </c>
      <c r="P17" s="3">
        <v>0</v>
      </c>
      <c r="Q17" s="3">
        <v>0</v>
      </c>
      <c r="R17" s="10">
        <f t="shared" si="4"/>
        <v>0</v>
      </c>
      <c r="S17" s="3">
        <v>0</v>
      </c>
      <c r="T17" s="3">
        <v>0</v>
      </c>
      <c r="U17" s="3">
        <v>0</v>
      </c>
      <c r="V17" s="32">
        <f t="shared" si="5"/>
        <v>0</v>
      </c>
      <c r="W17" s="34">
        <f>SUM(H17,O17,V17)</f>
        <v>4734</v>
      </c>
    </row>
    <row r="18" spans="1:23">
      <c r="A18" s="1" t="s">
        <v>77</v>
      </c>
      <c r="B18" s="3">
        <v>0</v>
      </c>
      <c r="C18" s="3">
        <v>195</v>
      </c>
      <c r="D18" s="10">
        <f t="shared" si="0"/>
        <v>195</v>
      </c>
      <c r="E18" s="3">
        <v>0</v>
      </c>
      <c r="F18" s="3">
        <v>25</v>
      </c>
      <c r="G18" s="3">
        <v>0</v>
      </c>
      <c r="H18" s="30">
        <f t="shared" si="1"/>
        <v>220</v>
      </c>
      <c r="I18" s="3">
        <v>0</v>
      </c>
      <c r="J18" s="3">
        <v>0</v>
      </c>
      <c r="K18" s="10">
        <f t="shared" si="2"/>
        <v>0</v>
      </c>
      <c r="L18" s="3">
        <v>0</v>
      </c>
      <c r="M18" s="3">
        <v>0</v>
      </c>
      <c r="N18" s="3">
        <v>0</v>
      </c>
      <c r="O18" s="31">
        <f t="shared" si="3"/>
        <v>0</v>
      </c>
      <c r="P18" s="3">
        <v>0</v>
      </c>
      <c r="Q18" s="3">
        <v>0</v>
      </c>
      <c r="R18" s="10">
        <f t="shared" si="4"/>
        <v>0</v>
      </c>
      <c r="S18" s="3">
        <v>0</v>
      </c>
      <c r="T18" s="3">
        <v>0</v>
      </c>
      <c r="U18" s="3">
        <v>0</v>
      </c>
      <c r="V18" s="32">
        <f t="shared" si="5"/>
        <v>0</v>
      </c>
      <c r="W18" s="34">
        <f>SUM(H18,O18,V18)</f>
        <v>220</v>
      </c>
    </row>
    <row r="19" spans="1:23">
      <c r="A19" s="1" t="s">
        <v>82</v>
      </c>
      <c r="B19" s="3">
        <v>120</v>
      </c>
      <c r="C19" s="3">
        <v>36</v>
      </c>
      <c r="D19" s="10">
        <f t="shared" si="0"/>
        <v>156</v>
      </c>
      <c r="E19" s="3">
        <v>0</v>
      </c>
      <c r="F19" s="3">
        <v>36</v>
      </c>
      <c r="G19" s="3">
        <v>0</v>
      </c>
      <c r="H19" s="30">
        <f t="shared" si="1"/>
        <v>192</v>
      </c>
      <c r="I19" s="3">
        <v>0</v>
      </c>
      <c r="J19" s="3">
        <v>0</v>
      </c>
      <c r="K19" s="10">
        <f t="shared" si="2"/>
        <v>0</v>
      </c>
      <c r="L19" s="3">
        <v>0</v>
      </c>
      <c r="M19" s="3">
        <v>0</v>
      </c>
      <c r="N19" s="3">
        <v>0</v>
      </c>
      <c r="O19" s="31">
        <f t="shared" si="3"/>
        <v>0</v>
      </c>
      <c r="P19" s="3">
        <v>0</v>
      </c>
      <c r="Q19" s="3">
        <v>0</v>
      </c>
      <c r="R19" s="10">
        <f t="shared" si="4"/>
        <v>0</v>
      </c>
      <c r="S19" s="3">
        <v>0</v>
      </c>
      <c r="T19" s="3">
        <v>0</v>
      </c>
      <c r="U19" s="3">
        <v>0</v>
      </c>
      <c r="V19" s="32">
        <f t="shared" si="5"/>
        <v>0</v>
      </c>
      <c r="W19" s="34">
        <f>SUM(H19,O19,V19)</f>
        <v>192</v>
      </c>
    </row>
    <row r="20" spans="1:23">
      <c r="A20" s="1" t="s">
        <v>87</v>
      </c>
      <c r="B20" s="1" t="s">
        <v>171</v>
      </c>
      <c r="C20" s="3">
        <v>135</v>
      </c>
      <c r="D20" s="10">
        <f t="shared" si="0"/>
        <v>135</v>
      </c>
      <c r="E20" s="3">
        <v>0</v>
      </c>
      <c r="F20" s="3">
        <v>0</v>
      </c>
      <c r="G20" s="3">
        <v>0</v>
      </c>
      <c r="H20" s="30">
        <f t="shared" si="1"/>
        <v>135</v>
      </c>
      <c r="I20" s="3">
        <v>0</v>
      </c>
      <c r="J20" s="3">
        <v>0</v>
      </c>
      <c r="K20" s="10">
        <f t="shared" si="2"/>
        <v>0</v>
      </c>
      <c r="L20" s="3">
        <v>0</v>
      </c>
      <c r="M20" s="3">
        <v>0</v>
      </c>
      <c r="N20" s="3">
        <v>0</v>
      </c>
      <c r="O20" s="31">
        <f t="shared" si="3"/>
        <v>0</v>
      </c>
      <c r="P20" s="3">
        <v>0</v>
      </c>
      <c r="Q20" s="3">
        <v>0</v>
      </c>
      <c r="R20" s="10">
        <f t="shared" si="4"/>
        <v>0</v>
      </c>
      <c r="S20" s="3">
        <v>0</v>
      </c>
      <c r="T20" s="3">
        <v>0</v>
      </c>
      <c r="U20" s="3">
        <v>0</v>
      </c>
      <c r="V20" s="32">
        <f t="shared" si="5"/>
        <v>0</v>
      </c>
      <c r="W20" s="34">
        <f>SUM(H20,O20,V20)</f>
        <v>135</v>
      </c>
    </row>
    <row r="21" spans="1:23">
      <c r="A21" s="1" t="s">
        <v>92</v>
      </c>
      <c r="B21" s="3">
        <v>992</v>
      </c>
      <c r="C21" s="3">
        <v>218</v>
      </c>
      <c r="D21" s="10">
        <f t="shared" si="0"/>
        <v>1210</v>
      </c>
      <c r="E21" s="3">
        <v>159</v>
      </c>
      <c r="F21" s="3">
        <v>720</v>
      </c>
      <c r="G21" s="3">
        <v>0</v>
      </c>
      <c r="H21" s="30">
        <f t="shared" si="1"/>
        <v>2089</v>
      </c>
      <c r="I21" s="3">
        <v>0</v>
      </c>
      <c r="J21" s="3">
        <v>0</v>
      </c>
      <c r="K21" s="10">
        <f t="shared" si="2"/>
        <v>0</v>
      </c>
      <c r="L21" s="3">
        <v>0</v>
      </c>
      <c r="M21" s="3">
        <v>0</v>
      </c>
      <c r="N21" s="3">
        <v>0</v>
      </c>
      <c r="O21" s="31">
        <f t="shared" si="3"/>
        <v>0</v>
      </c>
      <c r="P21" s="3">
        <v>0</v>
      </c>
      <c r="Q21" s="3">
        <v>0</v>
      </c>
      <c r="R21" s="10">
        <f t="shared" si="4"/>
        <v>0</v>
      </c>
      <c r="S21" s="3">
        <v>0</v>
      </c>
      <c r="T21" s="3">
        <v>0</v>
      </c>
      <c r="U21" s="3">
        <v>0</v>
      </c>
      <c r="V21" s="32">
        <f t="shared" si="5"/>
        <v>0</v>
      </c>
      <c r="W21" s="34">
        <f>SUM(H21,O21,V21)</f>
        <v>2089</v>
      </c>
    </row>
    <row r="22" spans="1:23">
      <c r="A22" s="1" t="s">
        <v>97</v>
      </c>
      <c r="B22" s="3">
        <v>229</v>
      </c>
      <c r="C22" s="3">
        <v>60</v>
      </c>
      <c r="D22" s="10">
        <f t="shared" si="0"/>
        <v>289</v>
      </c>
      <c r="E22" s="3">
        <v>0</v>
      </c>
      <c r="F22" s="3">
        <v>0</v>
      </c>
      <c r="G22" s="3">
        <v>0</v>
      </c>
      <c r="H22" s="30">
        <f t="shared" si="1"/>
        <v>289</v>
      </c>
      <c r="I22" s="3">
        <v>0</v>
      </c>
      <c r="J22" s="3">
        <v>0</v>
      </c>
      <c r="K22" s="10">
        <f t="shared" si="2"/>
        <v>0</v>
      </c>
      <c r="L22" s="3">
        <v>0</v>
      </c>
      <c r="M22" s="3">
        <v>0</v>
      </c>
      <c r="N22" s="3">
        <v>0</v>
      </c>
      <c r="O22" s="31">
        <f t="shared" si="3"/>
        <v>0</v>
      </c>
      <c r="P22" s="3">
        <v>0</v>
      </c>
      <c r="Q22" s="3">
        <v>0</v>
      </c>
      <c r="R22" s="10">
        <f t="shared" si="4"/>
        <v>0</v>
      </c>
      <c r="S22" s="3">
        <v>0</v>
      </c>
      <c r="T22" s="3">
        <v>0</v>
      </c>
      <c r="U22" s="3">
        <v>0</v>
      </c>
      <c r="V22" s="32">
        <f t="shared" si="5"/>
        <v>0</v>
      </c>
      <c r="W22" s="34">
        <f>SUM(H22,O22,V22)</f>
        <v>289</v>
      </c>
    </row>
    <row r="23" spans="1:23">
      <c r="A23" s="1" t="s">
        <v>102</v>
      </c>
      <c r="B23" s="3">
        <v>3</v>
      </c>
      <c r="C23" s="3">
        <v>2</v>
      </c>
      <c r="D23" s="10">
        <f t="shared" si="0"/>
        <v>5</v>
      </c>
      <c r="E23" s="3">
        <v>0</v>
      </c>
      <c r="F23" s="3">
        <v>0</v>
      </c>
      <c r="G23" s="3">
        <v>0</v>
      </c>
      <c r="H23" s="30">
        <f t="shared" si="1"/>
        <v>5</v>
      </c>
      <c r="I23" s="3">
        <v>4</v>
      </c>
      <c r="J23" s="3">
        <v>0</v>
      </c>
      <c r="K23" s="10">
        <f t="shared" si="2"/>
        <v>4</v>
      </c>
      <c r="L23" s="3">
        <v>0</v>
      </c>
      <c r="M23" s="3">
        <v>0</v>
      </c>
      <c r="N23" s="3">
        <v>0</v>
      </c>
      <c r="O23" s="31">
        <f t="shared" si="3"/>
        <v>4</v>
      </c>
      <c r="P23" s="3">
        <v>0</v>
      </c>
      <c r="Q23" s="3">
        <v>0</v>
      </c>
      <c r="R23" s="10">
        <f t="shared" si="4"/>
        <v>0</v>
      </c>
      <c r="S23" s="3">
        <v>0</v>
      </c>
      <c r="T23" s="3">
        <v>0</v>
      </c>
      <c r="U23" s="3">
        <v>0</v>
      </c>
      <c r="V23" s="32">
        <f t="shared" si="5"/>
        <v>0</v>
      </c>
      <c r="W23" s="34">
        <f>SUM(H23,O23,V23)</f>
        <v>9</v>
      </c>
    </row>
    <row r="24" spans="1:23">
      <c r="A24" s="1" t="s">
        <v>107</v>
      </c>
      <c r="B24" s="3">
        <v>18</v>
      </c>
      <c r="C24" s="3">
        <v>746</v>
      </c>
      <c r="D24" s="10">
        <f t="shared" si="0"/>
        <v>764</v>
      </c>
      <c r="E24" s="3">
        <v>123</v>
      </c>
      <c r="F24" s="3">
        <v>566</v>
      </c>
      <c r="G24" s="3">
        <v>0</v>
      </c>
      <c r="H24" s="30">
        <f t="shared" si="1"/>
        <v>1453</v>
      </c>
      <c r="I24" s="3">
        <v>10</v>
      </c>
      <c r="J24" s="3">
        <v>10</v>
      </c>
      <c r="K24" s="10">
        <f t="shared" si="2"/>
        <v>20</v>
      </c>
      <c r="L24" s="3">
        <v>0</v>
      </c>
      <c r="M24" s="3">
        <v>0</v>
      </c>
      <c r="N24" s="3">
        <v>0</v>
      </c>
      <c r="O24" s="31">
        <f t="shared" si="3"/>
        <v>20</v>
      </c>
      <c r="P24" s="3">
        <v>0</v>
      </c>
      <c r="Q24" s="3">
        <v>0</v>
      </c>
      <c r="R24" s="10">
        <f t="shared" si="4"/>
        <v>0</v>
      </c>
      <c r="S24" s="3">
        <v>0</v>
      </c>
      <c r="T24" s="1" t="s">
        <v>725</v>
      </c>
      <c r="U24" s="3">
        <v>0</v>
      </c>
      <c r="V24" s="32">
        <f t="shared" si="5"/>
        <v>0</v>
      </c>
      <c r="W24" s="34">
        <f>SUM(H24,O24,V24)</f>
        <v>1473</v>
      </c>
    </row>
    <row r="25" spans="1:23">
      <c r="A25" s="1" t="s">
        <v>112</v>
      </c>
      <c r="B25" s="3">
        <v>428</v>
      </c>
      <c r="C25" s="3">
        <v>228</v>
      </c>
      <c r="D25" s="10">
        <f t="shared" si="0"/>
        <v>656</v>
      </c>
      <c r="E25" s="3">
        <v>170</v>
      </c>
      <c r="F25" s="3">
        <v>447</v>
      </c>
      <c r="G25" s="3">
        <v>138</v>
      </c>
      <c r="H25" s="30">
        <f t="shared" si="1"/>
        <v>1411</v>
      </c>
      <c r="I25" s="3">
        <v>27</v>
      </c>
      <c r="J25" s="3">
        <v>0</v>
      </c>
      <c r="K25" s="10">
        <f t="shared" si="2"/>
        <v>27</v>
      </c>
      <c r="L25" s="3">
        <v>0</v>
      </c>
      <c r="M25" s="3">
        <v>17</v>
      </c>
      <c r="N25" s="2">
        <v>2037</v>
      </c>
      <c r="O25" s="31">
        <f t="shared" si="3"/>
        <v>2081</v>
      </c>
      <c r="P25" s="3">
        <v>0</v>
      </c>
      <c r="Q25" s="3">
        <v>0</v>
      </c>
      <c r="R25" s="10">
        <f t="shared" si="4"/>
        <v>0</v>
      </c>
      <c r="S25" s="3">
        <v>0</v>
      </c>
      <c r="T25" s="3">
        <v>0</v>
      </c>
      <c r="U25" s="3">
        <v>0</v>
      </c>
      <c r="V25" s="32">
        <f t="shared" si="5"/>
        <v>0</v>
      </c>
      <c r="W25" s="34">
        <f>SUM(H25,O25,V25)</f>
        <v>3492</v>
      </c>
    </row>
    <row r="26" spans="1:23">
      <c r="A26" s="1" t="s">
        <v>117</v>
      </c>
      <c r="B26" s="3">
        <v>48</v>
      </c>
      <c r="C26" s="3">
        <v>171</v>
      </c>
      <c r="D26" s="10">
        <f t="shared" si="0"/>
        <v>219</v>
      </c>
      <c r="E26" s="3">
        <v>45</v>
      </c>
      <c r="F26" s="3">
        <v>19</v>
      </c>
      <c r="G26" s="3">
        <v>86</v>
      </c>
      <c r="H26" s="30">
        <f t="shared" si="1"/>
        <v>369</v>
      </c>
      <c r="I26" s="3">
        <v>0</v>
      </c>
      <c r="J26" s="3">
        <v>0</v>
      </c>
      <c r="K26" s="10">
        <f t="shared" si="2"/>
        <v>0</v>
      </c>
      <c r="L26" s="3">
        <v>0</v>
      </c>
      <c r="M26" s="3">
        <v>0</v>
      </c>
      <c r="N26" s="3">
        <v>0</v>
      </c>
      <c r="O26" s="31">
        <f t="shared" si="3"/>
        <v>0</v>
      </c>
      <c r="P26" s="3">
        <v>0</v>
      </c>
      <c r="Q26" s="3">
        <v>0</v>
      </c>
      <c r="R26" s="10">
        <f t="shared" si="4"/>
        <v>0</v>
      </c>
      <c r="S26" s="3">
        <v>0</v>
      </c>
      <c r="T26" s="3">
        <v>0</v>
      </c>
      <c r="U26" s="3">
        <v>0</v>
      </c>
      <c r="V26" s="32">
        <f t="shared" si="5"/>
        <v>0</v>
      </c>
      <c r="W26" s="34">
        <f>SUM(H26,O26,V26)</f>
        <v>369</v>
      </c>
    </row>
    <row r="27" spans="1:23">
      <c r="A27" s="1" t="s">
        <v>122</v>
      </c>
      <c r="B27" s="3">
        <v>618</v>
      </c>
      <c r="C27" s="3">
        <v>400</v>
      </c>
      <c r="D27" s="10">
        <f t="shared" si="0"/>
        <v>1018</v>
      </c>
      <c r="E27" s="3">
        <v>844</v>
      </c>
      <c r="F27" s="3">
        <v>604</v>
      </c>
      <c r="G27" s="3">
        <v>200</v>
      </c>
      <c r="H27" s="30">
        <f t="shared" si="1"/>
        <v>2666</v>
      </c>
      <c r="I27" s="3">
        <v>0</v>
      </c>
      <c r="J27" s="2">
        <v>1286</v>
      </c>
      <c r="K27" s="10">
        <f t="shared" si="2"/>
        <v>1286</v>
      </c>
      <c r="L27" s="3">
        <v>0</v>
      </c>
      <c r="M27" s="3">
        <v>0</v>
      </c>
      <c r="N27" s="3">
        <v>13</v>
      </c>
      <c r="O27" s="31">
        <f t="shared" si="3"/>
        <v>1299</v>
      </c>
      <c r="P27" s="3">
        <v>0</v>
      </c>
      <c r="Q27" s="3">
        <v>0</v>
      </c>
      <c r="R27" s="10">
        <f t="shared" si="4"/>
        <v>0</v>
      </c>
      <c r="S27" s="3">
        <v>0</v>
      </c>
      <c r="T27" s="3">
        <v>0</v>
      </c>
      <c r="U27" s="3">
        <v>0</v>
      </c>
      <c r="V27" s="32">
        <f t="shared" si="5"/>
        <v>0</v>
      </c>
      <c r="W27" s="34">
        <f>SUM(H27,O27,V27)</f>
        <v>3965</v>
      </c>
    </row>
    <row r="28" spans="1:23">
      <c r="A28" s="1" t="s">
        <v>127</v>
      </c>
      <c r="B28" s="3">
        <v>445</v>
      </c>
      <c r="C28" s="3">
        <v>676</v>
      </c>
      <c r="D28" s="10">
        <f t="shared" si="0"/>
        <v>1121</v>
      </c>
      <c r="E28" s="3">
        <v>72</v>
      </c>
      <c r="F28" s="3">
        <v>222</v>
      </c>
      <c r="G28" s="3">
        <v>291</v>
      </c>
      <c r="H28" s="30">
        <f t="shared" si="1"/>
        <v>1706</v>
      </c>
      <c r="I28" s="3">
        <v>0</v>
      </c>
      <c r="J28" s="3">
        <v>0</v>
      </c>
      <c r="K28" s="10">
        <f t="shared" si="2"/>
        <v>0</v>
      </c>
      <c r="L28" s="3">
        <v>0</v>
      </c>
      <c r="M28" s="3">
        <v>0</v>
      </c>
      <c r="N28" s="3">
        <v>261</v>
      </c>
      <c r="O28" s="31">
        <f t="shared" si="3"/>
        <v>261</v>
      </c>
      <c r="P28" s="3">
        <v>0</v>
      </c>
      <c r="Q28" s="3">
        <v>0</v>
      </c>
      <c r="R28" s="10">
        <f t="shared" si="4"/>
        <v>0</v>
      </c>
      <c r="S28" s="3">
        <v>0</v>
      </c>
      <c r="T28" s="3">
        <v>0</v>
      </c>
      <c r="U28" s="3">
        <v>0</v>
      </c>
      <c r="V28" s="32">
        <f t="shared" si="5"/>
        <v>0</v>
      </c>
      <c r="W28" s="34">
        <f>SUM(H28,O28,V28)</f>
        <v>1967</v>
      </c>
    </row>
    <row r="29" spans="1:23">
      <c r="A29" s="1" t="s">
        <v>132</v>
      </c>
      <c r="B29" s="2">
        <v>1130</v>
      </c>
      <c r="C29" s="2">
        <v>1721</v>
      </c>
      <c r="D29" s="10">
        <f t="shared" si="0"/>
        <v>2851</v>
      </c>
      <c r="E29" s="3">
        <v>11</v>
      </c>
      <c r="F29" s="3">
        <v>262</v>
      </c>
      <c r="G29" s="3">
        <v>102</v>
      </c>
      <c r="H29" s="30">
        <f t="shared" si="1"/>
        <v>3226</v>
      </c>
      <c r="I29" s="3">
        <v>40</v>
      </c>
      <c r="J29" s="3">
        <v>0</v>
      </c>
      <c r="K29" s="10">
        <f t="shared" si="2"/>
        <v>40</v>
      </c>
      <c r="L29" s="3">
        <v>0</v>
      </c>
      <c r="M29" s="3">
        <v>0</v>
      </c>
      <c r="N29" s="3">
        <v>0</v>
      </c>
      <c r="O29" s="31">
        <f t="shared" si="3"/>
        <v>40</v>
      </c>
      <c r="P29" s="3">
        <v>0</v>
      </c>
      <c r="Q29" s="3">
        <v>0</v>
      </c>
      <c r="R29" s="10">
        <f t="shared" si="4"/>
        <v>0</v>
      </c>
      <c r="S29" s="3">
        <v>0</v>
      </c>
      <c r="T29" s="3">
        <v>0</v>
      </c>
      <c r="U29" s="3">
        <v>0</v>
      </c>
      <c r="V29" s="32">
        <f t="shared" si="5"/>
        <v>0</v>
      </c>
      <c r="W29" s="34">
        <f>SUM(H29,O29,V29)</f>
        <v>3266</v>
      </c>
    </row>
    <row r="30" spans="1:23">
      <c r="A30" s="1" t="s">
        <v>137</v>
      </c>
      <c r="B30" s="3">
        <v>291</v>
      </c>
      <c r="C30" s="3">
        <v>236</v>
      </c>
      <c r="D30" s="10">
        <f t="shared" si="0"/>
        <v>527</v>
      </c>
      <c r="E30" s="3">
        <v>91</v>
      </c>
      <c r="F30" s="3">
        <v>76</v>
      </c>
      <c r="G30" s="3">
        <v>76</v>
      </c>
      <c r="H30" s="30">
        <f t="shared" si="1"/>
        <v>770</v>
      </c>
      <c r="I30" s="3">
        <v>0</v>
      </c>
      <c r="J30" s="1" t="s">
        <v>171</v>
      </c>
      <c r="K30" s="10">
        <f t="shared" si="2"/>
        <v>0</v>
      </c>
      <c r="L30" s="1" t="s">
        <v>171</v>
      </c>
      <c r="M30" s="1" t="s">
        <v>171</v>
      </c>
      <c r="N30" s="1" t="s">
        <v>171</v>
      </c>
      <c r="O30" s="31">
        <f t="shared" si="3"/>
        <v>0</v>
      </c>
      <c r="P30" s="1" t="s">
        <v>171</v>
      </c>
      <c r="Q30" s="1" t="s">
        <v>171</v>
      </c>
      <c r="R30" s="10">
        <f t="shared" si="4"/>
        <v>0</v>
      </c>
      <c r="S30" s="1" t="s">
        <v>171</v>
      </c>
      <c r="T30" s="1" t="s">
        <v>171</v>
      </c>
      <c r="U30" s="1" t="s">
        <v>171</v>
      </c>
      <c r="V30" s="32">
        <f t="shared" si="5"/>
        <v>0</v>
      </c>
      <c r="W30" s="34">
        <f>SUM(H30,O30,V30)</f>
        <v>770</v>
      </c>
    </row>
    <row r="31" spans="1:23">
      <c r="A31" s="1" t="s">
        <v>142</v>
      </c>
      <c r="B31" s="3">
        <v>503</v>
      </c>
      <c r="C31" s="3">
        <v>288</v>
      </c>
      <c r="D31" s="10">
        <f t="shared" si="0"/>
        <v>791</v>
      </c>
      <c r="E31" s="3">
        <v>183</v>
      </c>
      <c r="F31" s="3">
        <v>52</v>
      </c>
      <c r="G31" s="2">
        <v>1126</v>
      </c>
      <c r="H31" s="30">
        <f t="shared" si="1"/>
        <v>2152</v>
      </c>
      <c r="I31" s="3">
        <v>41</v>
      </c>
      <c r="J31" s="2">
        <v>1368</v>
      </c>
      <c r="K31" s="10">
        <f t="shared" si="2"/>
        <v>1409</v>
      </c>
      <c r="L31" s="3">
        <v>0</v>
      </c>
      <c r="M31" s="3">
        <v>0</v>
      </c>
      <c r="N31" s="3">
        <v>313</v>
      </c>
      <c r="O31" s="31">
        <f t="shared" si="3"/>
        <v>1722</v>
      </c>
      <c r="P31" s="3">
        <v>0</v>
      </c>
      <c r="Q31" s="3">
        <v>0</v>
      </c>
      <c r="R31" s="10">
        <f t="shared" si="4"/>
        <v>0</v>
      </c>
      <c r="S31" s="3">
        <v>0</v>
      </c>
      <c r="T31" s="3">
        <v>0</v>
      </c>
      <c r="U31" s="3">
        <v>0</v>
      </c>
      <c r="V31" s="32">
        <f t="shared" si="5"/>
        <v>0</v>
      </c>
      <c r="W31" s="34">
        <f>SUM(H31,O31,V31)</f>
        <v>3874</v>
      </c>
    </row>
    <row r="32" spans="1:23">
      <c r="A32" s="1" t="s">
        <v>147</v>
      </c>
      <c r="B32" s="3">
        <v>92</v>
      </c>
      <c r="C32" s="3">
        <v>108</v>
      </c>
      <c r="D32" s="10">
        <f t="shared" si="0"/>
        <v>200</v>
      </c>
      <c r="E32" s="3">
        <v>0</v>
      </c>
      <c r="F32" s="3">
        <v>0</v>
      </c>
      <c r="G32" s="3">
        <v>0</v>
      </c>
      <c r="H32" s="30">
        <f t="shared" si="1"/>
        <v>200</v>
      </c>
      <c r="I32" s="3">
        <v>0</v>
      </c>
      <c r="J32" s="3">
        <v>0</v>
      </c>
      <c r="K32" s="10">
        <f t="shared" si="2"/>
        <v>0</v>
      </c>
      <c r="L32" s="3">
        <v>0</v>
      </c>
      <c r="M32" s="3">
        <v>0</v>
      </c>
      <c r="N32" s="3">
        <v>0</v>
      </c>
      <c r="O32" s="31">
        <f t="shared" si="3"/>
        <v>0</v>
      </c>
      <c r="P32" s="3">
        <v>0</v>
      </c>
      <c r="Q32" s="3">
        <v>0</v>
      </c>
      <c r="R32" s="10">
        <f t="shared" si="4"/>
        <v>0</v>
      </c>
      <c r="S32" s="3">
        <v>0</v>
      </c>
      <c r="T32" s="3">
        <v>0</v>
      </c>
      <c r="U32" s="3">
        <v>0</v>
      </c>
      <c r="V32" s="32">
        <f t="shared" si="5"/>
        <v>0</v>
      </c>
      <c r="W32" s="34">
        <f>SUM(H32,O32,V32)</f>
        <v>200</v>
      </c>
    </row>
    <row r="33" spans="1:23">
      <c r="A33" s="1" t="s">
        <v>152</v>
      </c>
      <c r="B33" s="3">
        <v>0</v>
      </c>
      <c r="C33" s="3">
        <v>0</v>
      </c>
      <c r="D33" s="10">
        <f t="shared" si="0"/>
        <v>0</v>
      </c>
      <c r="E33" s="3">
        <v>0</v>
      </c>
      <c r="F33" s="3">
        <v>0</v>
      </c>
      <c r="G33" s="3">
        <v>56</v>
      </c>
      <c r="H33" s="30">
        <f t="shared" si="1"/>
        <v>56</v>
      </c>
      <c r="I33" s="3">
        <v>0</v>
      </c>
      <c r="J33" s="3">
        <v>0</v>
      </c>
      <c r="K33" s="10">
        <f t="shared" si="2"/>
        <v>0</v>
      </c>
      <c r="L33" s="3">
        <v>0</v>
      </c>
      <c r="M33" s="3">
        <v>0</v>
      </c>
      <c r="N33" s="3">
        <v>0</v>
      </c>
      <c r="O33" s="31">
        <f t="shared" si="3"/>
        <v>0</v>
      </c>
      <c r="P33" s="3">
        <v>0</v>
      </c>
      <c r="Q33" s="3">
        <v>0</v>
      </c>
      <c r="R33" s="10">
        <f t="shared" si="4"/>
        <v>0</v>
      </c>
      <c r="S33" s="3">
        <v>0</v>
      </c>
      <c r="T33" s="3">
        <v>0</v>
      </c>
      <c r="U33" s="3">
        <v>0</v>
      </c>
      <c r="V33" s="32">
        <f t="shared" si="5"/>
        <v>0</v>
      </c>
      <c r="W33" s="34">
        <f>SUM(H33,O33,V33)</f>
        <v>56</v>
      </c>
    </row>
    <row r="34" spans="1:23">
      <c r="A34" s="1" t="s">
        <v>157</v>
      </c>
      <c r="B34" s="2">
        <v>2256</v>
      </c>
      <c r="C34" s="2">
        <v>3887</v>
      </c>
      <c r="D34" s="10">
        <f t="shared" si="0"/>
        <v>6143</v>
      </c>
      <c r="E34" s="2">
        <v>1711</v>
      </c>
      <c r="F34" s="2">
        <v>3573</v>
      </c>
      <c r="G34" s="2">
        <v>1131</v>
      </c>
      <c r="H34" s="30">
        <f t="shared" si="1"/>
        <v>12558</v>
      </c>
      <c r="I34" s="3">
        <v>335</v>
      </c>
      <c r="J34" s="3">
        <v>185</v>
      </c>
      <c r="K34" s="10">
        <f t="shared" si="2"/>
        <v>520</v>
      </c>
      <c r="L34" s="3">
        <v>0</v>
      </c>
      <c r="M34" s="3">
        <v>27</v>
      </c>
      <c r="N34" s="2">
        <v>1380</v>
      </c>
      <c r="O34" s="31">
        <f t="shared" si="3"/>
        <v>1927</v>
      </c>
      <c r="P34" s="3">
        <v>0</v>
      </c>
      <c r="Q34" s="3">
        <v>0</v>
      </c>
      <c r="R34" s="10">
        <f t="shared" si="4"/>
        <v>0</v>
      </c>
      <c r="S34" s="3">
        <v>0</v>
      </c>
      <c r="T34" s="3">
        <v>0</v>
      </c>
      <c r="U34" s="3">
        <v>0</v>
      </c>
      <c r="V34" s="32">
        <f t="shared" si="5"/>
        <v>0</v>
      </c>
      <c r="W34" s="34">
        <f>SUM(H34,O34,V34)</f>
        <v>14485</v>
      </c>
    </row>
    <row r="35" spans="1:23">
      <c r="A35" s="1" t="s">
        <v>162</v>
      </c>
      <c r="B35" s="3">
        <v>806</v>
      </c>
      <c r="C35" s="2">
        <v>2063</v>
      </c>
      <c r="D35" s="10">
        <f t="shared" si="0"/>
        <v>2869</v>
      </c>
      <c r="E35" s="3">
        <v>335</v>
      </c>
      <c r="F35" s="2">
        <v>1326</v>
      </c>
      <c r="G35" s="3">
        <v>424</v>
      </c>
      <c r="H35" s="30">
        <f t="shared" si="1"/>
        <v>4954</v>
      </c>
      <c r="I35" s="3">
        <v>6</v>
      </c>
      <c r="J35" s="3">
        <v>0</v>
      </c>
      <c r="K35" s="10">
        <f t="shared" si="2"/>
        <v>6</v>
      </c>
      <c r="L35" s="3">
        <v>0</v>
      </c>
      <c r="M35" s="3">
        <v>0</v>
      </c>
      <c r="N35" s="3">
        <v>250</v>
      </c>
      <c r="O35" s="31">
        <f t="shared" si="3"/>
        <v>256</v>
      </c>
      <c r="P35" s="3">
        <v>0</v>
      </c>
      <c r="Q35" s="3">
        <v>0</v>
      </c>
      <c r="R35" s="10">
        <f t="shared" si="4"/>
        <v>0</v>
      </c>
      <c r="S35" s="3">
        <v>0</v>
      </c>
      <c r="T35" s="3">
        <v>0</v>
      </c>
      <c r="U35" s="3">
        <v>0</v>
      </c>
      <c r="V35" s="32">
        <f t="shared" si="5"/>
        <v>0</v>
      </c>
      <c r="W35" s="34">
        <f>SUM(H35,O35,V35)</f>
        <v>5210</v>
      </c>
    </row>
    <row r="36" spans="1:23">
      <c r="A36" s="1" t="s">
        <v>167</v>
      </c>
      <c r="B36" s="2">
        <v>6898</v>
      </c>
      <c r="C36" s="2">
        <v>8831</v>
      </c>
      <c r="D36" s="10">
        <f t="shared" si="0"/>
        <v>15729</v>
      </c>
      <c r="E36" s="2">
        <v>1667</v>
      </c>
      <c r="F36" s="2">
        <v>7544</v>
      </c>
      <c r="G36" s="2">
        <v>14059</v>
      </c>
      <c r="H36" s="30">
        <f t="shared" si="1"/>
        <v>38999</v>
      </c>
      <c r="I36" s="2">
        <v>5987</v>
      </c>
      <c r="J36" s="2">
        <v>4204</v>
      </c>
      <c r="K36" s="10">
        <f t="shared" si="2"/>
        <v>10191</v>
      </c>
      <c r="L36" s="2">
        <v>2075</v>
      </c>
      <c r="M36" s="2">
        <v>7311</v>
      </c>
      <c r="N36" s="2">
        <v>7311</v>
      </c>
      <c r="O36" s="31">
        <f t="shared" si="3"/>
        <v>26888</v>
      </c>
      <c r="P36" s="3">
        <v>3</v>
      </c>
      <c r="Q36" s="3">
        <v>0</v>
      </c>
      <c r="R36" s="10">
        <f t="shared" si="4"/>
        <v>3</v>
      </c>
      <c r="S36" s="3">
        <v>0</v>
      </c>
      <c r="T36" s="3">
        <v>35</v>
      </c>
      <c r="U36" s="3">
        <v>21</v>
      </c>
      <c r="V36" s="32">
        <f t="shared" si="5"/>
        <v>59</v>
      </c>
      <c r="W36" s="34">
        <f>SUM(H36,O36,V36)</f>
        <v>65946</v>
      </c>
    </row>
    <row r="37" spans="1:23">
      <c r="A37" s="1" t="s">
        <v>172</v>
      </c>
      <c r="B37" s="3">
        <v>968</v>
      </c>
      <c r="C37" s="3">
        <v>0</v>
      </c>
      <c r="D37" s="10">
        <f t="shared" si="0"/>
        <v>968</v>
      </c>
      <c r="E37" s="3">
        <v>207</v>
      </c>
      <c r="F37" s="3">
        <v>513</v>
      </c>
      <c r="G37" s="3">
        <v>500</v>
      </c>
      <c r="H37" s="30">
        <f t="shared" si="1"/>
        <v>2188</v>
      </c>
      <c r="I37" s="3">
        <v>75</v>
      </c>
      <c r="J37" s="3">
        <v>0</v>
      </c>
      <c r="K37" s="10">
        <f t="shared" si="2"/>
        <v>75</v>
      </c>
      <c r="L37" s="3">
        <v>0</v>
      </c>
      <c r="M37" s="3">
        <v>10</v>
      </c>
      <c r="N37" s="3">
        <v>500</v>
      </c>
      <c r="O37" s="31">
        <f t="shared" si="3"/>
        <v>585</v>
      </c>
      <c r="P37" s="3">
        <v>10</v>
      </c>
      <c r="Q37" s="3">
        <v>0</v>
      </c>
      <c r="R37" s="10">
        <f t="shared" si="4"/>
        <v>10</v>
      </c>
      <c r="S37" s="3">
        <v>0</v>
      </c>
      <c r="T37" s="3">
        <v>0</v>
      </c>
      <c r="U37" s="3">
        <v>0</v>
      </c>
      <c r="V37" s="32">
        <f t="shared" si="5"/>
        <v>10</v>
      </c>
      <c r="W37" s="34">
        <f>SUM(H37,O37,V37)</f>
        <v>2783</v>
      </c>
    </row>
    <row r="38" spans="1:23">
      <c r="A38" s="1" t="s">
        <v>177</v>
      </c>
      <c r="B38" s="2">
        <v>1210</v>
      </c>
      <c r="C38" s="3">
        <v>324</v>
      </c>
      <c r="D38" s="10">
        <f t="shared" si="0"/>
        <v>1534</v>
      </c>
      <c r="E38" s="3">
        <v>375</v>
      </c>
      <c r="F38" s="3">
        <v>230</v>
      </c>
      <c r="G38" s="3">
        <v>316</v>
      </c>
      <c r="H38" s="30">
        <f t="shared" si="1"/>
        <v>2455</v>
      </c>
      <c r="I38" s="3">
        <v>0</v>
      </c>
      <c r="J38" s="3">
        <v>8</v>
      </c>
      <c r="K38" s="10">
        <f t="shared" si="2"/>
        <v>8</v>
      </c>
      <c r="L38" s="3">
        <v>54</v>
      </c>
      <c r="M38" s="3">
        <v>188</v>
      </c>
      <c r="N38" s="3">
        <v>9</v>
      </c>
      <c r="O38" s="31">
        <f t="shared" si="3"/>
        <v>259</v>
      </c>
      <c r="P38" s="3">
        <v>0</v>
      </c>
      <c r="Q38" s="3">
        <v>0</v>
      </c>
      <c r="R38" s="10">
        <f t="shared" si="4"/>
        <v>0</v>
      </c>
      <c r="S38" s="3">
        <v>0</v>
      </c>
      <c r="T38" s="3">
        <v>0</v>
      </c>
      <c r="U38" s="3">
        <v>0</v>
      </c>
      <c r="V38" s="32">
        <f t="shared" si="5"/>
        <v>0</v>
      </c>
      <c r="W38" s="34">
        <f>SUM(H38,O38,V38)</f>
        <v>2714</v>
      </c>
    </row>
    <row r="39" spans="1:23">
      <c r="A39" s="1" t="s">
        <v>182</v>
      </c>
      <c r="B39" s="2">
        <v>1326</v>
      </c>
      <c r="C39" s="2">
        <v>4276</v>
      </c>
      <c r="D39" s="10">
        <f t="shared" si="0"/>
        <v>5602</v>
      </c>
      <c r="E39" s="3">
        <v>270</v>
      </c>
      <c r="F39" s="3">
        <v>72</v>
      </c>
      <c r="G39" s="2">
        <v>1835</v>
      </c>
      <c r="H39" s="30">
        <f t="shared" si="1"/>
        <v>7779</v>
      </c>
      <c r="I39" s="3">
        <v>0</v>
      </c>
      <c r="J39" s="3">
        <v>694</v>
      </c>
      <c r="K39" s="10">
        <f t="shared" si="2"/>
        <v>694</v>
      </c>
      <c r="L39" s="3">
        <v>0</v>
      </c>
      <c r="M39" s="3">
        <v>0</v>
      </c>
      <c r="N39" s="3">
        <v>0</v>
      </c>
      <c r="O39" s="31">
        <f t="shared" si="3"/>
        <v>694</v>
      </c>
      <c r="P39" s="3">
        <v>0</v>
      </c>
      <c r="Q39" s="3">
        <v>0</v>
      </c>
      <c r="R39" s="10">
        <f t="shared" si="4"/>
        <v>0</v>
      </c>
      <c r="S39" s="3">
        <v>0</v>
      </c>
      <c r="T39" s="3">
        <v>0</v>
      </c>
      <c r="U39" s="3">
        <v>0</v>
      </c>
      <c r="V39" s="32">
        <f t="shared" si="5"/>
        <v>0</v>
      </c>
      <c r="W39" s="34">
        <f>SUM(H39,O39,V39)</f>
        <v>8473</v>
      </c>
    </row>
    <row r="40" spans="1:23">
      <c r="A40" s="1" t="s">
        <v>187</v>
      </c>
      <c r="B40" s="2">
        <v>3136</v>
      </c>
      <c r="C40" s="2">
        <v>1528</v>
      </c>
      <c r="D40" s="10">
        <f t="shared" si="0"/>
        <v>4664</v>
      </c>
      <c r="E40" s="3">
        <v>968</v>
      </c>
      <c r="F40" s="2">
        <v>1667</v>
      </c>
      <c r="G40" s="2">
        <v>2002</v>
      </c>
      <c r="H40" s="30">
        <f t="shared" si="1"/>
        <v>9301</v>
      </c>
      <c r="I40" s="3">
        <v>673</v>
      </c>
      <c r="J40" s="3">
        <v>388</v>
      </c>
      <c r="K40" s="10">
        <f t="shared" si="2"/>
        <v>1061</v>
      </c>
      <c r="L40" s="3">
        <v>32</v>
      </c>
      <c r="M40" s="3">
        <v>47</v>
      </c>
      <c r="N40" s="3">
        <v>386</v>
      </c>
      <c r="O40" s="31">
        <f t="shared" si="3"/>
        <v>1526</v>
      </c>
      <c r="P40" s="3">
        <v>0</v>
      </c>
      <c r="Q40" s="3">
        <v>0</v>
      </c>
      <c r="R40" s="10">
        <f t="shared" si="4"/>
        <v>0</v>
      </c>
      <c r="S40" s="3">
        <v>0</v>
      </c>
      <c r="T40" s="3">
        <v>0</v>
      </c>
      <c r="U40" s="3">
        <v>0</v>
      </c>
      <c r="V40" s="32">
        <f t="shared" si="5"/>
        <v>0</v>
      </c>
      <c r="W40" s="34">
        <f>SUM(H40,O40,V40)</f>
        <v>10827</v>
      </c>
    </row>
    <row r="41" spans="1:23">
      <c r="A41" s="1" t="s">
        <v>192</v>
      </c>
      <c r="B41" s="3">
        <v>0</v>
      </c>
      <c r="C41" s="3">
        <v>0</v>
      </c>
      <c r="D41" s="10">
        <f t="shared" si="0"/>
        <v>0</v>
      </c>
      <c r="E41" s="3">
        <v>0</v>
      </c>
      <c r="F41" s="3">
        <v>0</v>
      </c>
      <c r="G41" s="3">
        <v>0</v>
      </c>
      <c r="H41" s="30">
        <f t="shared" si="1"/>
        <v>0</v>
      </c>
      <c r="I41" s="3">
        <v>0</v>
      </c>
      <c r="J41" s="3">
        <v>168</v>
      </c>
      <c r="K41" s="10">
        <f t="shared" si="2"/>
        <v>168</v>
      </c>
      <c r="L41" s="3">
        <v>0</v>
      </c>
      <c r="M41" s="3">
        <v>0</v>
      </c>
      <c r="N41" s="3">
        <v>0</v>
      </c>
      <c r="O41" s="31">
        <f t="shared" si="3"/>
        <v>168</v>
      </c>
      <c r="P41" s="3">
        <v>0</v>
      </c>
      <c r="Q41" s="3">
        <v>0</v>
      </c>
      <c r="R41" s="10">
        <f t="shared" si="4"/>
        <v>0</v>
      </c>
      <c r="S41" s="3">
        <v>0</v>
      </c>
      <c r="T41" s="3">
        <v>0</v>
      </c>
      <c r="U41" s="3">
        <v>0</v>
      </c>
      <c r="V41" s="32">
        <f t="shared" si="5"/>
        <v>0</v>
      </c>
      <c r="W41" s="34">
        <f>SUM(H41,O41,V41)</f>
        <v>168</v>
      </c>
    </row>
    <row r="42" spans="1:23">
      <c r="A42" s="1" t="s">
        <v>196</v>
      </c>
      <c r="B42" s="3">
        <v>394</v>
      </c>
      <c r="C42" s="3">
        <v>44</v>
      </c>
      <c r="D42" s="10">
        <f t="shared" si="0"/>
        <v>438</v>
      </c>
      <c r="E42" s="3">
        <v>10</v>
      </c>
      <c r="F42" s="3">
        <v>152</v>
      </c>
      <c r="G42" s="3">
        <v>535</v>
      </c>
      <c r="H42" s="30">
        <f t="shared" si="1"/>
        <v>1135</v>
      </c>
      <c r="I42" s="3">
        <v>0</v>
      </c>
      <c r="J42" s="3">
        <v>48</v>
      </c>
      <c r="K42" s="10">
        <f t="shared" si="2"/>
        <v>48</v>
      </c>
      <c r="L42" s="3">
        <v>0</v>
      </c>
      <c r="M42" s="3">
        <v>10</v>
      </c>
      <c r="N42" s="3">
        <v>44</v>
      </c>
      <c r="O42" s="31">
        <f t="shared" si="3"/>
        <v>102</v>
      </c>
      <c r="P42" s="3">
        <v>0</v>
      </c>
      <c r="Q42" s="3">
        <v>0</v>
      </c>
      <c r="R42" s="10">
        <f t="shared" si="4"/>
        <v>0</v>
      </c>
      <c r="S42" s="3">
        <v>0</v>
      </c>
      <c r="T42" s="3">
        <v>0</v>
      </c>
      <c r="U42" s="3">
        <v>0</v>
      </c>
      <c r="V42" s="32">
        <f t="shared" si="5"/>
        <v>0</v>
      </c>
      <c r="W42" s="34">
        <f>SUM(H42,O42,V42)</f>
        <v>1237</v>
      </c>
    </row>
    <row r="43" spans="1:23">
      <c r="A43" s="1" t="s">
        <v>201</v>
      </c>
      <c r="B43" s="3">
        <v>684</v>
      </c>
      <c r="C43" s="3">
        <v>0</v>
      </c>
      <c r="D43" s="10">
        <f t="shared" si="0"/>
        <v>684</v>
      </c>
      <c r="E43" s="3">
        <v>0</v>
      </c>
      <c r="F43" s="3">
        <v>0</v>
      </c>
      <c r="G43" s="3">
        <v>0</v>
      </c>
      <c r="H43" s="30">
        <f t="shared" si="1"/>
        <v>684</v>
      </c>
      <c r="I43" s="3">
        <v>0</v>
      </c>
      <c r="J43" s="3">
        <v>78</v>
      </c>
      <c r="K43" s="10">
        <f t="shared" si="2"/>
        <v>78</v>
      </c>
      <c r="L43" s="3">
        <v>0</v>
      </c>
      <c r="M43" s="3">
        <v>50</v>
      </c>
      <c r="N43" s="3">
        <v>0</v>
      </c>
      <c r="O43" s="31">
        <f t="shared" si="3"/>
        <v>128</v>
      </c>
      <c r="P43" s="3">
        <v>0</v>
      </c>
      <c r="Q43" s="3">
        <v>0</v>
      </c>
      <c r="R43" s="10">
        <f t="shared" si="4"/>
        <v>0</v>
      </c>
      <c r="S43" s="3">
        <v>0</v>
      </c>
      <c r="T43" s="3">
        <v>0</v>
      </c>
      <c r="U43" s="3">
        <v>0</v>
      </c>
      <c r="V43" s="32">
        <f t="shared" si="5"/>
        <v>0</v>
      </c>
      <c r="W43" s="34">
        <f>SUM(H43,O43,V43)</f>
        <v>812</v>
      </c>
    </row>
    <row r="44" spans="1:23">
      <c r="A44" s="1" t="s">
        <v>206</v>
      </c>
      <c r="B44" s="3">
        <v>0</v>
      </c>
      <c r="C44" s="3">
        <v>0</v>
      </c>
      <c r="D44" s="10">
        <f t="shared" si="0"/>
        <v>0</v>
      </c>
      <c r="E44" s="3">
        <v>0</v>
      </c>
      <c r="F44" s="3">
        <v>0</v>
      </c>
      <c r="G44" s="3">
        <v>320</v>
      </c>
      <c r="H44" s="30">
        <f t="shared" si="1"/>
        <v>320</v>
      </c>
      <c r="I44" s="3">
        <v>0</v>
      </c>
      <c r="J44" s="3">
        <v>0</v>
      </c>
      <c r="K44" s="10">
        <f t="shared" si="2"/>
        <v>0</v>
      </c>
      <c r="L44" s="3">
        <v>0</v>
      </c>
      <c r="M44" s="3">
        <v>0</v>
      </c>
      <c r="N44" s="3">
        <v>281</v>
      </c>
      <c r="O44" s="31">
        <f t="shared" si="3"/>
        <v>281</v>
      </c>
      <c r="P44" s="3">
        <v>0</v>
      </c>
      <c r="Q44" s="3">
        <v>0</v>
      </c>
      <c r="R44" s="10">
        <f t="shared" si="4"/>
        <v>0</v>
      </c>
      <c r="S44" s="3">
        <v>0</v>
      </c>
      <c r="T44" s="3">
        <v>0</v>
      </c>
      <c r="U44" s="3">
        <v>0</v>
      </c>
      <c r="V44" s="32">
        <f t="shared" si="5"/>
        <v>0</v>
      </c>
      <c r="W44" s="34">
        <f>SUM(H44,O44,V44)</f>
        <v>601</v>
      </c>
    </row>
    <row r="45" spans="1:23">
      <c r="A45" s="1" t="s">
        <v>211</v>
      </c>
      <c r="B45" s="1" t="s">
        <v>171</v>
      </c>
      <c r="C45" s="1" t="s">
        <v>171</v>
      </c>
      <c r="D45" s="10">
        <f t="shared" si="0"/>
        <v>0</v>
      </c>
      <c r="E45" s="1" t="s">
        <v>171</v>
      </c>
      <c r="F45" s="1" t="s">
        <v>171</v>
      </c>
      <c r="G45" s="3">
        <v>23</v>
      </c>
      <c r="H45" s="30">
        <f t="shared" si="1"/>
        <v>23</v>
      </c>
      <c r="I45" s="1" t="s">
        <v>171</v>
      </c>
      <c r="J45" s="1" t="s">
        <v>171</v>
      </c>
      <c r="K45" s="10">
        <f t="shared" si="2"/>
        <v>0</v>
      </c>
      <c r="L45" s="1" t="s">
        <v>171</v>
      </c>
      <c r="M45" s="1" t="s">
        <v>171</v>
      </c>
      <c r="N45" s="1" t="s">
        <v>171</v>
      </c>
      <c r="O45" s="31">
        <f t="shared" si="3"/>
        <v>0</v>
      </c>
      <c r="P45" s="1" t="s">
        <v>171</v>
      </c>
      <c r="Q45" s="1" t="s">
        <v>171</v>
      </c>
      <c r="R45" s="10">
        <f t="shared" si="4"/>
        <v>0</v>
      </c>
      <c r="S45" s="1" t="s">
        <v>171</v>
      </c>
      <c r="T45" s="1" t="s">
        <v>171</v>
      </c>
      <c r="U45" s="1" t="s">
        <v>171</v>
      </c>
      <c r="V45" s="32">
        <f t="shared" si="5"/>
        <v>0</v>
      </c>
      <c r="W45" s="34">
        <f>SUM(H45,O45,V45)</f>
        <v>23</v>
      </c>
    </row>
    <row r="46" spans="1:23">
      <c r="A46" s="1" t="s">
        <v>216</v>
      </c>
      <c r="B46" s="2">
        <v>7685</v>
      </c>
      <c r="C46" s="3">
        <v>426</v>
      </c>
      <c r="D46" s="10">
        <f t="shared" si="0"/>
        <v>8111</v>
      </c>
      <c r="E46" s="3">
        <v>807</v>
      </c>
      <c r="F46" s="3">
        <v>631</v>
      </c>
      <c r="G46" s="3">
        <v>257</v>
      </c>
      <c r="H46" s="30">
        <f t="shared" si="1"/>
        <v>9806</v>
      </c>
      <c r="I46" s="3">
        <v>613</v>
      </c>
      <c r="J46" s="3">
        <v>102</v>
      </c>
      <c r="K46" s="10">
        <f t="shared" si="2"/>
        <v>715</v>
      </c>
      <c r="L46" s="3">
        <v>14</v>
      </c>
      <c r="M46" s="3">
        <v>73</v>
      </c>
      <c r="N46" s="3">
        <v>0</v>
      </c>
      <c r="O46" s="31">
        <f t="shared" si="3"/>
        <v>802</v>
      </c>
      <c r="P46" s="3">
        <v>0</v>
      </c>
      <c r="Q46" s="3">
        <v>0</v>
      </c>
      <c r="R46" s="10">
        <f t="shared" si="4"/>
        <v>0</v>
      </c>
      <c r="S46" s="3">
        <v>0</v>
      </c>
      <c r="T46" s="3">
        <v>0</v>
      </c>
      <c r="U46" s="3">
        <v>0</v>
      </c>
      <c r="V46" s="32">
        <f t="shared" si="5"/>
        <v>0</v>
      </c>
      <c r="W46" s="34">
        <f>SUM(H46,O46,V46)</f>
        <v>10608</v>
      </c>
    </row>
    <row r="47" spans="1:23">
      <c r="A47" s="1" t="s">
        <v>221</v>
      </c>
      <c r="B47" s="2">
        <v>1023</v>
      </c>
      <c r="C47" s="2">
        <v>1023</v>
      </c>
      <c r="D47" s="10">
        <f t="shared" si="0"/>
        <v>2046</v>
      </c>
      <c r="E47" s="3">
        <v>68</v>
      </c>
      <c r="F47" s="3">
        <v>521</v>
      </c>
      <c r="G47" s="3">
        <v>502</v>
      </c>
      <c r="H47" s="30">
        <f t="shared" si="1"/>
        <v>3137</v>
      </c>
      <c r="I47" s="3">
        <v>360</v>
      </c>
      <c r="J47" s="3">
        <v>300</v>
      </c>
      <c r="K47" s="10">
        <f t="shared" si="2"/>
        <v>660</v>
      </c>
      <c r="L47" s="3">
        <v>345</v>
      </c>
      <c r="M47" s="3">
        <v>133</v>
      </c>
      <c r="N47" s="3">
        <v>0</v>
      </c>
      <c r="O47" s="31">
        <f t="shared" si="3"/>
        <v>1138</v>
      </c>
      <c r="P47" s="3">
        <v>0</v>
      </c>
      <c r="Q47" s="3">
        <v>0</v>
      </c>
      <c r="R47" s="10">
        <f t="shared" si="4"/>
        <v>0</v>
      </c>
      <c r="S47" s="3">
        <v>0</v>
      </c>
      <c r="T47" s="3">
        <v>0</v>
      </c>
      <c r="U47" s="3">
        <v>0</v>
      </c>
      <c r="V47" s="32">
        <f t="shared" si="5"/>
        <v>0</v>
      </c>
      <c r="W47" s="34">
        <f>SUM(H47,O47,V47)</f>
        <v>4275</v>
      </c>
    </row>
    <row r="48" spans="1:23">
      <c r="A48" s="1" t="s">
        <v>226</v>
      </c>
      <c r="B48" s="3">
        <v>240</v>
      </c>
      <c r="C48" s="3">
        <v>132</v>
      </c>
      <c r="D48" s="10">
        <f t="shared" si="0"/>
        <v>372</v>
      </c>
      <c r="E48" s="3">
        <v>252</v>
      </c>
      <c r="F48" s="3">
        <v>0</v>
      </c>
      <c r="G48" s="3">
        <v>991</v>
      </c>
      <c r="H48" s="30">
        <f t="shared" si="1"/>
        <v>1615</v>
      </c>
      <c r="I48" s="3">
        <v>122</v>
      </c>
      <c r="J48" s="3">
        <v>0</v>
      </c>
      <c r="K48" s="10">
        <f t="shared" si="2"/>
        <v>122</v>
      </c>
      <c r="L48" s="3">
        <v>0</v>
      </c>
      <c r="M48" s="3">
        <v>0</v>
      </c>
      <c r="N48" s="3">
        <v>0</v>
      </c>
      <c r="O48" s="31">
        <f t="shared" si="3"/>
        <v>122</v>
      </c>
      <c r="P48" s="3">
        <v>0</v>
      </c>
      <c r="Q48" s="3">
        <v>0</v>
      </c>
      <c r="R48" s="10">
        <f t="shared" si="4"/>
        <v>0</v>
      </c>
      <c r="S48" s="3">
        <v>0</v>
      </c>
      <c r="T48" s="3">
        <v>0</v>
      </c>
      <c r="U48" s="3">
        <v>0</v>
      </c>
      <c r="V48" s="32">
        <f t="shared" si="5"/>
        <v>0</v>
      </c>
      <c r="W48" s="34">
        <f>SUM(H48,O48,V48)</f>
        <v>1737</v>
      </c>
    </row>
    <row r="49" spans="1:23">
      <c r="A49" s="1" t="s">
        <v>231</v>
      </c>
      <c r="B49" s="3">
        <v>0</v>
      </c>
      <c r="C49" s="3">
        <v>42</v>
      </c>
      <c r="D49" s="10">
        <f t="shared" si="0"/>
        <v>42</v>
      </c>
      <c r="E49" s="3">
        <v>0</v>
      </c>
      <c r="F49" s="3">
        <v>0</v>
      </c>
      <c r="G49" s="3">
        <v>0</v>
      </c>
      <c r="H49" s="30">
        <f t="shared" si="1"/>
        <v>42</v>
      </c>
      <c r="I49" s="3">
        <v>0</v>
      </c>
      <c r="J49" s="3">
        <v>0</v>
      </c>
      <c r="K49" s="10">
        <f t="shared" si="2"/>
        <v>0</v>
      </c>
      <c r="L49" s="3">
        <v>0</v>
      </c>
      <c r="M49" s="3">
        <v>0</v>
      </c>
      <c r="N49" s="3">
        <v>0</v>
      </c>
      <c r="O49" s="31">
        <f t="shared" si="3"/>
        <v>0</v>
      </c>
      <c r="P49" s="3">
        <v>0</v>
      </c>
      <c r="Q49" s="3">
        <v>0</v>
      </c>
      <c r="R49" s="10">
        <f t="shared" si="4"/>
        <v>0</v>
      </c>
      <c r="S49" s="3">
        <v>0</v>
      </c>
      <c r="T49" s="3">
        <v>0</v>
      </c>
      <c r="U49" s="3">
        <v>0</v>
      </c>
      <c r="V49" s="32">
        <f t="shared" si="5"/>
        <v>0</v>
      </c>
      <c r="W49" s="34">
        <f>SUM(H49,O49,V49)</f>
        <v>42</v>
      </c>
    </row>
    <row r="50" spans="1:23">
      <c r="A50" s="1" t="s">
        <v>236</v>
      </c>
      <c r="B50" s="3">
        <v>107</v>
      </c>
      <c r="C50" s="3">
        <v>402</v>
      </c>
      <c r="D50" s="10">
        <f t="shared" si="0"/>
        <v>509</v>
      </c>
      <c r="E50" s="3">
        <v>44</v>
      </c>
      <c r="F50" s="3">
        <v>92</v>
      </c>
      <c r="G50" s="3">
        <v>390</v>
      </c>
      <c r="H50" s="30">
        <f t="shared" si="1"/>
        <v>1035</v>
      </c>
      <c r="I50" s="3">
        <v>0</v>
      </c>
      <c r="J50" s="3">
        <v>463</v>
      </c>
      <c r="K50" s="10">
        <f t="shared" si="2"/>
        <v>463</v>
      </c>
      <c r="L50" s="3">
        <v>0</v>
      </c>
      <c r="M50" s="3">
        <v>0</v>
      </c>
      <c r="N50" s="3">
        <v>0</v>
      </c>
      <c r="O50" s="31">
        <f t="shared" si="3"/>
        <v>463</v>
      </c>
      <c r="P50" s="3">
        <v>0</v>
      </c>
      <c r="Q50" s="3">
        <v>0</v>
      </c>
      <c r="R50" s="10">
        <f t="shared" si="4"/>
        <v>0</v>
      </c>
      <c r="S50" s="3">
        <v>0</v>
      </c>
      <c r="T50" s="3">
        <v>0</v>
      </c>
      <c r="U50" s="3">
        <v>0</v>
      </c>
      <c r="V50" s="32">
        <f t="shared" si="5"/>
        <v>0</v>
      </c>
      <c r="W50" s="34">
        <f>SUM(H50,O50,V50)</f>
        <v>1498</v>
      </c>
    </row>
    <row r="51" spans="1:23">
      <c r="A51" s="1" t="s">
        <v>241</v>
      </c>
      <c r="B51" s="3">
        <v>93</v>
      </c>
      <c r="C51" s="3">
        <v>186</v>
      </c>
      <c r="D51" s="10">
        <f t="shared" si="0"/>
        <v>279</v>
      </c>
      <c r="E51" s="3">
        <v>0</v>
      </c>
      <c r="F51" s="3">
        <v>0</v>
      </c>
      <c r="G51" s="3">
        <v>78</v>
      </c>
      <c r="H51" s="30">
        <f t="shared" si="1"/>
        <v>357</v>
      </c>
      <c r="I51" s="3">
        <v>0</v>
      </c>
      <c r="J51" s="3">
        <v>0</v>
      </c>
      <c r="K51" s="10">
        <f t="shared" si="2"/>
        <v>0</v>
      </c>
      <c r="L51" s="3">
        <v>0</v>
      </c>
      <c r="M51" s="3">
        <v>0</v>
      </c>
      <c r="N51" s="3">
        <v>0</v>
      </c>
      <c r="O51" s="31">
        <f t="shared" si="3"/>
        <v>0</v>
      </c>
      <c r="P51" s="3">
        <v>0</v>
      </c>
      <c r="Q51" s="3">
        <v>0</v>
      </c>
      <c r="R51" s="10">
        <f t="shared" si="4"/>
        <v>0</v>
      </c>
      <c r="S51" s="3">
        <v>0</v>
      </c>
      <c r="T51" s="3">
        <v>0</v>
      </c>
      <c r="U51" s="3">
        <v>0</v>
      </c>
      <c r="V51" s="32">
        <f t="shared" si="5"/>
        <v>0</v>
      </c>
      <c r="W51" s="34">
        <f>SUM(H51,O51,V51)</f>
        <v>357</v>
      </c>
    </row>
    <row r="52" spans="1:23">
      <c r="A52" s="1" t="s">
        <v>246</v>
      </c>
      <c r="B52" s="3">
        <v>80</v>
      </c>
      <c r="C52" s="3">
        <v>170</v>
      </c>
      <c r="D52" s="10">
        <f t="shared" si="0"/>
        <v>250</v>
      </c>
      <c r="E52" s="3">
        <v>4</v>
      </c>
      <c r="F52" s="3">
        <v>126</v>
      </c>
      <c r="G52" s="3">
        <v>0</v>
      </c>
      <c r="H52" s="30">
        <f t="shared" si="1"/>
        <v>380</v>
      </c>
      <c r="I52" s="3">
        <v>0</v>
      </c>
      <c r="J52" s="3">
        <v>0</v>
      </c>
      <c r="K52" s="10">
        <f t="shared" si="2"/>
        <v>0</v>
      </c>
      <c r="L52" s="3">
        <v>0</v>
      </c>
      <c r="M52" s="3">
        <v>0</v>
      </c>
      <c r="N52" s="3">
        <v>224</v>
      </c>
      <c r="O52" s="31">
        <f t="shared" si="3"/>
        <v>224</v>
      </c>
      <c r="P52" s="3">
        <v>0</v>
      </c>
      <c r="Q52" s="3">
        <v>0</v>
      </c>
      <c r="R52" s="10">
        <f t="shared" si="4"/>
        <v>0</v>
      </c>
      <c r="S52" s="3">
        <v>0</v>
      </c>
      <c r="T52" s="3">
        <v>0</v>
      </c>
      <c r="U52" s="3">
        <v>0</v>
      </c>
      <c r="V52" s="32">
        <f t="shared" si="5"/>
        <v>0</v>
      </c>
      <c r="W52" s="34">
        <f>SUM(H52,O52,V52)</f>
        <v>604</v>
      </c>
    </row>
    <row r="53" spans="1:23">
      <c r="A53" s="1" t="s">
        <v>251</v>
      </c>
      <c r="B53" s="3">
        <v>28</v>
      </c>
      <c r="C53" s="3">
        <v>339</v>
      </c>
      <c r="D53" s="10">
        <f t="shared" si="0"/>
        <v>367</v>
      </c>
      <c r="E53" s="3">
        <v>30</v>
      </c>
      <c r="F53" s="3">
        <v>220</v>
      </c>
      <c r="G53" s="3">
        <v>15</v>
      </c>
      <c r="H53" s="30">
        <f t="shared" si="1"/>
        <v>632</v>
      </c>
      <c r="I53" s="3">
        <v>0</v>
      </c>
      <c r="J53" s="3">
        <v>0</v>
      </c>
      <c r="K53" s="10">
        <f t="shared" si="2"/>
        <v>0</v>
      </c>
      <c r="L53" s="3">
        <v>0</v>
      </c>
      <c r="M53" s="3">
        <v>0</v>
      </c>
      <c r="N53" s="3">
        <v>0</v>
      </c>
      <c r="O53" s="31">
        <f t="shared" si="3"/>
        <v>0</v>
      </c>
      <c r="P53" s="3">
        <v>0</v>
      </c>
      <c r="Q53" s="3">
        <v>0</v>
      </c>
      <c r="R53" s="10">
        <f t="shared" si="4"/>
        <v>0</v>
      </c>
      <c r="S53" s="3">
        <v>0</v>
      </c>
      <c r="T53" s="3">
        <v>0</v>
      </c>
      <c r="U53" s="3">
        <v>0</v>
      </c>
      <c r="V53" s="32">
        <f t="shared" si="5"/>
        <v>0</v>
      </c>
      <c r="W53" s="34">
        <f>SUM(H53,O53,V53)</f>
        <v>632</v>
      </c>
    </row>
    <row r="54" spans="1:23">
      <c r="A54" s="1" t="s">
        <v>256</v>
      </c>
      <c r="B54" s="3">
        <v>160</v>
      </c>
      <c r="C54" s="3">
        <v>335</v>
      </c>
      <c r="D54" s="10">
        <f t="shared" si="0"/>
        <v>495</v>
      </c>
      <c r="E54" s="3">
        <v>99</v>
      </c>
      <c r="F54" s="3">
        <v>56</v>
      </c>
      <c r="G54" s="3">
        <v>75</v>
      </c>
      <c r="H54" s="30">
        <f t="shared" si="1"/>
        <v>725</v>
      </c>
      <c r="I54" s="3">
        <v>10</v>
      </c>
      <c r="J54" s="3">
        <v>35</v>
      </c>
      <c r="K54" s="10">
        <f t="shared" si="2"/>
        <v>45</v>
      </c>
      <c r="L54" s="3">
        <v>19</v>
      </c>
      <c r="M54" s="3">
        <v>0</v>
      </c>
      <c r="N54" s="3">
        <v>15</v>
      </c>
      <c r="O54" s="31">
        <f t="shared" si="3"/>
        <v>79</v>
      </c>
      <c r="P54" s="3">
        <v>0</v>
      </c>
      <c r="Q54" s="3">
        <v>0</v>
      </c>
      <c r="R54" s="10">
        <f t="shared" si="4"/>
        <v>0</v>
      </c>
      <c r="S54" s="3">
        <v>0</v>
      </c>
      <c r="T54" s="3">
        <v>2</v>
      </c>
      <c r="U54" s="3">
        <v>0</v>
      </c>
      <c r="V54" s="32">
        <f t="shared" si="5"/>
        <v>2</v>
      </c>
      <c r="W54" s="34">
        <f>SUM(H54,O54,V54)</f>
        <v>806</v>
      </c>
    </row>
    <row r="55" spans="1:23">
      <c r="A55" s="1" t="s">
        <v>261</v>
      </c>
      <c r="B55" s="3">
        <v>0</v>
      </c>
      <c r="C55" s="3">
        <v>148</v>
      </c>
      <c r="D55" s="10">
        <f t="shared" si="0"/>
        <v>148</v>
      </c>
      <c r="E55" s="3">
        <v>0</v>
      </c>
      <c r="F55" s="3">
        <v>0</v>
      </c>
      <c r="G55" s="3">
        <v>0</v>
      </c>
      <c r="H55" s="30">
        <f t="shared" si="1"/>
        <v>148</v>
      </c>
      <c r="I55" s="3">
        <v>0</v>
      </c>
      <c r="J55" s="3">
        <v>0</v>
      </c>
      <c r="K55" s="10">
        <f t="shared" si="2"/>
        <v>0</v>
      </c>
      <c r="L55" s="3">
        <v>0</v>
      </c>
      <c r="M55" s="3">
        <v>0</v>
      </c>
      <c r="N55" s="3">
        <v>0</v>
      </c>
      <c r="O55" s="31">
        <f t="shared" si="3"/>
        <v>0</v>
      </c>
      <c r="P55" s="3">
        <v>0</v>
      </c>
      <c r="Q55" s="3">
        <v>0</v>
      </c>
      <c r="R55" s="10">
        <f t="shared" si="4"/>
        <v>0</v>
      </c>
      <c r="S55" s="3">
        <v>0</v>
      </c>
      <c r="T55" s="3">
        <v>0</v>
      </c>
      <c r="U55" s="3">
        <v>0</v>
      </c>
      <c r="V55" s="32">
        <f t="shared" si="5"/>
        <v>0</v>
      </c>
      <c r="W55" s="34">
        <f>SUM(H55,O55,V55)</f>
        <v>148</v>
      </c>
    </row>
    <row r="56" spans="1:23">
      <c r="A56" s="1" t="s">
        <v>266</v>
      </c>
      <c r="B56" s="3">
        <v>852</v>
      </c>
      <c r="C56" s="3">
        <v>621</v>
      </c>
      <c r="D56" s="10">
        <f t="shared" si="0"/>
        <v>1473</v>
      </c>
      <c r="E56" s="3">
        <v>282</v>
      </c>
      <c r="F56" s="3">
        <v>72</v>
      </c>
      <c r="G56" s="3">
        <v>106</v>
      </c>
      <c r="H56" s="30">
        <f t="shared" si="1"/>
        <v>1933</v>
      </c>
      <c r="I56" s="3">
        <v>0</v>
      </c>
      <c r="J56" s="3">
        <v>0</v>
      </c>
      <c r="K56" s="10">
        <f t="shared" si="2"/>
        <v>0</v>
      </c>
      <c r="L56" s="3">
        <v>0</v>
      </c>
      <c r="M56" s="3">
        <v>0</v>
      </c>
      <c r="N56" s="3">
        <v>0</v>
      </c>
      <c r="O56" s="31">
        <f t="shared" si="3"/>
        <v>0</v>
      </c>
      <c r="P56" s="3">
        <v>0</v>
      </c>
      <c r="Q56" s="3">
        <v>0</v>
      </c>
      <c r="R56" s="10">
        <f t="shared" si="4"/>
        <v>0</v>
      </c>
      <c r="S56" s="3">
        <v>0</v>
      </c>
      <c r="T56" s="3">
        <v>0</v>
      </c>
      <c r="U56" s="3">
        <v>0</v>
      </c>
      <c r="V56" s="32">
        <f t="shared" si="5"/>
        <v>0</v>
      </c>
      <c r="W56" s="34">
        <f>SUM(H56,O56,V56)</f>
        <v>1933</v>
      </c>
    </row>
    <row r="57" spans="1:23">
      <c r="A57" s="1" t="s">
        <v>271</v>
      </c>
      <c r="B57" s="3">
        <v>0</v>
      </c>
      <c r="C57" s="3">
        <v>0</v>
      </c>
      <c r="D57" s="10">
        <f t="shared" si="0"/>
        <v>0</v>
      </c>
      <c r="E57" s="3">
        <v>0</v>
      </c>
      <c r="F57" s="3">
        <v>0</v>
      </c>
      <c r="G57" s="3">
        <v>0</v>
      </c>
      <c r="H57" s="30">
        <f t="shared" si="1"/>
        <v>0</v>
      </c>
      <c r="I57" s="3">
        <v>0</v>
      </c>
      <c r="J57" s="3">
        <v>0</v>
      </c>
      <c r="K57" s="10">
        <f t="shared" si="2"/>
        <v>0</v>
      </c>
      <c r="L57" s="3">
        <v>0</v>
      </c>
      <c r="M57" s="3">
        <v>0</v>
      </c>
      <c r="N57" s="3">
        <v>0</v>
      </c>
      <c r="O57" s="31">
        <f t="shared" si="3"/>
        <v>0</v>
      </c>
      <c r="P57" s="3">
        <v>0</v>
      </c>
      <c r="Q57" s="3">
        <v>0</v>
      </c>
      <c r="R57" s="10">
        <f t="shared" si="4"/>
        <v>0</v>
      </c>
      <c r="S57" s="3">
        <v>0</v>
      </c>
      <c r="T57" s="3">
        <v>0</v>
      </c>
      <c r="U57" s="3">
        <v>0</v>
      </c>
      <c r="V57" s="32">
        <f t="shared" si="5"/>
        <v>0</v>
      </c>
      <c r="W57" s="34">
        <f>SUM(H57,O57,V57)</f>
        <v>0</v>
      </c>
    </row>
    <row r="58" spans="1:23">
      <c r="A58" s="1" t="s">
        <v>276</v>
      </c>
      <c r="B58" s="3">
        <v>25</v>
      </c>
      <c r="C58" s="3">
        <v>100</v>
      </c>
      <c r="D58" s="10">
        <f t="shared" si="0"/>
        <v>125</v>
      </c>
      <c r="E58" s="3">
        <v>25</v>
      </c>
      <c r="F58" s="3">
        <v>0</v>
      </c>
      <c r="G58" s="3">
        <v>0</v>
      </c>
      <c r="H58" s="30">
        <f t="shared" si="1"/>
        <v>150</v>
      </c>
      <c r="I58" s="3">
        <v>0</v>
      </c>
      <c r="J58" s="3">
        <v>0</v>
      </c>
      <c r="K58" s="10">
        <f t="shared" si="2"/>
        <v>0</v>
      </c>
      <c r="L58" s="3">
        <v>0</v>
      </c>
      <c r="M58" s="3">
        <v>0</v>
      </c>
      <c r="N58" s="3">
        <v>0</v>
      </c>
      <c r="O58" s="31">
        <f t="shared" si="3"/>
        <v>0</v>
      </c>
      <c r="P58" s="3">
        <v>0</v>
      </c>
      <c r="Q58" s="3">
        <v>0</v>
      </c>
      <c r="R58" s="10">
        <f t="shared" si="4"/>
        <v>0</v>
      </c>
      <c r="S58" s="3">
        <v>0</v>
      </c>
      <c r="T58" s="3">
        <v>0</v>
      </c>
      <c r="U58" s="3">
        <v>0</v>
      </c>
      <c r="V58" s="32">
        <f t="shared" si="5"/>
        <v>0</v>
      </c>
      <c r="W58" s="34">
        <f>SUM(H58,O58,V58)</f>
        <v>150</v>
      </c>
    </row>
    <row r="59" spans="1:23">
      <c r="A59" s="1" t="s">
        <v>281</v>
      </c>
      <c r="B59" s="2">
        <v>2193</v>
      </c>
      <c r="C59" s="2">
        <v>2193</v>
      </c>
      <c r="D59" s="10">
        <f t="shared" si="0"/>
        <v>4386</v>
      </c>
      <c r="E59" s="2">
        <v>2293</v>
      </c>
      <c r="F59" s="3">
        <v>0</v>
      </c>
      <c r="G59" s="3">
        <v>0</v>
      </c>
      <c r="H59" s="30">
        <f t="shared" si="1"/>
        <v>6679</v>
      </c>
      <c r="I59" s="3">
        <v>0</v>
      </c>
      <c r="J59" s="3">
        <v>0</v>
      </c>
      <c r="K59" s="10">
        <f t="shared" si="2"/>
        <v>0</v>
      </c>
      <c r="L59" s="3">
        <v>0</v>
      </c>
      <c r="M59" s="3">
        <v>0</v>
      </c>
      <c r="N59" s="3">
        <v>0</v>
      </c>
      <c r="O59" s="31">
        <f t="shared" si="3"/>
        <v>0</v>
      </c>
      <c r="P59" s="3">
        <v>0</v>
      </c>
      <c r="Q59" s="3">
        <v>0</v>
      </c>
      <c r="R59" s="10">
        <f t="shared" si="4"/>
        <v>0</v>
      </c>
      <c r="S59" s="3">
        <v>0</v>
      </c>
      <c r="T59" s="3">
        <v>0</v>
      </c>
      <c r="U59" s="3">
        <v>0</v>
      </c>
      <c r="V59" s="32">
        <f t="shared" si="5"/>
        <v>0</v>
      </c>
      <c r="W59" s="34">
        <f>SUM(H59,O59,V59)</f>
        <v>6679</v>
      </c>
    </row>
    <row r="60" spans="1:23">
      <c r="A60" s="1" t="s">
        <v>286</v>
      </c>
      <c r="B60" s="3">
        <v>100</v>
      </c>
      <c r="C60" s="3">
        <v>680</v>
      </c>
      <c r="D60" s="10">
        <f t="shared" si="0"/>
        <v>780</v>
      </c>
      <c r="E60" s="3">
        <v>80</v>
      </c>
      <c r="F60" s="3">
        <v>180</v>
      </c>
      <c r="G60" s="3">
        <v>0</v>
      </c>
      <c r="H60" s="30">
        <f t="shared" si="1"/>
        <v>1040</v>
      </c>
      <c r="I60" s="3">
        <v>0</v>
      </c>
      <c r="J60" s="3">
        <v>0</v>
      </c>
      <c r="K60" s="10">
        <f t="shared" si="2"/>
        <v>0</v>
      </c>
      <c r="L60" s="3">
        <v>0</v>
      </c>
      <c r="M60" s="3">
        <v>0</v>
      </c>
      <c r="N60" s="3">
        <v>0</v>
      </c>
      <c r="O60" s="31">
        <f t="shared" si="3"/>
        <v>0</v>
      </c>
      <c r="P60" s="3">
        <v>0</v>
      </c>
      <c r="Q60" s="3">
        <v>0</v>
      </c>
      <c r="R60" s="10">
        <f t="shared" si="4"/>
        <v>0</v>
      </c>
      <c r="S60" s="3">
        <v>0</v>
      </c>
      <c r="T60" s="3">
        <v>0</v>
      </c>
      <c r="U60" s="3">
        <v>0</v>
      </c>
      <c r="V60" s="32">
        <f t="shared" si="5"/>
        <v>0</v>
      </c>
      <c r="W60" s="34">
        <f>SUM(H60,O60,V60)</f>
        <v>1040</v>
      </c>
    </row>
    <row r="61" spans="1:23">
      <c r="A61" s="1" t="s">
        <v>291</v>
      </c>
      <c r="B61" s="3">
        <v>135</v>
      </c>
      <c r="C61" s="3">
        <v>86</v>
      </c>
      <c r="D61" s="10">
        <f t="shared" si="0"/>
        <v>221</v>
      </c>
      <c r="E61" s="3">
        <v>66</v>
      </c>
      <c r="F61" s="3">
        <v>10</v>
      </c>
      <c r="G61" s="3">
        <v>0</v>
      </c>
      <c r="H61" s="30">
        <f t="shared" si="1"/>
        <v>297</v>
      </c>
      <c r="I61" s="3">
        <v>0</v>
      </c>
      <c r="J61" s="3">
        <v>0</v>
      </c>
      <c r="K61" s="10">
        <f t="shared" si="2"/>
        <v>0</v>
      </c>
      <c r="L61" s="3">
        <v>0</v>
      </c>
      <c r="M61" s="3">
        <v>40</v>
      </c>
      <c r="N61" s="3">
        <v>0</v>
      </c>
      <c r="O61" s="31">
        <f t="shared" si="3"/>
        <v>40</v>
      </c>
      <c r="P61" s="3">
        <v>0</v>
      </c>
      <c r="Q61" s="3">
        <v>0</v>
      </c>
      <c r="R61" s="10">
        <f t="shared" si="4"/>
        <v>0</v>
      </c>
      <c r="S61" s="3">
        <v>0</v>
      </c>
      <c r="T61" s="3">
        <v>0</v>
      </c>
      <c r="U61" s="3">
        <v>0</v>
      </c>
      <c r="V61" s="32">
        <f t="shared" si="5"/>
        <v>0</v>
      </c>
      <c r="W61" s="34">
        <f>SUM(H61,O61,V61)</f>
        <v>337</v>
      </c>
    </row>
    <row r="62" spans="1:23">
      <c r="A62" s="1" t="s">
        <v>296</v>
      </c>
      <c r="B62" s="3">
        <v>600</v>
      </c>
      <c r="C62" s="3">
        <v>250</v>
      </c>
      <c r="D62" s="10">
        <f t="shared" si="0"/>
        <v>850</v>
      </c>
      <c r="E62" s="3">
        <v>0</v>
      </c>
      <c r="F62" s="3">
        <v>0</v>
      </c>
      <c r="G62" s="3">
        <v>215</v>
      </c>
      <c r="H62" s="30">
        <f t="shared" si="1"/>
        <v>1065</v>
      </c>
      <c r="I62" s="3">
        <v>0</v>
      </c>
      <c r="J62" s="3">
        <v>0</v>
      </c>
      <c r="K62" s="10">
        <f t="shared" si="2"/>
        <v>0</v>
      </c>
      <c r="L62" s="3">
        <v>0</v>
      </c>
      <c r="M62" s="3">
        <v>0</v>
      </c>
      <c r="N62" s="3">
        <v>0</v>
      </c>
      <c r="O62" s="31">
        <f t="shared" si="3"/>
        <v>0</v>
      </c>
      <c r="P62" s="3">
        <v>0</v>
      </c>
      <c r="Q62" s="3">
        <v>0</v>
      </c>
      <c r="R62" s="10">
        <f t="shared" si="4"/>
        <v>0</v>
      </c>
      <c r="S62" s="3">
        <v>0</v>
      </c>
      <c r="T62" s="3">
        <v>0</v>
      </c>
      <c r="U62" s="3">
        <v>0</v>
      </c>
      <c r="V62" s="32">
        <f t="shared" si="5"/>
        <v>0</v>
      </c>
      <c r="W62" s="34">
        <f>SUM(H62,O62,V62)</f>
        <v>1065</v>
      </c>
    </row>
    <row r="63" spans="1:23">
      <c r="A63" s="1" t="s">
        <v>301</v>
      </c>
      <c r="B63" s="2">
        <v>1082</v>
      </c>
      <c r="C63" s="2">
        <v>1051</v>
      </c>
      <c r="D63" s="10">
        <f t="shared" si="0"/>
        <v>2133</v>
      </c>
      <c r="E63" s="3">
        <v>265</v>
      </c>
      <c r="F63" s="2">
        <v>3023</v>
      </c>
      <c r="G63" s="2">
        <v>1405</v>
      </c>
      <c r="H63" s="30">
        <f t="shared" si="1"/>
        <v>6826</v>
      </c>
      <c r="I63" s="3">
        <v>451</v>
      </c>
      <c r="J63" s="3">
        <v>155</v>
      </c>
      <c r="K63" s="10">
        <f t="shared" si="2"/>
        <v>606</v>
      </c>
      <c r="L63" s="3">
        <v>2</v>
      </c>
      <c r="M63" s="2">
        <v>1622</v>
      </c>
      <c r="N63" s="2">
        <v>2310</v>
      </c>
      <c r="O63" s="31">
        <f t="shared" si="3"/>
        <v>4540</v>
      </c>
      <c r="P63" s="3">
        <v>0</v>
      </c>
      <c r="Q63" s="3">
        <v>0</v>
      </c>
      <c r="R63" s="10">
        <f t="shared" si="4"/>
        <v>0</v>
      </c>
      <c r="S63" s="3">
        <v>0</v>
      </c>
      <c r="T63" s="3">
        <v>0</v>
      </c>
      <c r="U63" s="3">
        <v>0</v>
      </c>
      <c r="V63" s="32">
        <f t="shared" si="5"/>
        <v>0</v>
      </c>
      <c r="W63" s="34">
        <f>SUM(H63,O63,V63)</f>
        <v>11366</v>
      </c>
    </row>
    <row r="64" spans="1:23">
      <c r="A64" s="1" t="s">
        <v>306</v>
      </c>
      <c r="B64" s="3">
        <v>0</v>
      </c>
      <c r="C64" s="3">
        <v>100</v>
      </c>
      <c r="D64" s="10">
        <f t="shared" si="0"/>
        <v>100</v>
      </c>
      <c r="E64" s="3">
        <v>0</v>
      </c>
      <c r="F64" s="3">
        <v>15</v>
      </c>
      <c r="G64" s="3">
        <v>0</v>
      </c>
      <c r="H64" s="30">
        <f t="shared" si="1"/>
        <v>115</v>
      </c>
      <c r="I64" s="3">
        <v>0</v>
      </c>
      <c r="J64" s="3">
        <v>0</v>
      </c>
      <c r="K64" s="10">
        <f t="shared" si="2"/>
        <v>0</v>
      </c>
      <c r="L64" s="3">
        <v>0</v>
      </c>
      <c r="M64" s="3">
        <v>0</v>
      </c>
      <c r="N64" s="3">
        <v>0</v>
      </c>
      <c r="O64" s="31">
        <f t="shared" si="3"/>
        <v>0</v>
      </c>
      <c r="P64" s="3">
        <v>0</v>
      </c>
      <c r="Q64" s="1" t="s">
        <v>171</v>
      </c>
      <c r="R64" s="10">
        <f t="shared" si="4"/>
        <v>0</v>
      </c>
      <c r="S64" s="3">
        <v>0</v>
      </c>
      <c r="T64" s="3">
        <v>0</v>
      </c>
      <c r="U64" s="3">
        <v>0</v>
      </c>
      <c r="V64" s="32">
        <f t="shared" si="5"/>
        <v>0</v>
      </c>
      <c r="W64" s="34">
        <f>SUM(H64,O64,V64)</f>
        <v>115</v>
      </c>
    </row>
    <row r="65" spans="1:23">
      <c r="A65" s="1" t="s">
        <v>311</v>
      </c>
      <c r="B65" s="3">
        <v>223</v>
      </c>
      <c r="C65" s="3">
        <v>108</v>
      </c>
      <c r="D65" s="10">
        <f t="shared" si="0"/>
        <v>331</v>
      </c>
      <c r="E65" s="3">
        <v>0</v>
      </c>
      <c r="F65" s="3">
        <v>17</v>
      </c>
      <c r="G65" s="3">
        <v>42</v>
      </c>
      <c r="H65" s="30">
        <f t="shared" si="1"/>
        <v>390</v>
      </c>
      <c r="I65" s="3">
        <v>0</v>
      </c>
      <c r="J65" s="3">
        <v>0</v>
      </c>
      <c r="K65" s="10">
        <f t="shared" si="2"/>
        <v>0</v>
      </c>
      <c r="L65" s="3">
        <v>0</v>
      </c>
      <c r="M65" s="3">
        <v>0</v>
      </c>
      <c r="N65" s="3">
        <v>0</v>
      </c>
      <c r="O65" s="31">
        <f t="shared" si="3"/>
        <v>0</v>
      </c>
      <c r="P65" s="3">
        <v>0</v>
      </c>
      <c r="Q65" s="3">
        <v>0</v>
      </c>
      <c r="R65" s="10">
        <f t="shared" si="4"/>
        <v>0</v>
      </c>
      <c r="S65" s="3">
        <v>0</v>
      </c>
      <c r="T65" s="3">
        <v>0</v>
      </c>
      <c r="U65" s="3">
        <v>0</v>
      </c>
      <c r="V65" s="32">
        <f t="shared" si="5"/>
        <v>0</v>
      </c>
      <c r="W65" s="34">
        <f>SUM(H65,O65,V65)</f>
        <v>390</v>
      </c>
    </row>
    <row r="66" spans="1:23">
      <c r="A66" s="1" t="s">
        <v>316</v>
      </c>
      <c r="B66" s="3">
        <v>93</v>
      </c>
      <c r="C66" s="3">
        <v>232</v>
      </c>
      <c r="D66" s="10">
        <f t="shared" si="0"/>
        <v>325</v>
      </c>
      <c r="E66" s="3">
        <v>30</v>
      </c>
      <c r="F66" s="3">
        <v>80</v>
      </c>
      <c r="G66" s="3">
        <v>62</v>
      </c>
      <c r="H66" s="30">
        <f t="shared" si="1"/>
        <v>497</v>
      </c>
      <c r="I66" s="3">
        <v>0</v>
      </c>
      <c r="J66" s="3">
        <v>149</v>
      </c>
      <c r="K66" s="10">
        <f t="shared" si="2"/>
        <v>149</v>
      </c>
      <c r="L66" s="3">
        <v>15</v>
      </c>
      <c r="M66" s="3">
        <v>0</v>
      </c>
      <c r="N66" s="3">
        <v>750</v>
      </c>
      <c r="O66" s="31">
        <f t="shared" si="3"/>
        <v>914</v>
      </c>
      <c r="P66" s="3">
        <v>0</v>
      </c>
      <c r="Q66" s="3">
        <v>0</v>
      </c>
      <c r="R66" s="10">
        <f t="shared" si="4"/>
        <v>0</v>
      </c>
      <c r="S66" s="3">
        <v>0</v>
      </c>
      <c r="T66" s="3">
        <v>0</v>
      </c>
      <c r="U66" s="3">
        <v>0</v>
      </c>
      <c r="V66" s="32">
        <f t="shared" si="5"/>
        <v>0</v>
      </c>
      <c r="W66" s="34">
        <f>SUM(H66,O66,V66)</f>
        <v>1411</v>
      </c>
    </row>
    <row r="67" spans="1:23">
      <c r="A67" s="1" t="s">
        <v>321</v>
      </c>
      <c r="B67" s="3">
        <v>0</v>
      </c>
      <c r="C67" s="3">
        <v>24</v>
      </c>
      <c r="D67" s="10">
        <f t="shared" si="0"/>
        <v>24</v>
      </c>
      <c r="E67" s="3">
        <v>5</v>
      </c>
      <c r="F67" s="3">
        <v>0</v>
      </c>
      <c r="G67" s="3">
        <v>12</v>
      </c>
      <c r="H67" s="30">
        <f t="shared" si="1"/>
        <v>41</v>
      </c>
      <c r="I67" s="3">
        <v>517</v>
      </c>
      <c r="J67" s="3">
        <v>0</v>
      </c>
      <c r="K67" s="10">
        <f t="shared" si="2"/>
        <v>517</v>
      </c>
      <c r="L67" s="3">
        <v>0</v>
      </c>
      <c r="M67" s="3">
        <v>0</v>
      </c>
      <c r="N67" s="3">
        <v>0</v>
      </c>
      <c r="O67" s="31">
        <f t="shared" si="3"/>
        <v>517</v>
      </c>
      <c r="P67" s="3">
        <v>0</v>
      </c>
      <c r="Q67" s="3">
        <v>0</v>
      </c>
      <c r="R67" s="10">
        <f t="shared" si="4"/>
        <v>0</v>
      </c>
      <c r="S67" s="3">
        <v>0</v>
      </c>
      <c r="T67" s="3">
        <v>0</v>
      </c>
      <c r="U67" s="3">
        <v>0</v>
      </c>
      <c r="V67" s="32">
        <f t="shared" si="5"/>
        <v>0</v>
      </c>
      <c r="W67" s="34">
        <f>SUM(H67,O67,V67)</f>
        <v>558</v>
      </c>
    </row>
    <row r="68" spans="1:23">
      <c r="A68" s="1" t="s">
        <v>326</v>
      </c>
      <c r="B68" s="3">
        <v>471</v>
      </c>
      <c r="C68" s="2">
        <v>1270</v>
      </c>
      <c r="D68" s="10">
        <f t="shared" si="0"/>
        <v>1741</v>
      </c>
      <c r="E68" s="3">
        <v>13</v>
      </c>
      <c r="F68" s="3">
        <v>150</v>
      </c>
      <c r="G68" s="3">
        <v>0</v>
      </c>
      <c r="H68" s="30">
        <f t="shared" si="1"/>
        <v>1904</v>
      </c>
      <c r="I68" s="3">
        <v>0</v>
      </c>
      <c r="J68" s="3">
        <v>0</v>
      </c>
      <c r="K68" s="10">
        <f t="shared" si="2"/>
        <v>0</v>
      </c>
      <c r="L68" s="3">
        <v>0</v>
      </c>
      <c r="M68" s="3">
        <v>0</v>
      </c>
      <c r="N68" s="3">
        <v>0</v>
      </c>
      <c r="O68" s="31">
        <f t="shared" si="3"/>
        <v>0</v>
      </c>
      <c r="P68" s="3">
        <v>0</v>
      </c>
      <c r="Q68" s="3">
        <v>0</v>
      </c>
      <c r="R68" s="10">
        <f t="shared" si="4"/>
        <v>0</v>
      </c>
      <c r="S68" s="3">
        <v>0</v>
      </c>
      <c r="T68" s="3">
        <v>0</v>
      </c>
      <c r="U68" s="3">
        <v>0</v>
      </c>
      <c r="V68" s="32">
        <f t="shared" si="5"/>
        <v>0</v>
      </c>
      <c r="W68" s="34">
        <f>SUM(H68,O68,V68)</f>
        <v>1904</v>
      </c>
    </row>
    <row r="69" spans="1:23">
      <c r="A69" s="1" t="s">
        <v>331</v>
      </c>
      <c r="B69" s="3">
        <v>70</v>
      </c>
      <c r="C69" s="3">
        <v>282</v>
      </c>
      <c r="D69" s="10">
        <f t="shared" si="0"/>
        <v>352</v>
      </c>
      <c r="E69" s="3">
        <v>102</v>
      </c>
      <c r="F69" s="3">
        <v>161</v>
      </c>
      <c r="G69" s="3">
        <v>249</v>
      </c>
      <c r="H69" s="30">
        <f t="shared" si="1"/>
        <v>864</v>
      </c>
      <c r="I69" s="3">
        <v>0</v>
      </c>
      <c r="J69" s="3">
        <v>0</v>
      </c>
      <c r="K69" s="10">
        <f t="shared" si="2"/>
        <v>0</v>
      </c>
      <c r="L69" s="3">
        <v>0</v>
      </c>
      <c r="M69" s="3">
        <v>0</v>
      </c>
      <c r="N69" s="3">
        <v>0</v>
      </c>
      <c r="O69" s="31">
        <f t="shared" si="3"/>
        <v>0</v>
      </c>
      <c r="P69" s="3">
        <v>0</v>
      </c>
      <c r="Q69" s="3">
        <v>0</v>
      </c>
      <c r="R69" s="10">
        <f t="shared" si="4"/>
        <v>0</v>
      </c>
      <c r="S69" s="3">
        <v>3</v>
      </c>
      <c r="T69" s="3">
        <v>253</v>
      </c>
      <c r="U69" s="3">
        <v>0</v>
      </c>
      <c r="V69" s="32">
        <f t="shared" si="5"/>
        <v>256</v>
      </c>
      <c r="W69" s="34">
        <f>SUM(H69,O69,V69)</f>
        <v>1120</v>
      </c>
    </row>
    <row r="70" spans="1:23">
      <c r="A70" s="1" t="s">
        <v>336</v>
      </c>
      <c r="B70" s="3">
        <v>3</v>
      </c>
      <c r="C70" s="3">
        <v>11</v>
      </c>
      <c r="D70" s="10">
        <f t="shared" ref="D70:D125" si="6">SUM(B70:C70)</f>
        <v>14</v>
      </c>
      <c r="E70" s="3">
        <v>5</v>
      </c>
      <c r="F70" s="3">
        <v>60</v>
      </c>
      <c r="G70" s="3">
        <v>550</v>
      </c>
      <c r="H70" s="30">
        <f t="shared" ref="H70:H125" si="7">SUM(D70:G70)</f>
        <v>629</v>
      </c>
      <c r="I70" s="3">
        <v>0</v>
      </c>
      <c r="J70" s="3">
        <v>0</v>
      </c>
      <c r="K70" s="10">
        <f t="shared" ref="K70:K125" si="8">SUM(I70:J70)</f>
        <v>0</v>
      </c>
      <c r="L70" s="3">
        <v>0</v>
      </c>
      <c r="M70" s="3">
        <v>0</v>
      </c>
      <c r="N70" s="3">
        <v>0</v>
      </c>
      <c r="O70" s="31">
        <f t="shared" ref="O70:O125" si="9">SUM(K70:N70)</f>
        <v>0</v>
      </c>
      <c r="P70" s="3">
        <v>0</v>
      </c>
      <c r="Q70" s="3">
        <v>0</v>
      </c>
      <c r="R70" s="10">
        <f t="shared" ref="R70:R125" si="10">SUM(P70:Q70)</f>
        <v>0</v>
      </c>
      <c r="S70" s="3">
        <v>0</v>
      </c>
      <c r="T70" s="3">
        <v>0</v>
      </c>
      <c r="U70" s="3">
        <v>0</v>
      </c>
      <c r="V70" s="32">
        <f t="shared" ref="V70:V125" si="11">SUM(R70:U70)</f>
        <v>0</v>
      </c>
      <c r="W70" s="34">
        <f>SUM(H70,O70,V70)</f>
        <v>629</v>
      </c>
    </row>
    <row r="71" spans="1:23">
      <c r="A71" s="1" t="s">
        <v>341</v>
      </c>
      <c r="B71" s="3">
        <v>70</v>
      </c>
      <c r="C71" s="3">
        <v>70</v>
      </c>
      <c r="D71" s="10">
        <f t="shared" si="6"/>
        <v>140</v>
      </c>
      <c r="E71" s="3">
        <v>0</v>
      </c>
      <c r="F71" s="3">
        <v>0</v>
      </c>
      <c r="G71" s="3">
        <v>0</v>
      </c>
      <c r="H71" s="30">
        <f t="shared" si="7"/>
        <v>140</v>
      </c>
      <c r="I71" s="3">
        <v>0</v>
      </c>
      <c r="J71" s="3">
        <v>0</v>
      </c>
      <c r="K71" s="10">
        <f t="shared" si="8"/>
        <v>0</v>
      </c>
      <c r="L71" s="3">
        <v>0</v>
      </c>
      <c r="M71" s="3">
        <v>0</v>
      </c>
      <c r="N71" s="3">
        <v>0</v>
      </c>
      <c r="O71" s="31">
        <f t="shared" si="9"/>
        <v>0</v>
      </c>
      <c r="P71" s="3">
        <v>0</v>
      </c>
      <c r="Q71" s="3">
        <v>0</v>
      </c>
      <c r="R71" s="10">
        <f t="shared" si="10"/>
        <v>0</v>
      </c>
      <c r="S71" s="3">
        <v>0</v>
      </c>
      <c r="T71" s="3">
        <v>0</v>
      </c>
      <c r="U71" s="3">
        <v>0</v>
      </c>
      <c r="V71" s="32">
        <f t="shared" si="11"/>
        <v>0</v>
      </c>
      <c r="W71" s="34">
        <f>SUM(H71,O71,V71)</f>
        <v>140</v>
      </c>
    </row>
    <row r="72" spans="1:23">
      <c r="A72" s="1" t="s">
        <v>346</v>
      </c>
      <c r="B72" s="3">
        <v>200</v>
      </c>
      <c r="C72" s="3">
        <v>185</v>
      </c>
      <c r="D72" s="10">
        <f t="shared" si="6"/>
        <v>385</v>
      </c>
      <c r="E72" s="3">
        <v>0</v>
      </c>
      <c r="F72" s="3">
        <v>100</v>
      </c>
      <c r="G72" s="3">
        <v>100</v>
      </c>
      <c r="H72" s="30">
        <f t="shared" si="7"/>
        <v>585</v>
      </c>
      <c r="I72" s="3">
        <v>0</v>
      </c>
      <c r="J72" s="3">
        <v>0</v>
      </c>
      <c r="K72" s="10">
        <f t="shared" si="8"/>
        <v>0</v>
      </c>
      <c r="L72" s="3">
        <v>0</v>
      </c>
      <c r="M72" s="3">
        <v>80</v>
      </c>
      <c r="N72" s="3">
        <v>50</v>
      </c>
      <c r="O72" s="31">
        <f t="shared" si="9"/>
        <v>130</v>
      </c>
      <c r="P72" s="3">
        <v>0</v>
      </c>
      <c r="Q72" s="3">
        <v>0</v>
      </c>
      <c r="R72" s="10">
        <f t="shared" si="10"/>
        <v>0</v>
      </c>
      <c r="S72" s="3">
        <v>0</v>
      </c>
      <c r="T72" s="3">
        <v>0</v>
      </c>
      <c r="U72" s="3">
        <v>0</v>
      </c>
      <c r="V72" s="32">
        <f t="shared" si="11"/>
        <v>0</v>
      </c>
      <c r="W72" s="34">
        <f>SUM(H72,O72,V72)</f>
        <v>715</v>
      </c>
    </row>
    <row r="73" spans="1:23">
      <c r="A73" s="1" t="s">
        <v>350</v>
      </c>
      <c r="B73" s="2">
        <v>23595</v>
      </c>
      <c r="C73" s="2">
        <v>25413</v>
      </c>
      <c r="D73" s="10">
        <f t="shared" si="6"/>
        <v>49008</v>
      </c>
      <c r="E73" s="2">
        <v>4403</v>
      </c>
      <c r="F73" s="2">
        <v>12292</v>
      </c>
      <c r="G73" s="2">
        <v>4910</v>
      </c>
      <c r="H73" s="30">
        <f t="shared" si="7"/>
        <v>70613</v>
      </c>
      <c r="I73" s="3">
        <v>25</v>
      </c>
      <c r="J73" s="2">
        <v>1961</v>
      </c>
      <c r="K73" s="10">
        <f t="shared" si="8"/>
        <v>1986</v>
      </c>
      <c r="L73" s="3">
        <v>60</v>
      </c>
      <c r="M73" s="2">
        <v>1937</v>
      </c>
      <c r="N73" s="2">
        <v>16013</v>
      </c>
      <c r="O73" s="31">
        <f t="shared" si="9"/>
        <v>19996</v>
      </c>
      <c r="P73" s="3">
        <v>857</v>
      </c>
      <c r="Q73" s="2">
        <v>1045</v>
      </c>
      <c r="R73" s="10">
        <f t="shared" si="10"/>
        <v>1902</v>
      </c>
      <c r="S73" s="3">
        <v>814</v>
      </c>
      <c r="T73" s="2">
        <v>2732</v>
      </c>
      <c r="U73" s="3">
        <v>59</v>
      </c>
      <c r="V73" s="32">
        <f t="shared" si="11"/>
        <v>5507</v>
      </c>
      <c r="W73" s="34">
        <f>SUM(H73,O73,V73)</f>
        <v>96116</v>
      </c>
    </row>
    <row r="74" spans="1:23">
      <c r="A74" s="1" t="s">
        <v>355</v>
      </c>
      <c r="B74" s="3">
        <v>481</v>
      </c>
      <c r="C74" s="3">
        <v>381</v>
      </c>
      <c r="D74" s="10">
        <f t="shared" si="6"/>
        <v>862</v>
      </c>
      <c r="E74" s="3">
        <v>635</v>
      </c>
      <c r="F74" s="3">
        <v>138</v>
      </c>
      <c r="G74" s="3">
        <v>843</v>
      </c>
      <c r="H74" s="30">
        <f t="shared" si="7"/>
        <v>2478</v>
      </c>
      <c r="I74" s="3">
        <v>447</v>
      </c>
      <c r="J74" s="3">
        <v>804</v>
      </c>
      <c r="K74" s="10">
        <f t="shared" si="8"/>
        <v>1251</v>
      </c>
      <c r="L74" s="3">
        <v>986</v>
      </c>
      <c r="M74" s="3">
        <v>60</v>
      </c>
      <c r="N74" s="3">
        <v>316</v>
      </c>
      <c r="O74" s="31">
        <f t="shared" si="9"/>
        <v>2613</v>
      </c>
      <c r="P74" s="3">
        <v>0</v>
      </c>
      <c r="Q74" s="3">
        <v>0</v>
      </c>
      <c r="R74" s="10">
        <f t="shared" si="10"/>
        <v>0</v>
      </c>
      <c r="S74" s="3">
        <v>0</v>
      </c>
      <c r="T74" s="3">
        <v>4</v>
      </c>
      <c r="U74" s="3">
        <v>0</v>
      </c>
      <c r="V74" s="32">
        <f t="shared" si="11"/>
        <v>4</v>
      </c>
      <c r="W74" s="34">
        <f>SUM(H74,O74,V74)</f>
        <v>5095</v>
      </c>
    </row>
    <row r="75" spans="1:23">
      <c r="A75" s="1" t="s">
        <v>360</v>
      </c>
      <c r="B75" s="3">
        <v>0</v>
      </c>
      <c r="C75" s="3">
        <v>65</v>
      </c>
      <c r="D75" s="10">
        <f t="shared" si="6"/>
        <v>65</v>
      </c>
      <c r="E75" s="3">
        <v>175</v>
      </c>
      <c r="F75" s="3">
        <v>30</v>
      </c>
      <c r="G75" s="3">
        <v>80</v>
      </c>
      <c r="H75" s="30">
        <f t="shared" si="7"/>
        <v>350</v>
      </c>
      <c r="I75" s="3">
        <v>0</v>
      </c>
      <c r="J75" s="3">
        <v>0</v>
      </c>
      <c r="K75" s="10">
        <f t="shared" si="8"/>
        <v>0</v>
      </c>
      <c r="L75" s="3">
        <v>0</v>
      </c>
      <c r="M75" s="3">
        <v>0</v>
      </c>
      <c r="N75" s="3">
        <v>40</v>
      </c>
      <c r="O75" s="31">
        <f t="shared" si="9"/>
        <v>40</v>
      </c>
      <c r="P75" s="3">
        <v>0</v>
      </c>
      <c r="Q75" s="3">
        <v>0</v>
      </c>
      <c r="R75" s="10">
        <f t="shared" si="10"/>
        <v>0</v>
      </c>
      <c r="S75" s="3">
        <v>0</v>
      </c>
      <c r="T75" s="3">
        <v>0</v>
      </c>
      <c r="U75" s="3">
        <v>0</v>
      </c>
      <c r="V75" s="32">
        <f t="shared" si="11"/>
        <v>0</v>
      </c>
      <c r="W75" s="34">
        <f>SUM(H75,O75,V75)</f>
        <v>390</v>
      </c>
    </row>
    <row r="76" spans="1:23">
      <c r="A76" s="1" t="s">
        <v>365</v>
      </c>
      <c r="B76" s="3">
        <v>120</v>
      </c>
      <c r="C76" s="3">
        <v>175</v>
      </c>
      <c r="D76" s="10">
        <f t="shared" si="6"/>
        <v>295</v>
      </c>
      <c r="E76" s="3">
        <v>20</v>
      </c>
      <c r="F76" s="3">
        <v>0</v>
      </c>
      <c r="G76" s="3">
        <v>56</v>
      </c>
      <c r="H76" s="30">
        <f t="shared" si="7"/>
        <v>371</v>
      </c>
      <c r="I76" s="3">
        <v>0</v>
      </c>
      <c r="J76" s="3">
        <v>0</v>
      </c>
      <c r="K76" s="10">
        <f t="shared" si="8"/>
        <v>0</v>
      </c>
      <c r="L76" s="3">
        <v>0</v>
      </c>
      <c r="M76" s="3">
        <v>0</v>
      </c>
      <c r="N76" s="3">
        <v>0</v>
      </c>
      <c r="O76" s="31">
        <f t="shared" si="9"/>
        <v>0</v>
      </c>
      <c r="P76" s="3">
        <v>0</v>
      </c>
      <c r="Q76" s="3">
        <v>0</v>
      </c>
      <c r="R76" s="10">
        <f t="shared" si="10"/>
        <v>0</v>
      </c>
      <c r="S76" s="3">
        <v>0</v>
      </c>
      <c r="T76" s="1" t="s">
        <v>733</v>
      </c>
      <c r="U76" s="3">
        <v>0</v>
      </c>
      <c r="V76" s="32">
        <f t="shared" si="11"/>
        <v>0</v>
      </c>
      <c r="W76" s="34">
        <f>SUM(H76,O76,V76)</f>
        <v>371</v>
      </c>
    </row>
    <row r="77" spans="1:23">
      <c r="A77" s="1" t="s">
        <v>370</v>
      </c>
      <c r="B77" s="3">
        <v>12</v>
      </c>
      <c r="C77" s="3">
        <v>56</v>
      </c>
      <c r="D77" s="10">
        <f t="shared" si="6"/>
        <v>68</v>
      </c>
      <c r="E77" s="3">
        <v>0</v>
      </c>
      <c r="F77" s="3">
        <v>0</v>
      </c>
      <c r="G77" s="3">
        <v>0</v>
      </c>
      <c r="H77" s="30">
        <f t="shared" si="7"/>
        <v>68</v>
      </c>
      <c r="I77" s="3">
        <v>198</v>
      </c>
      <c r="J77" s="3">
        <v>634</v>
      </c>
      <c r="K77" s="10">
        <f t="shared" si="8"/>
        <v>832</v>
      </c>
      <c r="L77" s="3">
        <v>80</v>
      </c>
      <c r="M77" s="3">
        <v>0</v>
      </c>
      <c r="N77" s="3">
        <v>0</v>
      </c>
      <c r="O77" s="31">
        <f t="shared" si="9"/>
        <v>912</v>
      </c>
      <c r="P77" s="3">
        <v>0</v>
      </c>
      <c r="Q77" s="3">
        <v>0</v>
      </c>
      <c r="R77" s="10">
        <f t="shared" si="10"/>
        <v>0</v>
      </c>
      <c r="S77" s="1" t="s">
        <v>725</v>
      </c>
      <c r="T77" s="3">
        <v>0</v>
      </c>
      <c r="U77" s="3">
        <v>0</v>
      </c>
      <c r="V77" s="32">
        <f t="shared" si="11"/>
        <v>0</v>
      </c>
      <c r="W77" s="34">
        <f>SUM(H77,O77,V77)</f>
        <v>980</v>
      </c>
    </row>
    <row r="78" spans="1:23">
      <c r="A78" s="1" t="s">
        <v>375</v>
      </c>
      <c r="B78" s="2">
        <v>6874</v>
      </c>
      <c r="C78" s="3">
        <v>264</v>
      </c>
      <c r="D78" s="10">
        <f t="shared" si="6"/>
        <v>7138</v>
      </c>
      <c r="E78" s="3">
        <v>941</v>
      </c>
      <c r="F78" s="3">
        <v>357</v>
      </c>
      <c r="G78" s="2">
        <v>1359</v>
      </c>
      <c r="H78" s="30">
        <f t="shared" si="7"/>
        <v>9795</v>
      </c>
      <c r="I78" s="3">
        <v>105</v>
      </c>
      <c r="J78" s="3">
        <v>20</v>
      </c>
      <c r="K78" s="10">
        <f t="shared" si="8"/>
        <v>125</v>
      </c>
      <c r="L78" s="3">
        <v>15</v>
      </c>
      <c r="M78" s="3">
        <v>200</v>
      </c>
      <c r="N78" s="3">
        <v>0</v>
      </c>
      <c r="O78" s="31">
        <f t="shared" si="9"/>
        <v>340</v>
      </c>
      <c r="P78" s="3">
        <v>0</v>
      </c>
      <c r="Q78" s="3">
        <v>0</v>
      </c>
      <c r="R78" s="10">
        <f t="shared" si="10"/>
        <v>0</v>
      </c>
      <c r="S78" s="3">
        <v>0</v>
      </c>
      <c r="T78" s="3">
        <v>0</v>
      </c>
      <c r="U78" s="3">
        <v>0</v>
      </c>
      <c r="V78" s="32">
        <f t="shared" si="11"/>
        <v>0</v>
      </c>
      <c r="W78" s="34">
        <f>SUM(H78,O78,V78)</f>
        <v>10135</v>
      </c>
    </row>
    <row r="79" spans="1:23">
      <c r="A79" s="1" t="s">
        <v>380</v>
      </c>
      <c r="B79" s="3">
        <v>0</v>
      </c>
      <c r="C79" s="3">
        <v>123</v>
      </c>
      <c r="D79" s="10">
        <f t="shared" si="6"/>
        <v>123</v>
      </c>
      <c r="E79" s="3">
        <v>1</v>
      </c>
      <c r="F79" s="3">
        <v>32</v>
      </c>
      <c r="G79" s="3">
        <v>24</v>
      </c>
      <c r="H79" s="30">
        <f t="shared" si="7"/>
        <v>180</v>
      </c>
      <c r="I79" s="3">
        <v>0</v>
      </c>
      <c r="J79" s="3">
        <v>0</v>
      </c>
      <c r="K79" s="10">
        <f t="shared" si="8"/>
        <v>0</v>
      </c>
      <c r="L79" s="3">
        <v>0</v>
      </c>
      <c r="M79" s="3">
        <v>0</v>
      </c>
      <c r="N79" s="3">
        <v>0</v>
      </c>
      <c r="O79" s="31">
        <f t="shared" si="9"/>
        <v>0</v>
      </c>
      <c r="P79" s="3">
        <v>0</v>
      </c>
      <c r="Q79" s="3">
        <v>0</v>
      </c>
      <c r="R79" s="10">
        <f t="shared" si="10"/>
        <v>0</v>
      </c>
      <c r="S79" s="3">
        <v>0</v>
      </c>
      <c r="T79" s="3">
        <v>0</v>
      </c>
      <c r="U79" s="3">
        <v>0</v>
      </c>
      <c r="V79" s="32">
        <f t="shared" si="11"/>
        <v>0</v>
      </c>
      <c r="W79" s="34">
        <f>SUM(H79,O79,V79)</f>
        <v>180</v>
      </c>
    </row>
    <row r="80" spans="1:23">
      <c r="A80" s="1" t="s">
        <v>385</v>
      </c>
      <c r="B80" s="3">
        <v>10</v>
      </c>
      <c r="C80" s="3">
        <v>40</v>
      </c>
      <c r="D80" s="10">
        <f t="shared" si="6"/>
        <v>50</v>
      </c>
      <c r="E80" s="3">
        <v>0</v>
      </c>
      <c r="F80" s="3">
        <v>68</v>
      </c>
      <c r="G80" s="3">
        <v>0</v>
      </c>
      <c r="H80" s="30">
        <f t="shared" si="7"/>
        <v>118</v>
      </c>
      <c r="I80" s="3">
        <v>0</v>
      </c>
      <c r="J80" s="3">
        <v>0</v>
      </c>
      <c r="K80" s="10">
        <f t="shared" si="8"/>
        <v>0</v>
      </c>
      <c r="L80" s="3">
        <v>0</v>
      </c>
      <c r="M80" s="3">
        <v>0</v>
      </c>
      <c r="N80" s="3">
        <v>0</v>
      </c>
      <c r="O80" s="31">
        <f t="shared" si="9"/>
        <v>0</v>
      </c>
      <c r="P80" s="3">
        <v>0</v>
      </c>
      <c r="Q80" s="3">
        <v>0</v>
      </c>
      <c r="R80" s="10">
        <f t="shared" si="10"/>
        <v>0</v>
      </c>
      <c r="S80" s="3">
        <v>0</v>
      </c>
      <c r="T80" s="3">
        <v>0</v>
      </c>
      <c r="U80" s="3">
        <v>0</v>
      </c>
      <c r="V80" s="32">
        <f t="shared" si="11"/>
        <v>0</v>
      </c>
      <c r="W80" s="34">
        <f>SUM(H80,O80,V80)</f>
        <v>118</v>
      </c>
    </row>
    <row r="81" spans="1:23">
      <c r="A81" s="1" t="s">
        <v>390</v>
      </c>
      <c r="B81" s="3">
        <v>199</v>
      </c>
      <c r="C81" s="3">
        <v>419</v>
      </c>
      <c r="D81" s="10">
        <f t="shared" si="6"/>
        <v>618</v>
      </c>
      <c r="E81" s="3">
        <v>0</v>
      </c>
      <c r="F81" s="3">
        <v>106</v>
      </c>
      <c r="G81" s="3">
        <v>645</v>
      </c>
      <c r="H81" s="30">
        <f t="shared" si="7"/>
        <v>1369</v>
      </c>
      <c r="I81" s="3">
        <v>0</v>
      </c>
      <c r="J81" s="3">
        <v>498</v>
      </c>
      <c r="K81" s="10">
        <f t="shared" si="8"/>
        <v>498</v>
      </c>
      <c r="L81" s="3">
        <v>0</v>
      </c>
      <c r="M81" s="3">
        <v>0</v>
      </c>
      <c r="N81" s="3">
        <v>0</v>
      </c>
      <c r="O81" s="31">
        <f t="shared" si="9"/>
        <v>498</v>
      </c>
      <c r="P81" s="3">
        <v>0</v>
      </c>
      <c r="Q81" s="3">
        <v>0</v>
      </c>
      <c r="R81" s="10">
        <f t="shared" si="10"/>
        <v>0</v>
      </c>
      <c r="S81" s="3">
        <v>0</v>
      </c>
      <c r="T81" s="3">
        <v>0</v>
      </c>
      <c r="U81" s="3">
        <v>0</v>
      </c>
      <c r="V81" s="32">
        <f t="shared" si="11"/>
        <v>0</v>
      </c>
      <c r="W81" s="34">
        <f>SUM(H81,O81,V81)</f>
        <v>1867</v>
      </c>
    </row>
    <row r="82" spans="1:23">
      <c r="A82" s="1" t="s">
        <v>395</v>
      </c>
      <c r="B82" s="3">
        <v>40</v>
      </c>
      <c r="C82" s="3">
        <v>45</v>
      </c>
      <c r="D82" s="10">
        <f t="shared" si="6"/>
        <v>85</v>
      </c>
      <c r="E82" s="3">
        <v>0</v>
      </c>
      <c r="F82" s="3">
        <v>0</v>
      </c>
      <c r="G82" s="3">
        <v>0</v>
      </c>
      <c r="H82" s="30">
        <f t="shared" si="7"/>
        <v>85</v>
      </c>
      <c r="I82" s="3">
        <v>0</v>
      </c>
      <c r="J82" s="3">
        <v>0</v>
      </c>
      <c r="K82" s="10">
        <f t="shared" si="8"/>
        <v>0</v>
      </c>
      <c r="L82" s="3">
        <v>0</v>
      </c>
      <c r="M82" s="3">
        <v>0</v>
      </c>
      <c r="N82" s="3">
        <v>0</v>
      </c>
      <c r="O82" s="31">
        <f t="shared" si="9"/>
        <v>0</v>
      </c>
      <c r="P82" s="3">
        <v>0</v>
      </c>
      <c r="Q82" s="3">
        <v>0</v>
      </c>
      <c r="R82" s="10">
        <f t="shared" si="10"/>
        <v>0</v>
      </c>
      <c r="S82" s="3">
        <v>0</v>
      </c>
      <c r="T82" s="3">
        <v>0</v>
      </c>
      <c r="U82" s="3">
        <v>0</v>
      </c>
      <c r="V82" s="32">
        <f t="shared" si="11"/>
        <v>0</v>
      </c>
      <c r="W82" s="34">
        <f>SUM(H82,O82,V82)</f>
        <v>85</v>
      </c>
    </row>
    <row r="83" spans="1:23">
      <c r="A83" s="1" t="s">
        <v>400</v>
      </c>
      <c r="B83" s="3">
        <v>239</v>
      </c>
      <c r="C83" s="3">
        <v>265</v>
      </c>
      <c r="D83" s="10">
        <f t="shared" si="6"/>
        <v>504</v>
      </c>
      <c r="E83" s="3">
        <v>30</v>
      </c>
      <c r="F83" s="3">
        <v>0</v>
      </c>
      <c r="G83" s="3">
        <v>0</v>
      </c>
      <c r="H83" s="30">
        <f t="shared" si="7"/>
        <v>534</v>
      </c>
      <c r="I83" s="3">
        <v>0</v>
      </c>
      <c r="J83" s="3">
        <v>0</v>
      </c>
      <c r="K83" s="10">
        <f t="shared" si="8"/>
        <v>0</v>
      </c>
      <c r="L83" s="3">
        <v>0</v>
      </c>
      <c r="M83" s="3">
        <v>0</v>
      </c>
      <c r="N83" s="3">
        <v>0</v>
      </c>
      <c r="O83" s="31">
        <f t="shared" si="9"/>
        <v>0</v>
      </c>
      <c r="P83" s="3">
        <v>0</v>
      </c>
      <c r="Q83" s="3">
        <v>0</v>
      </c>
      <c r="R83" s="10">
        <f t="shared" si="10"/>
        <v>0</v>
      </c>
      <c r="S83" s="3">
        <v>0</v>
      </c>
      <c r="T83" s="3">
        <v>0</v>
      </c>
      <c r="U83" s="3">
        <v>0</v>
      </c>
      <c r="V83" s="32">
        <f t="shared" si="11"/>
        <v>0</v>
      </c>
      <c r="W83" s="34">
        <f>SUM(H83,O83,V83)</f>
        <v>534</v>
      </c>
    </row>
    <row r="84" spans="1:23">
      <c r="A84" s="1" t="s">
        <v>405</v>
      </c>
      <c r="B84" s="3">
        <v>156</v>
      </c>
      <c r="C84" s="3">
        <v>671</v>
      </c>
      <c r="D84" s="10">
        <f t="shared" si="6"/>
        <v>827</v>
      </c>
      <c r="E84" s="3">
        <v>157</v>
      </c>
      <c r="F84" s="3">
        <v>939</v>
      </c>
      <c r="G84" s="3">
        <v>25</v>
      </c>
      <c r="H84" s="30">
        <f t="shared" si="7"/>
        <v>1948</v>
      </c>
      <c r="I84" s="3">
        <v>0</v>
      </c>
      <c r="J84" s="3">
        <v>0</v>
      </c>
      <c r="K84" s="10">
        <f t="shared" si="8"/>
        <v>0</v>
      </c>
      <c r="L84" s="3">
        <v>0</v>
      </c>
      <c r="M84" s="3">
        <v>0</v>
      </c>
      <c r="N84" s="3">
        <v>0</v>
      </c>
      <c r="O84" s="31">
        <f t="shared" si="9"/>
        <v>0</v>
      </c>
      <c r="P84" s="3">
        <v>0</v>
      </c>
      <c r="Q84" s="3">
        <v>0</v>
      </c>
      <c r="R84" s="10">
        <f t="shared" si="10"/>
        <v>0</v>
      </c>
      <c r="S84" s="3">
        <v>0</v>
      </c>
      <c r="T84" s="3">
        <v>0</v>
      </c>
      <c r="U84" s="3">
        <v>0</v>
      </c>
      <c r="V84" s="32">
        <f t="shared" si="11"/>
        <v>0</v>
      </c>
      <c r="W84" s="34">
        <f>SUM(H84,O84,V84)</f>
        <v>1948</v>
      </c>
    </row>
    <row r="85" spans="1:23">
      <c r="A85" s="1" t="s">
        <v>410</v>
      </c>
      <c r="B85" s="3">
        <v>65</v>
      </c>
      <c r="C85" s="3">
        <v>496</v>
      </c>
      <c r="D85" s="10">
        <f t="shared" si="6"/>
        <v>561</v>
      </c>
      <c r="E85" s="3">
        <v>0</v>
      </c>
      <c r="F85" s="3">
        <v>0</v>
      </c>
      <c r="G85" s="3">
        <v>0</v>
      </c>
      <c r="H85" s="30">
        <f t="shared" si="7"/>
        <v>561</v>
      </c>
      <c r="I85" s="3">
        <v>18</v>
      </c>
      <c r="J85" s="3">
        <v>686</v>
      </c>
      <c r="K85" s="10">
        <f t="shared" si="8"/>
        <v>704</v>
      </c>
      <c r="L85" s="3">
        <v>0</v>
      </c>
      <c r="M85" s="3">
        <v>93</v>
      </c>
      <c r="N85" s="3">
        <v>0</v>
      </c>
      <c r="O85" s="31">
        <f t="shared" si="9"/>
        <v>797</v>
      </c>
      <c r="P85" s="3">
        <v>0</v>
      </c>
      <c r="Q85" s="3">
        <v>0</v>
      </c>
      <c r="R85" s="10">
        <f t="shared" si="10"/>
        <v>0</v>
      </c>
      <c r="S85" s="3">
        <v>0</v>
      </c>
      <c r="T85" s="3">
        <v>0</v>
      </c>
      <c r="U85" s="3">
        <v>0</v>
      </c>
      <c r="V85" s="32">
        <f t="shared" si="11"/>
        <v>0</v>
      </c>
      <c r="W85" s="34">
        <f>SUM(H85,O85,V85)</f>
        <v>1358</v>
      </c>
    </row>
    <row r="86" spans="1:23">
      <c r="A86" s="1" t="s">
        <v>415</v>
      </c>
      <c r="B86" s="3">
        <v>238</v>
      </c>
      <c r="C86" s="3">
        <v>372</v>
      </c>
      <c r="D86" s="10">
        <f t="shared" si="6"/>
        <v>610</v>
      </c>
      <c r="E86" s="3">
        <v>0</v>
      </c>
      <c r="F86" s="3">
        <v>102</v>
      </c>
      <c r="G86" s="3">
        <v>246</v>
      </c>
      <c r="H86" s="30">
        <f t="shared" si="7"/>
        <v>958</v>
      </c>
      <c r="I86" s="3">
        <v>0</v>
      </c>
      <c r="J86" s="3">
        <v>0</v>
      </c>
      <c r="K86" s="10">
        <f t="shared" si="8"/>
        <v>0</v>
      </c>
      <c r="L86" s="3">
        <v>0</v>
      </c>
      <c r="M86" s="3">
        <v>0</v>
      </c>
      <c r="N86" s="3">
        <v>0</v>
      </c>
      <c r="O86" s="31">
        <f t="shared" si="9"/>
        <v>0</v>
      </c>
      <c r="P86" s="3">
        <v>0</v>
      </c>
      <c r="Q86" s="3">
        <v>0</v>
      </c>
      <c r="R86" s="10">
        <f t="shared" si="10"/>
        <v>0</v>
      </c>
      <c r="S86" s="3">
        <v>0</v>
      </c>
      <c r="T86" s="3">
        <v>0</v>
      </c>
      <c r="U86" s="3">
        <v>0</v>
      </c>
      <c r="V86" s="32">
        <f t="shared" si="11"/>
        <v>0</v>
      </c>
      <c r="W86" s="34">
        <f>SUM(H86,O86,V86)</f>
        <v>958</v>
      </c>
    </row>
    <row r="87" spans="1:23">
      <c r="A87" s="1" t="s">
        <v>420</v>
      </c>
      <c r="B87" s="3">
        <v>788</v>
      </c>
      <c r="C87" s="3">
        <v>851</v>
      </c>
      <c r="D87" s="10">
        <f t="shared" si="6"/>
        <v>1639</v>
      </c>
      <c r="E87" s="3">
        <v>271</v>
      </c>
      <c r="F87" s="3">
        <v>120</v>
      </c>
      <c r="G87" s="3">
        <v>728</v>
      </c>
      <c r="H87" s="30">
        <f t="shared" si="7"/>
        <v>2758</v>
      </c>
      <c r="I87" s="3">
        <v>0</v>
      </c>
      <c r="J87" s="3">
        <v>0</v>
      </c>
      <c r="K87" s="10">
        <f t="shared" si="8"/>
        <v>0</v>
      </c>
      <c r="L87" s="3">
        <v>0</v>
      </c>
      <c r="M87" s="3">
        <v>0</v>
      </c>
      <c r="N87" s="3">
        <v>0</v>
      </c>
      <c r="O87" s="31">
        <f t="shared" si="9"/>
        <v>0</v>
      </c>
      <c r="P87" s="3">
        <v>0</v>
      </c>
      <c r="Q87" s="3">
        <v>0</v>
      </c>
      <c r="R87" s="10">
        <f t="shared" si="10"/>
        <v>0</v>
      </c>
      <c r="S87" s="3">
        <v>0</v>
      </c>
      <c r="T87" s="3">
        <v>0</v>
      </c>
      <c r="U87" s="3">
        <v>0</v>
      </c>
      <c r="V87" s="32">
        <f t="shared" si="11"/>
        <v>0</v>
      </c>
      <c r="W87" s="34">
        <f>SUM(H87,O87,V87)</f>
        <v>2758</v>
      </c>
    </row>
    <row r="88" spans="1:23">
      <c r="A88" s="1" t="s">
        <v>425</v>
      </c>
      <c r="B88" s="2">
        <v>1098</v>
      </c>
      <c r="C88" s="3">
        <v>237</v>
      </c>
      <c r="D88" s="10">
        <f t="shared" si="6"/>
        <v>1335</v>
      </c>
      <c r="E88" s="3">
        <v>72</v>
      </c>
      <c r="F88" s="3">
        <v>241</v>
      </c>
      <c r="G88" s="2">
        <v>1002</v>
      </c>
      <c r="H88" s="30">
        <f t="shared" si="7"/>
        <v>2650</v>
      </c>
      <c r="I88" s="3">
        <v>0</v>
      </c>
      <c r="J88" s="3">
        <v>285</v>
      </c>
      <c r="K88" s="10">
        <f t="shared" si="8"/>
        <v>285</v>
      </c>
      <c r="L88" s="3">
        <v>175</v>
      </c>
      <c r="M88" s="3">
        <v>0</v>
      </c>
      <c r="N88" s="3">
        <v>55</v>
      </c>
      <c r="O88" s="31">
        <f t="shared" si="9"/>
        <v>515</v>
      </c>
      <c r="P88" s="3">
        <v>0</v>
      </c>
      <c r="Q88" s="3">
        <v>0</v>
      </c>
      <c r="R88" s="10">
        <f t="shared" si="10"/>
        <v>0</v>
      </c>
      <c r="S88" s="3">
        <v>0</v>
      </c>
      <c r="T88" s="3">
        <v>0</v>
      </c>
      <c r="U88" s="3">
        <v>0</v>
      </c>
      <c r="V88" s="32">
        <f t="shared" si="11"/>
        <v>0</v>
      </c>
      <c r="W88" s="34">
        <f>SUM(H88,O88,V88)</f>
        <v>3165</v>
      </c>
    </row>
    <row r="89" spans="1:23">
      <c r="A89" s="1" t="s">
        <v>430</v>
      </c>
      <c r="B89" s="3">
        <v>743</v>
      </c>
      <c r="C89" s="3">
        <v>201</v>
      </c>
      <c r="D89" s="10">
        <f t="shared" si="6"/>
        <v>944</v>
      </c>
      <c r="E89" s="3">
        <v>19</v>
      </c>
      <c r="F89" s="3">
        <v>304</v>
      </c>
      <c r="G89" s="2">
        <v>1138</v>
      </c>
      <c r="H89" s="30">
        <f t="shared" si="7"/>
        <v>2405</v>
      </c>
      <c r="I89" s="3">
        <v>0</v>
      </c>
      <c r="J89" s="3">
        <v>20</v>
      </c>
      <c r="K89" s="10">
        <f t="shared" si="8"/>
        <v>20</v>
      </c>
      <c r="L89" s="3">
        <v>0</v>
      </c>
      <c r="M89" s="3">
        <v>298</v>
      </c>
      <c r="N89" s="3">
        <v>150</v>
      </c>
      <c r="O89" s="31">
        <f t="shared" si="9"/>
        <v>468</v>
      </c>
      <c r="P89" s="3">
        <v>0</v>
      </c>
      <c r="Q89" s="3">
        <v>0</v>
      </c>
      <c r="R89" s="10">
        <f t="shared" si="10"/>
        <v>0</v>
      </c>
      <c r="S89" s="3">
        <v>0</v>
      </c>
      <c r="T89" s="3">
        <v>0</v>
      </c>
      <c r="U89" s="3">
        <v>0</v>
      </c>
      <c r="V89" s="32">
        <f t="shared" si="11"/>
        <v>0</v>
      </c>
      <c r="W89" s="34">
        <f>SUM(H89,O89,V89)</f>
        <v>2873</v>
      </c>
    </row>
    <row r="90" spans="1:23">
      <c r="A90" s="1" t="s">
        <v>435</v>
      </c>
      <c r="B90" s="2">
        <v>27173</v>
      </c>
      <c r="C90" s="2">
        <v>11669</v>
      </c>
      <c r="D90" s="10">
        <f t="shared" si="6"/>
        <v>38842</v>
      </c>
      <c r="E90" s="2">
        <v>2480</v>
      </c>
      <c r="F90" s="2">
        <v>7771</v>
      </c>
      <c r="G90" s="2">
        <v>6662</v>
      </c>
      <c r="H90" s="30">
        <f t="shared" si="7"/>
        <v>55755</v>
      </c>
      <c r="I90" s="2">
        <v>9275</v>
      </c>
      <c r="J90" s="2">
        <v>19461</v>
      </c>
      <c r="K90" s="10">
        <f t="shared" si="8"/>
        <v>28736</v>
      </c>
      <c r="L90" s="2">
        <v>2279</v>
      </c>
      <c r="M90" s="2">
        <v>1899</v>
      </c>
      <c r="N90" s="2">
        <v>3877</v>
      </c>
      <c r="O90" s="31">
        <f t="shared" si="9"/>
        <v>36791</v>
      </c>
      <c r="P90" s="3">
        <v>53</v>
      </c>
      <c r="Q90" s="3">
        <v>95</v>
      </c>
      <c r="R90" s="10">
        <f t="shared" si="10"/>
        <v>148</v>
      </c>
      <c r="S90" s="3">
        <v>6</v>
      </c>
      <c r="T90" s="3">
        <v>436</v>
      </c>
      <c r="U90" s="3">
        <v>0</v>
      </c>
      <c r="V90" s="32">
        <f t="shared" si="11"/>
        <v>590</v>
      </c>
      <c r="W90" s="34">
        <f>SUM(H90,O90,V90)</f>
        <v>93136</v>
      </c>
    </row>
    <row r="91" spans="1:23">
      <c r="A91" s="1" t="s">
        <v>440</v>
      </c>
      <c r="B91" s="2">
        <v>1149</v>
      </c>
      <c r="C91" s="2">
        <v>3770</v>
      </c>
      <c r="D91" s="10">
        <f t="shared" si="6"/>
        <v>4919</v>
      </c>
      <c r="E91" s="3">
        <v>234</v>
      </c>
      <c r="F91" s="2">
        <v>1370</v>
      </c>
      <c r="G91" s="2">
        <v>2024</v>
      </c>
      <c r="H91" s="30">
        <f t="shared" si="7"/>
        <v>8547</v>
      </c>
      <c r="I91" s="3">
        <v>245</v>
      </c>
      <c r="J91" s="2">
        <v>2553</v>
      </c>
      <c r="K91" s="10">
        <f t="shared" si="8"/>
        <v>2798</v>
      </c>
      <c r="L91" s="2">
        <v>2353</v>
      </c>
      <c r="M91" s="3">
        <v>960</v>
      </c>
      <c r="N91" s="3">
        <v>0</v>
      </c>
      <c r="O91" s="31">
        <f t="shared" si="9"/>
        <v>6111</v>
      </c>
      <c r="P91" s="3">
        <v>0</v>
      </c>
      <c r="Q91" s="3">
        <v>0</v>
      </c>
      <c r="R91" s="10">
        <f t="shared" si="10"/>
        <v>0</v>
      </c>
      <c r="S91" s="3">
        <v>0</v>
      </c>
      <c r="T91" s="3">
        <v>0</v>
      </c>
      <c r="U91" s="3">
        <v>0</v>
      </c>
      <c r="V91" s="32">
        <f t="shared" si="11"/>
        <v>0</v>
      </c>
      <c r="W91" s="34">
        <f>SUM(H91,O91,V91)</f>
        <v>14658</v>
      </c>
    </row>
    <row r="92" spans="1:23">
      <c r="A92" s="1" t="s">
        <v>445</v>
      </c>
      <c r="B92" s="3">
        <v>12</v>
      </c>
      <c r="C92" s="3">
        <v>44</v>
      </c>
      <c r="D92" s="10">
        <f t="shared" si="6"/>
        <v>56</v>
      </c>
      <c r="E92" s="3">
        <v>12</v>
      </c>
      <c r="F92" s="3">
        <v>15</v>
      </c>
      <c r="G92" s="3">
        <v>0</v>
      </c>
      <c r="H92" s="30">
        <f t="shared" si="7"/>
        <v>83</v>
      </c>
      <c r="I92" s="3">
        <v>0</v>
      </c>
      <c r="J92" s="3">
        <v>0</v>
      </c>
      <c r="K92" s="10">
        <f t="shared" si="8"/>
        <v>0</v>
      </c>
      <c r="L92" s="3">
        <v>0</v>
      </c>
      <c r="M92" s="3">
        <v>0</v>
      </c>
      <c r="N92" s="3">
        <v>0</v>
      </c>
      <c r="O92" s="31">
        <f t="shared" si="9"/>
        <v>0</v>
      </c>
      <c r="P92" s="3">
        <v>0</v>
      </c>
      <c r="Q92" s="3">
        <v>0</v>
      </c>
      <c r="R92" s="10">
        <f t="shared" si="10"/>
        <v>0</v>
      </c>
      <c r="S92" s="3">
        <v>0</v>
      </c>
      <c r="T92" s="3">
        <v>0</v>
      </c>
      <c r="U92" s="3">
        <v>0</v>
      </c>
      <c r="V92" s="32">
        <f t="shared" si="11"/>
        <v>0</v>
      </c>
      <c r="W92" s="34">
        <f>SUM(H92,O92,V92)</f>
        <v>83</v>
      </c>
    </row>
    <row r="93" spans="1:23">
      <c r="A93" s="1" t="s">
        <v>450</v>
      </c>
      <c r="B93" s="3">
        <v>616</v>
      </c>
      <c r="C93" s="3">
        <v>892</v>
      </c>
      <c r="D93" s="10">
        <f t="shared" si="6"/>
        <v>1508</v>
      </c>
      <c r="E93" s="3">
        <v>149</v>
      </c>
      <c r="F93" s="3">
        <v>465</v>
      </c>
      <c r="G93" s="3">
        <v>0</v>
      </c>
      <c r="H93" s="30">
        <f t="shared" si="7"/>
        <v>2122</v>
      </c>
      <c r="I93" s="3">
        <v>0</v>
      </c>
      <c r="J93" s="2">
        <v>1186</v>
      </c>
      <c r="K93" s="10">
        <f t="shared" si="8"/>
        <v>1186</v>
      </c>
      <c r="L93" s="3">
        <v>0</v>
      </c>
      <c r="M93" s="3">
        <v>304</v>
      </c>
      <c r="N93" s="3">
        <v>0</v>
      </c>
      <c r="O93" s="31">
        <f t="shared" si="9"/>
        <v>1490</v>
      </c>
      <c r="P93" s="3">
        <v>0</v>
      </c>
      <c r="Q93" s="3">
        <v>0</v>
      </c>
      <c r="R93" s="10">
        <f t="shared" si="10"/>
        <v>0</v>
      </c>
      <c r="S93" s="3">
        <v>0</v>
      </c>
      <c r="T93" s="3">
        <v>0</v>
      </c>
      <c r="U93" s="3">
        <v>0</v>
      </c>
      <c r="V93" s="32">
        <f t="shared" si="11"/>
        <v>0</v>
      </c>
      <c r="W93" s="34">
        <f>SUM(H93,O93,V93)</f>
        <v>3612</v>
      </c>
    </row>
    <row r="94" spans="1:23">
      <c r="A94" s="1" t="s">
        <v>455</v>
      </c>
      <c r="B94" s="3">
        <v>0</v>
      </c>
      <c r="C94" s="3">
        <v>42</v>
      </c>
      <c r="D94" s="10">
        <f t="shared" si="6"/>
        <v>42</v>
      </c>
      <c r="E94" s="3">
        <v>0</v>
      </c>
      <c r="F94" s="3">
        <v>0</v>
      </c>
      <c r="G94" s="3">
        <v>0</v>
      </c>
      <c r="H94" s="30">
        <f t="shared" si="7"/>
        <v>42</v>
      </c>
      <c r="I94" s="3">
        <v>47</v>
      </c>
      <c r="J94" s="3">
        <v>0</v>
      </c>
      <c r="K94" s="10">
        <f t="shared" si="8"/>
        <v>47</v>
      </c>
      <c r="L94" s="3">
        <v>120</v>
      </c>
      <c r="M94" s="3">
        <v>132</v>
      </c>
      <c r="N94" s="3">
        <v>131</v>
      </c>
      <c r="O94" s="31">
        <f t="shared" si="9"/>
        <v>430</v>
      </c>
      <c r="P94" s="3">
        <v>0</v>
      </c>
      <c r="Q94" s="3">
        <v>0</v>
      </c>
      <c r="R94" s="10">
        <f t="shared" si="10"/>
        <v>0</v>
      </c>
      <c r="S94" s="3">
        <v>0</v>
      </c>
      <c r="T94" s="3">
        <v>0</v>
      </c>
      <c r="U94" s="3">
        <v>0</v>
      </c>
      <c r="V94" s="32">
        <f t="shared" si="11"/>
        <v>0</v>
      </c>
      <c r="W94" s="34">
        <f>SUM(H94,O94,V94)</f>
        <v>472</v>
      </c>
    </row>
    <row r="95" spans="1:23">
      <c r="A95" s="1" t="s">
        <v>460</v>
      </c>
      <c r="B95" s="3">
        <v>0</v>
      </c>
      <c r="C95" s="3">
        <v>0</v>
      </c>
      <c r="D95" s="10">
        <f t="shared" si="6"/>
        <v>0</v>
      </c>
      <c r="E95" s="3">
        <v>0</v>
      </c>
      <c r="F95" s="3">
        <v>0</v>
      </c>
      <c r="G95" s="3">
        <v>136</v>
      </c>
      <c r="H95" s="30">
        <f t="shared" si="7"/>
        <v>136</v>
      </c>
      <c r="I95" s="3">
        <v>0</v>
      </c>
      <c r="J95" s="3">
        <v>0</v>
      </c>
      <c r="K95" s="10">
        <f t="shared" si="8"/>
        <v>0</v>
      </c>
      <c r="L95" s="3">
        <v>0</v>
      </c>
      <c r="M95" s="3">
        <v>0</v>
      </c>
      <c r="N95" s="3">
        <v>0</v>
      </c>
      <c r="O95" s="31">
        <f t="shared" si="9"/>
        <v>0</v>
      </c>
      <c r="P95" s="3">
        <v>0</v>
      </c>
      <c r="Q95" s="3">
        <v>0</v>
      </c>
      <c r="R95" s="10">
        <f t="shared" si="10"/>
        <v>0</v>
      </c>
      <c r="S95" s="3">
        <v>0</v>
      </c>
      <c r="T95" s="3">
        <v>0</v>
      </c>
      <c r="U95" s="3">
        <v>0</v>
      </c>
      <c r="V95" s="32">
        <f t="shared" si="11"/>
        <v>0</v>
      </c>
      <c r="W95" s="34">
        <f>SUM(H95,O95,V95)</f>
        <v>136</v>
      </c>
    </row>
    <row r="96" spans="1:23">
      <c r="A96" s="1" t="s">
        <v>465</v>
      </c>
      <c r="B96" s="3">
        <v>25</v>
      </c>
      <c r="C96" s="3">
        <v>375</v>
      </c>
      <c r="D96" s="10">
        <f t="shared" si="6"/>
        <v>400</v>
      </c>
      <c r="E96" s="3">
        <v>0</v>
      </c>
      <c r="F96" s="3">
        <v>0</v>
      </c>
      <c r="G96" s="3">
        <v>55</v>
      </c>
      <c r="H96" s="30">
        <f t="shared" si="7"/>
        <v>455</v>
      </c>
      <c r="I96" s="3">
        <v>0</v>
      </c>
      <c r="J96" s="3">
        <v>0</v>
      </c>
      <c r="K96" s="10">
        <f t="shared" si="8"/>
        <v>0</v>
      </c>
      <c r="L96" s="3">
        <v>0</v>
      </c>
      <c r="M96" s="3">
        <v>0</v>
      </c>
      <c r="N96" s="3">
        <v>0</v>
      </c>
      <c r="O96" s="31">
        <f t="shared" si="9"/>
        <v>0</v>
      </c>
      <c r="P96" s="3">
        <v>0</v>
      </c>
      <c r="Q96" s="3">
        <v>0</v>
      </c>
      <c r="R96" s="10">
        <f t="shared" si="10"/>
        <v>0</v>
      </c>
      <c r="S96" s="3">
        <v>0</v>
      </c>
      <c r="T96" s="3">
        <v>0</v>
      </c>
      <c r="U96" s="3">
        <v>0</v>
      </c>
      <c r="V96" s="32">
        <f t="shared" si="11"/>
        <v>0</v>
      </c>
      <c r="W96" s="34">
        <f>SUM(H96,O96,V96)</f>
        <v>455</v>
      </c>
    </row>
    <row r="97" spans="1:23">
      <c r="A97" s="1" t="s">
        <v>470</v>
      </c>
      <c r="B97" s="2">
        <v>1010</v>
      </c>
      <c r="C97" s="3">
        <v>494</v>
      </c>
      <c r="D97" s="10">
        <f t="shared" si="6"/>
        <v>1504</v>
      </c>
      <c r="E97" s="3">
        <v>206</v>
      </c>
      <c r="F97" s="2">
        <v>1193</v>
      </c>
      <c r="G97" s="3">
        <v>715</v>
      </c>
      <c r="H97" s="30">
        <f t="shared" si="7"/>
        <v>3618</v>
      </c>
      <c r="I97" s="3">
        <v>0</v>
      </c>
      <c r="J97" s="3">
        <v>0</v>
      </c>
      <c r="K97" s="10">
        <f t="shared" si="8"/>
        <v>0</v>
      </c>
      <c r="L97" s="3">
        <v>0</v>
      </c>
      <c r="M97" s="3">
        <v>0</v>
      </c>
      <c r="N97" s="3">
        <v>0</v>
      </c>
      <c r="O97" s="31">
        <f t="shared" si="9"/>
        <v>0</v>
      </c>
      <c r="P97" s="3">
        <v>0</v>
      </c>
      <c r="Q97" s="3">
        <v>0</v>
      </c>
      <c r="R97" s="10">
        <f t="shared" si="10"/>
        <v>0</v>
      </c>
      <c r="S97" s="3">
        <v>0</v>
      </c>
      <c r="T97" s="3">
        <v>96</v>
      </c>
      <c r="U97" s="3">
        <v>0</v>
      </c>
      <c r="V97" s="32">
        <f t="shared" si="11"/>
        <v>96</v>
      </c>
      <c r="W97" s="34">
        <f>SUM(H97,O97,V97)</f>
        <v>3714</v>
      </c>
    </row>
    <row r="98" spans="1:23">
      <c r="A98" s="1" t="s">
        <v>475</v>
      </c>
      <c r="B98" s="3">
        <v>64</v>
      </c>
      <c r="C98" s="3">
        <v>212</v>
      </c>
      <c r="D98" s="10">
        <f t="shared" si="6"/>
        <v>276</v>
      </c>
      <c r="E98" s="3">
        <v>7</v>
      </c>
      <c r="F98" s="3">
        <v>132</v>
      </c>
      <c r="G98" s="3">
        <v>132</v>
      </c>
      <c r="H98" s="30">
        <f t="shared" si="7"/>
        <v>547</v>
      </c>
      <c r="I98" s="3">
        <v>0</v>
      </c>
      <c r="J98" s="3">
        <v>0</v>
      </c>
      <c r="K98" s="10">
        <f t="shared" si="8"/>
        <v>0</v>
      </c>
      <c r="L98" s="3">
        <v>0</v>
      </c>
      <c r="M98" s="3">
        <v>0</v>
      </c>
      <c r="N98" s="3">
        <v>0</v>
      </c>
      <c r="O98" s="31">
        <f t="shared" si="9"/>
        <v>0</v>
      </c>
      <c r="P98" s="3">
        <v>0</v>
      </c>
      <c r="Q98" s="3">
        <v>0</v>
      </c>
      <c r="R98" s="10">
        <f t="shared" si="10"/>
        <v>0</v>
      </c>
      <c r="S98" s="3">
        <v>0</v>
      </c>
      <c r="T98" s="3">
        <v>0</v>
      </c>
      <c r="U98" s="3">
        <v>0</v>
      </c>
      <c r="V98" s="32">
        <f t="shared" si="11"/>
        <v>0</v>
      </c>
      <c r="W98" s="34">
        <f>SUM(H98,O98,V98)</f>
        <v>547</v>
      </c>
    </row>
    <row r="99" spans="1:23">
      <c r="A99" s="1" t="s">
        <v>480</v>
      </c>
      <c r="B99" s="3">
        <v>465</v>
      </c>
      <c r="C99" s="3">
        <v>0</v>
      </c>
      <c r="D99" s="10">
        <f t="shared" si="6"/>
        <v>465</v>
      </c>
      <c r="E99" s="3">
        <v>20</v>
      </c>
      <c r="F99" s="3">
        <v>0</v>
      </c>
      <c r="G99" s="3">
        <v>0</v>
      </c>
      <c r="H99" s="30">
        <f t="shared" si="7"/>
        <v>485</v>
      </c>
      <c r="I99" s="3">
        <v>0</v>
      </c>
      <c r="J99" s="3">
        <v>0</v>
      </c>
      <c r="K99" s="10">
        <f t="shared" si="8"/>
        <v>0</v>
      </c>
      <c r="L99" s="3">
        <v>0</v>
      </c>
      <c r="M99" s="3">
        <v>0</v>
      </c>
      <c r="N99" s="3">
        <v>0</v>
      </c>
      <c r="O99" s="31">
        <f t="shared" si="9"/>
        <v>0</v>
      </c>
      <c r="P99" s="3">
        <v>0</v>
      </c>
      <c r="Q99" s="3">
        <v>0</v>
      </c>
      <c r="R99" s="10">
        <f t="shared" si="10"/>
        <v>0</v>
      </c>
      <c r="S99" s="3">
        <v>0</v>
      </c>
      <c r="T99" s="3">
        <v>0</v>
      </c>
      <c r="U99" s="3">
        <v>0</v>
      </c>
      <c r="V99" s="32">
        <f t="shared" si="11"/>
        <v>0</v>
      </c>
      <c r="W99" s="34">
        <f>SUM(H99,O99,V99)</f>
        <v>485</v>
      </c>
    </row>
    <row r="100" spans="1:23">
      <c r="A100" s="1" t="s">
        <v>485</v>
      </c>
      <c r="B100" s="3">
        <v>100</v>
      </c>
      <c r="C100" s="3">
        <v>80</v>
      </c>
      <c r="D100" s="10">
        <f t="shared" si="6"/>
        <v>180</v>
      </c>
      <c r="E100" s="3">
        <v>12</v>
      </c>
      <c r="F100" s="3">
        <v>155</v>
      </c>
      <c r="G100" s="3">
        <v>33</v>
      </c>
      <c r="H100" s="30">
        <f t="shared" si="7"/>
        <v>380</v>
      </c>
      <c r="I100" s="3">
        <v>100</v>
      </c>
      <c r="J100" s="3">
        <v>90</v>
      </c>
      <c r="K100" s="10">
        <f t="shared" si="8"/>
        <v>190</v>
      </c>
      <c r="L100" s="3">
        <v>0</v>
      </c>
      <c r="M100" s="3">
        <v>0</v>
      </c>
      <c r="N100" s="3">
        <v>100</v>
      </c>
      <c r="O100" s="31">
        <f t="shared" si="9"/>
        <v>290</v>
      </c>
      <c r="P100" s="3">
        <v>0</v>
      </c>
      <c r="Q100" s="3">
        <v>0</v>
      </c>
      <c r="R100" s="10">
        <f t="shared" si="10"/>
        <v>0</v>
      </c>
      <c r="S100" s="3">
        <v>0</v>
      </c>
      <c r="T100" s="3">
        <v>0</v>
      </c>
      <c r="U100" s="3">
        <v>0</v>
      </c>
      <c r="V100" s="32">
        <f t="shared" si="11"/>
        <v>0</v>
      </c>
      <c r="W100" s="34">
        <f>SUM(H100,O100,V100)</f>
        <v>670</v>
      </c>
    </row>
    <row r="101" spans="1:23">
      <c r="A101" s="1" t="s">
        <v>490</v>
      </c>
      <c r="B101" s="3">
        <v>400</v>
      </c>
      <c r="C101" s="2">
        <v>20076</v>
      </c>
      <c r="D101" s="10">
        <f t="shared" si="6"/>
        <v>20476</v>
      </c>
      <c r="E101" s="2">
        <v>3169</v>
      </c>
      <c r="F101" s="2">
        <v>7797</v>
      </c>
      <c r="G101" s="2">
        <v>3479</v>
      </c>
      <c r="H101" s="30">
        <f t="shared" si="7"/>
        <v>34921</v>
      </c>
      <c r="I101" s="3">
        <v>78</v>
      </c>
      <c r="J101" s="3">
        <v>180</v>
      </c>
      <c r="K101" s="10">
        <f t="shared" si="8"/>
        <v>258</v>
      </c>
      <c r="L101" s="3">
        <v>0</v>
      </c>
      <c r="M101" s="3">
        <v>0</v>
      </c>
      <c r="N101" s="3">
        <v>0</v>
      </c>
      <c r="O101" s="31">
        <f t="shared" si="9"/>
        <v>258</v>
      </c>
      <c r="P101" s="3">
        <v>0</v>
      </c>
      <c r="Q101" s="3">
        <v>0</v>
      </c>
      <c r="R101" s="10">
        <f t="shared" si="10"/>
        <v>0</v>
      </c>
      <c r="S101" s="3">
        <v>0</v>
      </c>
      <c r="T101" s="3">
        <v>0</v>
      </c>
      <c r="U101" s="3">
        <v>0</v>
      </c>
      <c r="V101" s="32">
        <f t="shared" si="11"/>
        <v>0</v>
      </c>
      <c r="W101" s="34">
        <f>SUM(H101,O101,V101)</f>
        <v>35179</v>
      </c>
    </row>
    <row r="102" spans="1:23">
      <c r="A102" s="1" t="s">
        <v>494</v>
      </c>
      <c r="B102" s="2">
        <v>9004</v>
      </c>
      <c r="C102" s="2">
        <v>12449</v>
      </c>
      <c r="D102" s="10">
        <f t="shared" si="6"/>
        <v>21453</v>
      </c>
      <c r="E102" s="2">
        <v>3553</v>
      </c>
      <c r="F102" s="2">
        <v>4425</v>
      </c>
      <c r="G102" s="2">
        <v>6532</v>
      </c>
      <c r="H102" s="30">
        <f t="shared" si="7"/>
        <v>35963</v>
      </c>
      <c r="I102" s="2">
        <v>6529</v>
      </c>
      <c r="J102" s="2">
        <v>2562</v>
      </c>
      <c r="K102" s="10">
        <f t="shared" si="8"/>
        <v>9091</v>
      </c>
      <c r="L102" s="2">
        <v>1376</v>
      </c>
      <c r="M102" s="2">
        <v>5084</v>
      </c>
      <c r="N102" s="2">
        <v>6676</v>
      </c>
      <c r="O102" s="31">
        <f t="shared" si="9"/>
        <v>22227</v>
      </c>
      <c r="P102" s="3">
        <v>0</v>
      </c>
      <c r="Q102" s="3">
        <v>0</v>
      </c>
      <c r="R102" s="10">
        <f t="shared" si="10"/>
        <v>0</v>
      </c>
      <c r="S102" s="3">
        <v>0</v>
      </c>
      <c r="T102" s="3">
        <v>39</v>
      </c>
      <c r="U102" s="3">
        <v>1</v>
      </c>
      <c r="V102" s="32">
        <f t="shared" si="11"/>
        <v>40</v>
      </c>
      <c r="W102" s="34">
        <f>SUM(H102,O102,V102)</f>
        <v>58230</v>
      </c>
    </row>
    <row r="103" spans="1:23">
      <c r="A103" s="1" t="s">
        <v>499</v>
      </c>
      <c r="B103" s="3">
        <v>518</v>
      </c>
      <c r="C103" s="3">
        <v>815</v>
      </c>
      <c r="D103" s="10">
        <f t="shared" si="6"/>
        <v>1333</v>
      </c>
      <c r="E103" s="3">
        <v>167</v>
      </c>
      <c r="F103" s="2">
        <v>2262</v>
      </c>
      <c r="G103" s="3">
        <v>79</v>
      </c>
      <c r="H103" s="30">
        <f t="shared" si="7"/>
        <v>3841</v>
      </c>
      <c r="I103" s="2">
        <v>1465</v>
      </c>
      <c r="J103" s="2">
        <v>1592</v>
      </c>
      <c r="K103" s="10">
        <f t="shared" si="8"/>
        <v>3057</v>
      </c>
      <c r="L103" s="3">
        <v>0</v>
      </c>
      <c r="M103" s="3">
        <v>154</v>
      </c>
      <c r="N103" s="3">
        <v>251</v>
      </c>
      <c r="O103" s="31">
        <f t="shared" si="9"/>
        <v>3462</v>
      </c>
      <c r="P103" s="3">
        <v>0</v>
      </c>
      <c r="Q103" s="3">
        <v>0</v>
      </c>
      <c r="R103" s="10">
        <f t="shared" si="10"/>
        <v>0</v>
      </c>
      <c r="S103" s="3">
        <v>0</v>
      </c>
      <c r="T103" s="3">
        <v>0</v>
      </c>
      <c r="U103" s="3">
        <v>0</v>
      </c>
      <c r="V103" s="32">
        <f t="shared" si="11"/>
        <v>0</v>
      </c>
      <c r="W103" s="34">
        <f>SUM(H103,O103,V103)</f>
        <v>7303</v>
      </c>
    </row>
    <row r="104" spans="1:23">
      <c r="A104" s="1" t="s">
        <v>502</v>
      </c>
      <c r="B104" s="2">
        <v>3735</v>
      </c>
      <c r="C104" s="2">
        <v>1949</v>
      </c>
      <c r="D104" s="10">
        <f t="shared" si="6"/>
        <v>5684</v>
      </c>
      <c r="E104" s="3">
        <v>339</v>
      </c>
      <c r="F104" s="2">
        <v>1018</v>
      </c>
      <c r="G104" s="2">
        <v>1397</v>
      </c>
      <c r="H104" s="30">
        <f t="shared" si="7"/>
        <v>8438</v>
      </c>
      <c r="I104" s="3">
        <v>939</v>
      </c>
      <c r="J104" s="3">
        <v>25</v>
      </c>
      <c r="K104" s="10">
        <f t="shared" si="8"/>
        <v>964</v>
      </c>
      <c r="L104" s="3">
        <v>0</v>
      </c>
      <c r="M104" s="3">
        <v>303</v>
      </c>
      <c r="N104" s="3">
        <v>232</v>
      </c>
      <c r="O104" s="31">
        <f t="shared" si="9"/>
        <v>1499</v>
      </c>
      <c r="P104" s="3">
        <v>0</v>
      </c>
      <c r="Q104" s="3">
        <v>0</v>
      </c>
      <c r="R104" s="10">
        <f t="shared" si="10"/>
        <v>0</v>
      </c>
      <c r="S104" s="3">
        <v>2</v>
      </c>
      <c r="T104" s="3">
        <v>9</v>
      </c>
      <c r="U104" s="3">
        <v>0</v>
      </c>
      <c r="V104" s="32">
        <f t="shared" si="11"/>
        <v>11</v>
      </c>
      <c r="W104" s="34">
        <f>SUM(H104,O104,V104)</f>
        <v>9948</v>
      </c>
    </row>
    <row r="105" spans="1:23">
      <c r="A105" s="1" t="s">
        <v>507</v>
      </c>
      <c r="B105" s="3">
        <v>120</v>
      </c>
      <c r="C105" s="3">
        <v>132</v>
      </c>
      <c r="D105" s="10">
        <f t="shared" si="6"/>
        <v>252</v>
      </c>
      <c r="E105" s="3">
        <v>55</v>
      </c>
      <c r="F105" s="3">
        <v>92</v>
      </c>
      <c r="G105" s="3">
        <v>155</v>
      </c>
      <c r="H105" s="30">
        <f t="shared" si="7"/>
        <v>554</v>
      </c>
      <c r="I105" s="3">
        <v>60</v>
      </c>
      <c r="J105" s="3">
        <v>40</v>
      </c>
      <c r="K105" s="10">
        <f t="shared" si="8"/>
        <v>100</v>
      </c>
      <c r="L105" s="3">
        <v>0</v>
      </c>
      <c r="M105" s="3">
        <v>14</v>
      </c>
      <c r="N105" s="3">
        <v>75</v>
      </c>
      <c r="O105" s="31">
        <f t="shared" si="9"/>
        <v>189</v>
      </c>
      <c r="P105" s="3">
        <v>0</v>
      </c>
      <c r="Q105" s="3">
        <v>0</v>
      </c>
      <c r="R105" s="10">
        <f t="shared" si="10"/>
        <v>0</v>
      </c>
      <c r="S105" s="3">
        <v>0</v>
      </c>
      <c r="T105" s="3">
        <v>0</v>
      </c>
      <c r="U105" s="3">
        <v>0</v>
      </c>
      <c r="V105" s="32">
        <f t="shared" si="11"/>
        <v>0</v>
      </c>
      <c r="W105" s="34">
        <f>SUM(H105,O105,V105)</f>
        <v>743</v>
      </c>
    </row>
    <row r="106" spans="1:23">
      <c r="A106" s="1" t="s">
        <v>512</v>
      </c>
      <c r="B106" s="3">
        <v>147</v>
      </c>
      <c r="C106" s="3">
        <v>61</v>
      </c>
      <c r="D106" s="10">
        <f t="shared" si="6"/>
        <v>208</v>
      </c>
      <c r="E106" s="3">
        <v>0</v>
      </c>
      <c r="F106" s="3">
        <v>0</v>
      </c>
      <c r="G106" s="3">
        <v>0</v>
      </c>
      <c r="H106" s="30">
        <f t="shared" si="7"/>
        <v>208</v>
      </c>
      <c r="I106" s="3">
        <v>0</v>
      </c>
      <c r="J106" s="3">
        <v>400</v>
      </c>
      <c r="K106" s="10">
        <f t="shared" si="8"/>
        <v>400</v>
      </c>
      <c r="L106" s="3">
        <v>0</v>
      </c>
      <c r="M106" s="3">
        <v>0</v>
      </c>
      <c r="N106" s="3">
        <v>0</v>
      </c>
      <c r="O106" s="31">
        <f t="shared" si="9"/>
        <v>400</v>
      </c>
      <c r="P106" s="3">
        <v>0</v>
      </c>
      <c r="Q106" s="3">
        <v>0</v>
      </c>
      <c r="R106" s="10">
        <f t="shared" si="10"/>
        <v>0</v>
      </c>
      <c r="S106" s="3">
        <v>0</v>
      </c>
      <c r="T106" s="3">
        <v>0</v>
      </c>
      <c r="U106" s="3">
        <v>0</v>
      </c>
      <c r="V106" s="32">
        <f t="shared" si="11"/>
        <v>0</v>
      </c>
      <c r="W106" s="34">
        <f>SUM(H106,O106,V106)</f>
        <v>608</v>
      </c>
    </row>
    <row r="107" spans="1:23">
      <c r="A107" s="1" t="s">
        <v>517</v>
      </c>
      <c r="B107" s="3">
        <v>0</v>
      </c>
      <c r="C107" s="3">
        <v>0</v>
      </c>
      <c r="D107" s="10">
        <f t="shared" si="6"/>
        <v>0</v>
      </c>
      <c r="E107" s="3">
        <v>0</v>
      </c>
      <c r="F107" s="3">
        <v>0</v>
      </c>
      <c r="G107" s="3">
        <v>0</v>
      </c>
      <c r="H107" s="30">
        <f t="shared" si="7"/>
        <v>0</v>
      </c>
      <c r="I107" s="3">
        <v>0</v>
      </c>
      <c r="J107" s="3">
        <v>0</v>
      </c>
      <c r="K107" s="10">
        <f t="shared" si="8"/>
        <v>0</v>
      </c>
      <c r="L107" s="3">
        <v>0</v>
      </c>
      <c r="M107" s="3">
        <v>0</v>
      </c>
      <c r="N107" s="3">
        <v>0</v>
      </c>
      <c r="O107" s="31">
        <f t="shared" si="9"/>
        <v>0</v>
      </c>
      <c r="P107" s="3">
        <v>0</v>
      </c>
      <c r="Q107" s="3">
        <v>0</v>
      </c>
      <c r="R107" s="10">
        <f t="shared" si="10"/>
        <v>0</v>
      </c>
      <c r="S107" s="3">
        <v>0</v>
      </c>
      <c r="T107" s="3">
        <v>0</v>
      </c>
      <c r="U107" s="3">
        <v>0</v>
      </c>
      <c r="V107" s="32">
        <f t="shared" si="11"/>
        <v>0</v>
      </c>
      <c r="W107" s="34">
        <f>SUM(H107,O107,V107)</f>
        <v>0</v>
      </c>
    </row>
    <row r="108" spans="1:23">
      <c r="A108" s="1" t="s">
        <v>522</v>
      </c>
      <c r="B108" s="3">
        <v>0</v>
      </c>
      <c r="C108" s="3">
        <v>0</v>
      </c>
      <c r="D108" s="10">
        <f t="shared" si="6"/>
        <v>0</v>
      </c>
      <c r="E108" s="3">
        <v>0</v>
      </c>
      <c r="F108" s="3">
        <v>0</v>
      </c>
      <c r="G108" s="3">
        <v>0</v>
      </c>
      <c r="H108" s="30">
        <f t="shared" si="7"/>
        <v>0</v>
      </c>
      <c r="I108" s="3">
        <v>0</v>
      </c>
      <c r="J108" s="3">
        <v>0</v>
      </c>
      <c r="K108" s="10">
        <f t="shared" si="8"/>
        <v>0</v>
      </c>
      <c r="L108" s="3">
        <v>0</v>
      </c>
      <c r="M108" s="3">
        <v>0</v>
      </c>
      <c r="N108" s="3">
        <v>0</v>
      </c>
      <c r="O108" s="31">
        <f t="shared" si="9"/>
        <v>0</v>
      </c>
      <c r="P108" s="3">
        <v>0</v>
      </c>
      <c r="Q108" s="3">
        <v>0</v>
      </c>
      <c r="R108" s="10">
        <f t="shared" si="10"/>
        <v>0</v>
      </c>
      <c r="S108" s="3">
        <v>0</v>
      </c>
      <c r="T108" s="3">
        <v>0</v>
      </c>
      <c r="U108" s="3">
        <v>0</v>
      </c>
      <c r="V108" s="32">
        <f t="shared" si="11"/>
        <v>0</v>
      </c>
      <c r="W108" s="34">
        <f>SUM(H108,O108,V108)</f>
        <v>0</v>
      </c>
    </row>
    <row r="109" spans="1:23">
      <c r="A109" s="1" t="s">
        <v>527</v>
      </c>
      <c r="B109" s="3">
        <v>0</v>
      </c>
      <c r="C109" s="3">
        <v>38</v>
      </c>
      <c r="D109" s="10">
        <f t="shared" si="6"/>
        <v>38</v>
      </c>
      <c r="E109" s="3">
        <v>0</v>
      </c>
      <c r="F109" s="3">
        <v>0</v>
      </c>
      <c r="G109" s="3">
        <v>0</v>
      </c>
      <c r="H109" s="30">
        <f t="shared" si="7"/>
        <v>38</v>
      </c>
      <c r="I109" s="3">
        <v>0</v>
      </c>
      <c r="J109" s="3">
        <v>0</v>
      </c>
      <c r="K109" s="10">
        <f t="shared" si="8"/>
        <v>0</v>
      </c>
      <c r="L109" s="3">
        <v>0</v>
      </c>
      <c r="M109" s="3">
        <v>0</v>
      </c>
      <c r="N109" s="3">
        <v>0</v>
      </c>
      <c r="O109" s="31">
        <f t="shared" si="9"/>
        <v>0</v>
      </c>
      <c r="P109" s="3">
        <v>0</v>
      </c>
      <c r="Q109" s="3">
        <v>0</v>
      </c>
      <c r="R109" s="10">
        <f t="shared" si="10"/>
        <v>0</v>
      </c>
      <c r="S109" s="3">
        <v>0</v>
      </c>
      <c r="T109" s="3">
        <v>0</v>
      </c>
      <c r="U109" s="3">
        <v>0</v>
      </c>
      <c r="V109" s="32">
        <f t="shared" si="11"/>
        <v>0</v>
      </c>
      <c r="W109" s="34">
        <f>SUM(H109,O109,V109)</f>
        <v>38</v>
      </c>
    </row>
    <row r="110" spans="1:23">
      <c r="A110" s="1" t="s">
        <v>532</v>
      </c>
      <c r="B110" s="3">
        <v>10</v>
      </c>
      <c r="C110" s="3">
        <v>13</v>
      </c>
      <c r="D110" s="10">
        <f t="shared" si="6"/>
        <v>23</v>
      </c>
      <c r="E110" s="3">
        <v>9</v>
      </c>
      <c r="F110" s="3">
        <v>0</v>
      </c>
      <c r="G110" s="3">
        <v>21</v>
      </c>
      <c r="H110" s="30">
        <f t="shared" si="7"/>
        <v>53</v>
      </c>
      <c r="I110" s="3">
        <v>0</v>
      </c>
      <c r="J110" s="3">
        <v>72</v>
      </c>
      <c r="K110" s="10">
        <f t="shared" si="8"/>
        <v>72</v>
      </c>
      <c r="L110" s="3">
        <v>0</v>
      </c>
      <c r="M110" s="3">
        <v>0</v>
      </c>
      <c r="N110" s="3">
        <v>95</v>
      </c>
      <c r="O110" s="31">
        <f t="shared" si="9"/>
        <v>167</v>
      </c>
      <c r="P110" s="3">
        <v>0</v>
      </c>
      <c r="Q110" s="3">
        <v>0</v>
      </c>
      <c r="R110" s="10">
        <f t="shared" si="10"/>
        <v>0</v>
      </c>
      <c r="S110" s="3">
        <v>0</v>
      </c>
      <c r="T110" s="3">
        <v>0</v>
      </c>
      <c r="U110" s="3">
        <v>0</v>
      </c>
      <c r="V110" s="32">
        <f t="shared" si="11"/>
        <v>0</v>
      </c>
      <c r="W110" s="34">
        <f>SUM(H110,O110,V110)</f>
        <v>220</v>
      </c>
    </row>
    <row r="111" spans="1:23">
      <c r="A111" s="1" t="s">
        <v>537</v>
      </c>
      <c r="B111" s="2">
        <v>33664</v>
      </c>
      <c r="C111" s="2">
        <v>18618</v>
      </c>
      <c r="D111" s="10">
        <f t="shared" si="6"/>
        <v>52282</v>
      </c>
      <c r="E111" s="2">
        <v>4801</v>
      </c>
      <c r="F111" s="2">
        <v>11922</v>
      </c>
      <c r="G111" s="3">
        <v>0</v>
      </c>
      <c r="H111" s="30">
        <f t="shared" si="7"/>
        <v>69005</v>
      </c>
      <c r="I111" s="2">
        <v>16867</v>
      </c>
      <c r="J111" s="2">
        <v>60892</v>
      </c>
      <c r="K111" s="10">
        <f t="shared" si="8"/>
        <v>77759</v>
      </c>
      <c r="L111" s="2">
        <v>5037</v>
      </c>
      <c r="M111" s="2">
        <v>34754</v>
      </c>
      <c r="N111" s="3">
        <v>0</v>
      </c>
      <c r="O111" s="31">
        <f t="shared" si="9"/>
        <v>117550</v>
      </c>
      <c r="P111" s="3">
        <v>0</v>
      </c>
      <c r="Q111" s="2">
        <v>2041</v>
      </c>
      <c r="R111" s="10">
        <f t="shared" si="10"/>
        <v>2041</v>
      </c>
      <c r="S111" s="3">
        <v>0</v>
      </c>
      <c r="T111" s="2">
        <v>2041</v>
      </c>
      <c r="U111" s="3">
        <v>0</v>
      </c>
      <c r="V111" s="32">
        <f t="shared" si="11"/>
        <v>4082</v>
      </c>
      <c r="W111" s="34">
        <f>SUM(H111,O111,V111)</f>
        <v>190637</v>
      </c>
    </row>
    <row r="112" spans="1:23">
      <c r="A112" s="1" t="s">
        <v>542</v>
      </c>
      <c r="B112" s="3">
        <v>143</v>
      </c>
      <c r="C112" s="3">
        <v>20</v>
      </c>
      <c r="D112" s="10">
        <f t="shared" si="6"/>
        <v>163</v>
      </c>
      <c r="E112" s="3">
        <v>11</v>
      </c>
      <c r="F112" s="3">
        <v>89</v>
      </c>
      <c r="G112" s="3">
        <v>0</v>
      </c>
      <c r="H112" s="30">
        <f t="shared" si="7"/>
        <v>263</v>
      </c>
      <c r="I112" s="3">
        <v>0</v>
      </c>
      <c r="J112" s="3">
        <v>0</v>
      </c>
      <c r="K112" s="10">
        <f t="shared" si="8"/>
        <v>0</v>
      </c>
      <c r="L112" s="3">
        <v>0</v>
      </c>
      <c r="M112" s="3">
        <v>0</v>
      </c>
      <c r="N112" s="3">
        <v>0</v>
      </c>
      <c r="O112" s="31">
        <f t="shared" si="9"/>
        <v>0</v>
      </c>
      <c r="P112" s="3">
        <v>0</v>
      </c>
      <c r="Q112" s="3">
        <v>0</v>
      </c>
      <c r="R112" s="10">
        <f t="shared" si="10"/>
        <v>0</v>
      </c>
      <c r="S112" s="3">
        <v>0</v>
      </c>
      <c r="T112" s="3">
        <v>0</v>
      </c>
      <c r="U112" s="3">
        <v>0</v>
      </c>
      <c r="V112" s="32">
        <f t="shared" si="11"/>
        <v>0</v>
      </c>
      <c r="W112" s="34">
        <f>SUM(H112,O112,V112)</f>
        <v>263</v>
      </c>
    </row>
    <row r="113" spans="1:23">
      <c r="A113" s="1" t="s">
        <v>547</v>
      </c>
      <c r="B113" s="3">
        <v>102</v>
      </c>
      <c r="C113" s="3">
        <v>650</v>
      </c>
      <c r="D113" s="10">
        <f t="shared" si="6"/>
        <v>752</v>
      </c>
      <c r="E113" s="3">
        <v>103</v>
      </c>
      <c r="F113" s="3">
        <v>77</v>
      </c>
      <c r="G113" s="3">
        <v>0</v>
      </c>
      <c r="H113" s="30">
        <f t="shared" si="7"/>
        <v>932</v>
      </c>
      <c r="I113" s="3">
        <v>0</v>
      </c>
      <c r="J113" s="3">
        <v>180</v>
      </c>
      <c r="K113" s="10">
        <f t="shared" si="8"/>
        <v>180</v>
      </c>
      <c r="L113" s="3">
        <v>32</v>
      </c>
      <c r="M113" s="3">
        <v>0</v>
      </c>
      <c r="N113" s="3">
        <v>0</v>
      </c>
      <c r="O113" s="31">
        <f t="shared" si="9"/>
        <v>212</v>
      </c>
      <c r="P113" s="3">
        <v>0</v>
      </c>
      <c r="Q113" s="3">
        <v>0</v>
      </c>
      <c r="R113" s="10">
        <f t="shared" si="10"/>
        <v>0</v>
      </c>
      <c r="S113" s="3">
        <v>0</v>
      </c>
      <c r="T113" s="3">
        <v>0</v>
      </c>
      <c r="U113" s="3">
        <v>0</v>
      </c>
      <c r="V113" s="32">
        <f t="shared" si="11"/>
        <v>0</v>
      </c>
      <c r="W113" s="34">
        <f>SUM(H113,O113,V113)</f>
        <v>1144</v>
      </c>
    </row>
    <row r="114" spans="1:23">
      <c r="A114" s="1" t="s">
        <v>552</v>
      </c>
      <c r="B114" s="3">
        <v>591</v>
      </c>
      <c r="C114" s="3">
        <v>674</v>
      </c>
      <c r="D114" s="10">
        <f t="shared" si="6"/>
        <v>1265</v>
      </c>
      <c r="E114" s="3">
        <v>72</v>
      </c>
      <c r="F114" s="3">
        <v>120</v>
      </c>
      <c r="G114" s="3">
        <v>0</v>
      </c>
      <c r="H114" s="30">
        <f t="shared" si="7"/>
        <v>1457</v>
      </c>
      <c r="I114" s="3">
        <v>555</v>
      </c>
      <c r="J114" s="2">
        <v>1056</v>
      </c>
      <c r="K114" s="10">
        <f t="shared" si="8"/>
        <v>1611</v>
      </c>
      <c r="L114" s="3">
        <v>0</v>
      </c>
      <c r="M114" s="3">
        <v>0</v>
      </c>
      <c r="N114" s="2">
        <v>2867</v>
      </c>
      <c r="O114" s="31">
        <f t="shared" si="9"/>
        <v>4478</v>
      </c>
      <c r="P114" s="3">
        <v>0</v>
      </c>
      <c r="Q114" s="3">
        <v>0</v>
      </c>
      <c r="R114" s="10">
        <f t="shared" si="10"/>
        <v>0</v>
      </c>
      <c r="S114" s="3">
        <v>0</v>
      </c>
      <c r="T114" s="3">
        <v>0</v>
      </c>
      <c r="U114" s="3">
        <v>0</v>
      </c>
      <c r="V114" s="32">
        <f t="shared" si="11"/>
        <v>0</v>
      </c>
      <c r="W114" s="34">
        <f>SUM(H114,O114,V114)</f>
        <v>5935</v>
      </c>
    </row>
    <row r="115" spans="1:23">
      <c r="A115" s="1" t="s">
        <v>557</v>
      </c>
      <c r="B115" s="3">
        <v>0</v>
      </c>
      <c r="C115" s="3">
        <v>0</v>
      </c>
      <c r="D115" s="10">
        <f t="shared" si="6"/>
        <v>0</v>
      </c>
      <c r="E115" s="3">
        <v>0</v>
      </c>
      <c r="F115" s="3">
        <v>0</v>
      </c>
      <c r="G115" s="3">
        <v>0</v>
      </c>
      <c r="H115" s="30">
        <f t="shared" si="7"/>
        <v>0</v>
      </c>
      <c r="I115" s="3">
        <v>0</v>
      </c>
      <c r="J115" s="3">
        <v>0</v>
      </c>
      <c r="K115" s="10">
        <f t="shared" si="8"/>
        <v>0</v>
      </c>
      <c r="L115" s="3">
        <v>0</v>
      </c>
      <c r="M115" s="3">
        <v>0</v>
      </c>
      <c r="N115" s="3">
        <v>0</v>
      </c>
      <c r="O115" s="31">
        <f t="shared" si="9"/>
        <v>0</v>
      </c>
      <c r="P115" s="3">
        <v>0</v>
      </c>
      <c r="Q115" s="3">
        <v>0</v>
      </c>
      <c r="R115" s="10">
        <f t="shared" si="10"/>
        <v>0</v>
      </c>
      <c r="S115" s="3">
        <v>0</v>
      </c>
      <c r="T115" s="3">
        <v>0</v>
      </c>
      <c r="U115" s="3">
        <v>0</v>
      </c>
      <c r="V115" s="32">
        <f t="shared" si="11"/>
        <v>0</v>
      </c>
      <c r="W115" s="34">
        <f>SUM(H115,O115,V115)</f>
        <v>0</v>
      </c>
    </row>
    <row r="116" spans="1:23">
      <c r="A116" s="1" t="s">
        <v>562</v>
      </c>
      <c r="B116" s="3">
        <v>138</v>
      </c>
      <c r="C116" s="3">
        <v>810</v>
      </c>
      <c r="D116" s="10">
        <f t="shared" si="6"/>
        <v>948</v>
      </c>
      <c r="E116" s="3">
        <v>33</v>
      </c>
      <c r="F116" s="3">
        <v>108</v>
      </c>
      <c r="G116" s="3">
        <v>128</v>
      </c>
      <c r="H116" s="30">
        <f t="shared" si="7"/>
        <v>1217</v>
      </c>
      <c r="I116" s="3">
        <v>10</v>
      </c>
      <c r="J116" s="3">
        <v>15</v>
      </c>
      <c r="K116" s="10">
        <f t="shared" si="8"/>
        <v>25</v>
      </c>
      <c r="L116" s="3">
        <v>0</v>
      </c>
      <c r="M116" s="3">
        <v>0</v>
      </c>
      <c r="N116" s="3">
        <v>0</v>
      </c>
      <c r="O116" s="31">
        <f t="shared" si="9"/>
        <v>25</v>
      </c>
      <c r="P116" s="3">
        <v>0</v>
      </c>
      <c r="Q116" s="3">
        <v>0</v>
      </c>
      <c r="R116" s="10">
        <f t="shared" si="10"/>
        <v>0</v>
      </c>
      <c r="S116" s="3">
        <v>0</v>
      </c>
      <c r="T116" s="3">
        <v>0</v>
      </c>
      <c r="U116" s="3">
        <v>0</v>
      </c>
      <c r="V116" s="32">
        <f t="shared" si="11"/>
        <v>0</v>
      </c>
      <c r="W116" s="34">
        <f>SUM(H116,O116,V116)</f>
        <v>1242</v>
      </c>
    </row>
    <row r="117" spans="1:23">
      <c r="A117" s="1" t="s">
        <v>567</v>
      </c>
      <c r="B117" s="3">
        <v>100</v>
      </c>
      <c r="C117" s="3">
        <v>500</v>
      </c>
      <c r="D117" s="10">
        <f t="shared" si="6"/>
        <v>600</v>
      </c>
      <c r="E117" s="3">
        <v>100</v>
      </c>
      <c r="F117" s="3">
        <v>0</v>
      </c>
      <c r="G117" s="3">
        <v>0</v>
      </c>
      <c r="H117" s="30">
        <f t="shared" si="7"/>
        <v>700</v>
      </c>
      <c r="I117" s="3">
        <v>0</v>
      </c>
      <c r="J117" s="3">
        <v>0</v>
      </c>
      <c r="K117" s="10">
        <f t="shared" si="8"/>
        <v>0</v>
      </c>
      <c r="L117" s="3">
        <v>0</v>
      </c>
      <c r="M117" s="3">
        <v>0</v>
      </c>
      <c r="N117" s="3">
        <v>0</v>
      </c>
      <c r="O117" s="31">
        <f t="shared" si="9"/>
        <v>0</v>
      </c>
      <c r="P117" s="3">
        <v>0</v>
      </c>
      <c r="Q117" s="3">
        <v>0</v>
      </c>
      <c r="R117" s="10">
        <f t="shared" si="10"/>
        <v>0</v>
      </c>
      <c r="S117" s="3">
        <v>0</v>
      </c>
      <c r="T117" s="3">
        <v>0</v>
      </c>
      <c r="U117" s="3">
        <v>0</v>
      </c>
      <c r="V117" s="32">
        <f t="shared" si="11"/>
        <v>0</v>
      </c>
      <c r="W117" s="34">
        <f>SUM(H117,O117,V117)</f>
        <v>700</v>
      </c>
    </row>
    <row r="118" spans="1:23">
      <c r="A118" s="1" t="s">
        <v>572</v>
      </c>
      <c r="B118" s="3">
        <v>17</v>
      </c>
      <c r="C118" s="3">
        <v>8</v>
      </c>
      <c r="D118" s="10">
        <f t="shared" si="6"/>
        <v>25</v>
      </c>
      <c r="E118" s="3">
        <v>2</v>
      </c>
      <c r="F118" s="3">
        <v>32</v>
      </c>
      <c r="G118" s="3">
        <v>0</v>
      </c>
      <c r="H118" s="30">
        <f t="shared" si="7"/>
        <v>59</v>
      </c>
      <c r="I118" s="3">
        <v>0</v>
      </c>
      <c r="J118" s="3">
        <v>0</v>
      </c>
      <c r="K118" s="10">
        <f t="shared" si="8"/>
        <v>0</v>
      </c>
      <c r="L118" s="3">
        <v>0</v>
      </c>
      <c r="M118" s="3">
        <v>0</v>
      </c>
      <c r="N118" s="3">
        <v>0</v>
      </c>
      <c r="O118" s="31">
        <f t="shared" si="9"/>
        <v>0</v>
      </c>
      <c r="P118" s="3">
        <v>0</v>
      </c>
      <c r="Q118" s="3">
        <v>0</v>
      </c>
      <c r="R118" s="10">
        <f t="shared" si="10"/>
        <v>0</v>
      </c>
      <c r="S118" s="3">
        <v>0</v>
      </c>
      <c r="T118" s="3">
        <v>0</v>
      </c>
      <c r="U118" s="3">
        <v>0</v>
      </c>
      <c r="V118" s="32">
        <f t="shared" si="11"/>
        <v>0</v>
      </c>
      <c r="W118" s="34">
        <f>SUM(H118,O118,V118)</f>
        <v>59</v>
      </c>
    </row>
    <row r="119" spans="1:23">
      <c r="A119" s="1" t="s">
        <v>577</v>
      </c>
      <c r="B119" s="2">
        <v>4675</v>
      </c>
      <c r="C119" s="3">
        <v>286</v>
      </c>
      <c r="D119" s="10">
        <f t="shared" si="6"/>
        <v>4961</v>
      </c>
      <c r="E119" s="3">
        <v>28</v>
      </c>
      <c r="F119" s="3">
        <v>793</v>
      </c>
      <c r="G119" s="2">
        <v>3593</v>
      </c>
      <c r="H119" s="30">
        <f t="shared" si="7"/>
        <v>9375</v>
      </c>
      <c r="I119" s="3">
        <v>562</v>
      </c>
      <c r="J119" s="3">
        <v>123</v>
      </c>
      <c r="K119" s="10">
        <f t="shared" si="8"/>
        <v>685</v>
      </c>
      <c r="L119" s="3">
        <v>0</v>
      </c>
      <c r="M119" s="3">
        <v>86</v>
      </c>
      <c r="N119" s="2">
        <v>5444</v>
      </c>
      <c r="O119" s="31">
        <f t="shared" si="9"/>
        <v>6215</v>
      </c>
      <c r="P119" s="3">
        <v>0</v>
      </c>
      <c r="Q119" s="3">
        <v>0</v>
      </c>
      <c r="R119" s="10">
        <f t="shared" si="10"/>
        <v>0</v>
      </c>
      <c r="S119" s="3">
        <v>0</v>
      </c>
      <c r="T119" s="3">
        <v>0</v>
      </c>
      <c r="U119" s="3">
        <v>0</v>
      </c>
      <c r="V119" s="32">
        <f t="shared" si="11"/>
        <v>0</v>
      </c>
      <c r="W119" s="34">
        <f>SUM(H119,O119,V119)</f>
        <v>15590</v>
      </c>
    </row>
    <row r="120" spans="1:23">
      <c r="A120" s="1" t="s">
        <v>581</v>
      </c>
      <c r="B120" s="1"/>
      <c r="C120" s="1"/>
      <c r="D120" s="10">
        <f t="shared" si="6"/>
        <v>0</v>
      </c>
      <c r="E120" s="1"/>
      <c r="F120" s="1"/>
      <c r="G120" s="1"/>
      <c r="H120" s="30">
        <f t="shared" si="7"/>
        <v>0</v>
      </c>
      <c r="I120" s="1"/>
      <c r="J120" s="1"/>
      <c r="K120" s="10">
        <f t="shared" si="8"/>
        <v>0</v>
      </c>
      <c r="L120" s="1"/>
      <c r="M120" s="1"/>
      <c r="N120" s="1"/>
      <c r="O120" s="31">
        <f t="shared" si="9"/>
        <v>0</v>
      </c>
      <c r="P120" s="1"/>
      <c r="Q120" s="1"/>
      <c r="R120" s="10">
        <f t="shared" si="10"/>
        <v>0</v>
      </c>
      <c r="S120" s="1"/>
      <c r="T120" s="1"/>
      <c r="U120" s="1"/>
      <c r="V120" s="32">
        <f t="shared" si="11"/>
        <v>0</v>
      </c>
      <c r="W120" s="34">
        <f>SUM(H120,O120,V120)</f>
        <v>0</v>
      </c>
    </row>
    <row r="121" spans="1:23">
      <c r="A121" s="1" t="s">
        <v>582</v>
      </c>
      <c r="B121" s="3">
        <v>35</v>
      </c>
      <c r="C121" s="3">
        <v>35</v>
      </c>
      <c r="D121" s="10">
        <f t="shared" si="6"/>
        <v>70</v>
      </c>
      <c r="E121" s="3">
        <v>0</v>
      </c>
      <c r="F121" s="3">
        <v>0</v>
      </c>
      <c r="G121" s="3">
        <v>0</v>
      </c>
      <c r="H121" s="30">
        <f t="shared" si="7"/>
        <v>70</v>
      </c>
      <c r="I121" s="3">
        <v>0</v>
      </c>
      <c r="J121" s="3">
        <v>0</v>
      </c>
      <c r="K121" s="10">
        <f t="shared" si="8"/>
        <v>0</v>
      </c>
      <c r="L121" s="3">
        <v>0</v>
      </c>
      <c r="M121" s="3">
        <v>0</v>
      </c>
      <c r="N121" s="3">
        <v>0</v>
      </c>
      <c r="O121" s="31">
        <f t="shared" si="9"/>
        <v>0</v>
      </c>
      <c r="P121" s="3">
        <v>0</v>
      </c>
      <c r="Q121" s="3">
        <v>0</v>
      </c>
      <c r="R121" s="10">
        <f t="shared" si="10"/>
        <v>0</v>
      </c>
      <c r="S121" s="3">
        <v>0</v>
      </c>
      <c r="T121" s="3">
        <v>0</v>
      </c>
      <c r="U121" s="3">
        <v>0</v>
      </c>
      <c r="V121" s="32">
        <f t="shared" si="11"/>
        <v>0</v>
      </c>
      <c r="W121" s="34">
        <f>SUM(H121,O121,V121)</f>
        <v>70</v>
      </c>
    </row>
    <row r="122" spans="1:23">
      <c r="A122" s="1" t="s">
        <v>587</v>
      </c>
      <c r="B122" s="3">
        <v>837</v>
      </c>
      <c r="C122" s="3">
        <v>706</v>
      </c>
      <c r="D122" s="10">
        <f t="shared" si="6"/>
        <v>1543</v>
      </c>
      <c r="E122" s="3">
        <v>86</v>
      </c>
      <c r="F122" s="3">
        <v>354</v>
      </c>
      <c r="G122" s="3">
        <v>500</v>
      </c>
      <c r="H122" s="30">
        <f t="shared" si="7"/>
        <v>2483</v>
      </c>
      <c r="I122" s="3">
        <v>573</v>
      </c>
      <c r="J122" s="3">
        <v>0</v>
      </c>
      <c r="K122" s="10">
        <f t="shared" si="8"/>
        <v>573</v>
      </c>
      <c r="L122" s="3">
        <v>15</v>
      </c>
      <c r="M122" s="3">
        <v>36</v>
      </c>
      <c r="N122" s="3">
        <v>0</v>
      </c>
      <c r="O122" s="31">
        <f t="shared" si="9"/>
        <v>624</v>
      </c>
      <c r="P122" s="3">
        <v>0</v>
      </c>
      <c r="Q122" s="3">
        <v>0</v>
      </c>
      <c r="R122" s="10">
        <f t="shared" si="10"/>
        <v>0</v>
      </c>
      <c r="S122" s="3">
        <v>0</v>
      </c>
      <c r="T122" s="3">
        <v>0</v>
      </c>
      <c r="U122" s="3">
        <v>0</v>
      </c>
      <c r="V122" s="32">
        <f t="shared" si="11"/>
        <v>0</v>
      </c>
      <c r="W122" s="34">
        <f>SUM(H122,O122,V122)</f>
        <v>3107</v>
      </c>
    </row>
    <row r="123" spans="1:23">
      <c r="A123" s="1" t="s">
        <v>592</v>
      </c>
      <c r="B123" s="3">
        <v>441</v>
      </c>
      <c r="C123" s="3">
        <v>273</v>
      </c>
      <c r="D123" s="10">
        <f t="shared" si="6"/>
        <v>714</v>
      </c>
      <c r="E123" s="3">
        <v>30</v>
      </c>
      <c r="F123" s="3">
        <v>12</v>
      </c>
      <c r="G123" s="3">
        <v>607</v>
      </c>
      <c r="H123" s="30">
        <f t="shared" si="7"/>
        <v>1363</v>
      </c>
      <c r="I123" s="3">
        <v>0</v>
      </c>
      <c r="J123" s="3">
        <v>0</v>
      </c>
      <c r="K123" s="10">
        <f t="shared" si="8"/>
        <v>0</v>
      </c>
      <c r="L123" s="3">
        <v>0</v>
      </c>
      <c r="M123" s="3">
        <v>7</v>
      </c>
      <c r="N123" s="3">
        <v>286</v>
      </c>
      <c r="O123" s="31">
        <f t="shared" si="9"/>
        <v>293</v>
      </c>
      <c r="P123" s="3">
        <v>0</v>
      </c>
      <c r="Q123" s="3">
        <v>0</v>
      </c>
      <c r="R123" s="10">
        <f t="shared" si="10"/>
        <v>0</v>
      </c>
      <c r="S123" s="3">
        <v>0</v>
      </c>
      <c r="T123" s="3">
        <v>0</v>
      </c>
      <c r="U123" s="3">
        <v>0</v>
      </c>
      <c r="V123" s="32">
        <f t="shared" si="11"/>
        <v>0</v>
      </c>
      <c r="W123" s="34">
        <f>SUM(H123,O123,V123)</f>
        <v>1656</v>
      </c>
    </row>
    <row r="124" spans="1:23">
      <c r="A124" s="1" t="s">
        <v>597</v>
      </c>
      <c r="B124" s="3">
        <v>144</v>
      </c>
      <c r="C124" s="3">
        <v>239</v>
      </c>
      <c r="D124" s="10">
        <f t="shared" si="6"/>
        <v>383</v>
      </c>
      <c r="E124" s="3">
        <v>0</v>
      </c>
      <c r="F124" s="3">
        <v>31</v>
      </c>
      <c r="G124" s="3">
        <v>0</v>
      </c>
      <c r="H124" s="30">
        <f t="shared" si="7"/>
        <v>414</v>
      </c>
      <c r="I124" s="3">
        <v>0</v>
      </c>
      <c r="J124" s="3">
        <v>0</v>
      </c>
      <c r="K124" s="10">
        <f t="shared" si="8"/>
        <v>0</v>
      </c>
      <c r="L124" s="3">
        <v>0</v>
      </c>
      <c r="M124" s="3">
        <v>0</v>
      </c>
      <c r="N124" s="3">
        <v>0</v>
      </c>
      <c r="O124" s="31">
        <f t="shared" si="9"/>
        <v>0</v>
      </c>
      <c r="P124" s="3">
        <v>0</v>
      </c>
      <c r="Q124" s="3">
        <v>0</v>
      </c>
      <c r="R124" s="10">
        <f t="shared" si="10"/>
        <v>0</v>
      </c>
      <c r="S124" s="3">
        <v>0</v>
      </c>
      <c r="T124" s="3">
        <v>0</v>
      </c>
      <c r="U124" s="3">
        <v>0</v>
      </c>
      <c r="V124" s="32">
        <f t="shared" si="11"/>
        <v>0</v>
      </c>
      <c r="W124" s="34">
        <f>SUM(H124,O124,V124)</f>
        <v>414</v>
      </c>
    </row>
    <row r="125" spans="1:23">
      <c r="A125" s="1" t="s">
        <v>602</v>
      </c>
      <c r="B125" s="2">
        <v>2602</v>
      </c>
      <c r="C125" s="2">
        <v>2237</v>
      </c>
      <c r="D125" s="10">
        <f t="shared" si="6"/>
        <v>4839</v>
      </c>
      <c r="E125" s="3">
        <v>544</v>
      </c>
      <c r="F125" s="3">
        <v>281</v>
      </c>
      <c r="G125" s="3">
        <v>202</v>
      </c>
      <c r="H125" s="30">
        <f t="shared" si="7"/>
        <v>5866</v>
      </c>
      <c r="I125" s="3">
        <v>258</v>
      </c>
      <c r="J125" s="2">
        <v>2605</v>
      </c>
      <c r="K125" s="10">
        <f t="shared" si="8"/>
        <v>2863</v>
      </c>
      <c r="L125" s="3">
        <v>652</v>
      </c>
      <c r="M125" s="3">
        <v>0</v>
      </c>
      <c r="N125" s="3">
        <v>0</v>
      </c>
      <c r="O125" s="31">
        <f t="shared" si="9"/>
        <v>3515</v>
      </c>
      <c r="P125" s="3">
        <v>0</v>
      </c>
      <c r="Q125" s="3">
        <v>0</v>
      </c>
      <c r="R125" s="10">
        <f t="shared" si="10"/>
        <v>0</v>
      </c>
      <c r="S125" s="3">
        <v>0</v>
      </c>
      <c r="T125" s="3">
        <v>0</v>
      </c>
      <c r="U125" s="3">
        <v>0</v>
      </c>
      <c r="V125" s="32">
        <f t="shared" si="11"/>
        <v>0</v>
      </c>
      <c r="W125" s="34">
        <f>SUM(H125,O125,V125)</f>
        <v>9381</v>
      </c>
    </row>
    <row r="126" spans="1:23">
      <c r="A126" s="1"/>
      <c r="B126" s="9"/>
      <c r="C126" s="9"/>
      <c r="D126" s="10"/>
      <c r="E126" s="9"/>
      <c r="F126" s="9"/>
      <c r="G126" s="9"/>
      <c r="H126" s="59">
        <f>SUBTOTAL(109,Table6[Total on site])</f>
        <v>520653</v>
      </c>
      <c r="I126" s="9"/>
      <c r="J126" s="9"/>
      <c r="K126" s="10"/>
      <c r="L126" s="9"/>
      <c r="M126" s="9"/>
      <c r="N126" s="9"/>
      <c r="O126" s="60">
        <f>SUBTOTAL(109,Table6[Total off site])</f>
        <v>297250</v>
      </c>
      <c r="P126" s="9"/>
      <c r="Q126" s="9"/>
      <c r="R126" s="10"/>
      <c r="S126" s="9"/>
      <c r="T126" s="9"/>
      <c r="U126" s="9"/>
      <c r="V126" s="61"/>
      <c r="W126" s="62"/>
    </row>
    <row r="127" spans="1:23">
      <c r="W127" s="34">
        <f>SUM(W5:W126)</f>
        <v>841010</v>
      </c>
    </row>
  </sheetData>
  <mergeCells count="3">
    <mergeCell ref="B3:H3"/>
    <mergeCell ref="I3:O3"/>
    <mergeCell ref="P3:V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82B1-664E-44CB-8512-8A8DD739495D}">
  <dimension ref="A1:C125"/>
  <sheetViews>
    <sheetView workbookViewId="0">
      <selection activeCell="D15" sqref="D15"/>
    </sheetView>
  </sheetViews>
  <sheetFormatPr defaultRowHeight="15"/>
  <cols>
    <col min="1" max="1" width="52.42578125" bestFit="1" customWidth="1"/>
    <col min="2" max="2" width="24.28515625" bestFit="1" customWidth="1"/>
    <col min="3" max="3" width="17" bestFit="1" customWidth="1"/>
  </cols>
  <sheetData>
    <row r="1" spans="1:3">
      <c r="A1" s="23" t="s">
        <v>734</v>
      </c>
    </row>
    <row r="2" spans="1:3">
      <c r="A2" t="s">
        <v>735</v>
      </c>
    </row>
    <row r="4" spans="1:3">
      <c r="A4" s="7" t="s">
        <v>1</v>
      </c>
      <c r="B4" s="7" t="s">
        <v>736</v>
      </c>
      <c r="C4" s="7" t="s">
        <v>737</v>
      </c>
    </row>
    <row r="5" spans="1:3">
      <c r="A5" s="1" t="s">
        <v>12</v>
      </c>
      <c r="B5" s="3">
        <v>0</v>
      </c>
      <c r="C5" s="3">
        <v>0</v>
      </c>
    </row>
    <row r="6" spans="1:3">
      <c r="A6" s="1" t="s">
        <v>17</v>
      </c>
      <c r="B6" s="3">
        <v>0</v>
      </c>
      <c r="C6" s="3">
        <v>0</v>
      </c>
    </row>
    <row r="7" spans="1:3">
      <c r="A7" s="1" t="s">
        <v>22</v>
      </c>
      <c r="B7" s="3">
        <v>0</v>
      </c>
      <c r="C7" s="3">
        <v>0</v>
      </c>
    </row>
    <row r="8" spans="1:3">
      <c r="A8" s="1" t="s">
        <v>27</v>
      </c>
      <c r="B8" s="3">
        <v>0</v>
      </c>
      <c r="C8" s="3">
        <v>0</v>
      </c>
    </row>
    <row r="9" spans="1:3">
      <c r="A9" s="1" t="s">
        <v>32</v>
      </c>
      <c r="B9" s="3">
        <v>0</v>
      </c>
      <c r="C9" s="3">
        <v>0</v>
      </c>
    </row>
    <row r="10" spans="1:3">
      <c r="A10" s="1" t="s">
        <v>37</v>
      </c>
      <c r="B10" s="3">
        <v>0</v>
      </c>
      <c r="C10" s="3">
        <v>0</v>
      </c>
    </row>
    <row r="11" spans="1:3">
      <c r="A11" s="1" t="s">
        <v>42</v>
      </c>
      <c r="B11" s="3">
        <v>0</v>
      </c>
      <c r="C11" s="3">
        <v>0</v>
      </c>
    </row>
    <row r="12" spans="1:3">
      <c r="A12" s="1" t="s">
        <v>47</v>
      </c>
      <c r="B12" s="3">
        <v>0</v>
      </c>
      <c r="C12" s="3">
        <v>0</v>
      </c>
    </row>
    <row r="13" spans="1:3">
      <c r="A13" s="1" t="s">
        <v>52</v>
      </c>
      <c r="B13" s="3">
        <v>1</v>
      </c>
      <c r="C13" s="3">
        <v>246</v>
      </c>
    </row>
    <row r="14" spans="1:3">
      <c r="A14" s="1" t="s">
        <v>57</v>
      </c>
      <c r="B14" s="3">
        <v>0</v>
      </c>
      <c r="C14" s="3">
        <v>0</v>
      </c>
    </row>
    <row r="15" spans="1:3">
      <c r="A15" s="1" t="s">
        <v>62</v>
      </c>
      <c r="B15" s="3">
        <v>2</v>
      </c>
      <c r="C15" s="3">
        <v>18</v>
      </c>
    </row>
    <row r="16" spans="1:3">
      <c r="A16" s="1" t="s">
        <v>67</v>
      </c>
      <c r="B16" s="3">
        <v>38</v>
      </c>
      <c r="C16" s="2">
        <v>1754</v>
      </c>
    </row>
    <row r="17" spans="1:3">
      <c r="A17" s="1" t="s">
        <v>72</v>
      </c>
      <c r="B17" s="3">
        <v>5</v>
      </c>
      <c r="C17" s="3">
        <v>120</v>
      </c>
    </row>
    <row r="18" spans="1:3">
      <c r="A18" s="1" t="s">
        <v>77</v>
      </c>
      <c r="B18" s="3">
        <v>0</v>
      </c>
      <c r="C18" s="3">
        <v>0</v>
      </c>
    </row>
    <row r="19" spans="1:3">
      <c r="A19" s="1" t="s">
        <v>82</v>
      </c>
      <c r="B19" s="3">
        <v>0</v>
      </c>
      <c r="C19" s="3">
        <v>0</v>
      </c>
    </row>
    <row r="20" spans="1:3">
      <c r="A20" s="1" t="s">
        <v>87</v>
      </c>
      <c r="B20" s="1" t="s">
        <v>171</v>
      </c>
      <c r="C20" s="1" t="s">
        <v>171</v>
      </c>
    </row>
    <row r="21" spans="1:3">
      <c r="A21" s="1" t="s">
        <v>92</v>
      </c>
      <c r="B21" s="3">
        <v>0</v>
      </c>
      <c r="C21" s="3">
        <v>0</v>
      </c>
    </row>
    <row r="22" spans="1:3">
      <c r="A22" s="1" t="s">
        <v>97</v>
      </c>
      <c r="B22" s="3">
        <v>2</v>
      </c>
      <c r="C22" s="3">
        <v>299</v>
      </c>
    </row>
    <row r="23" spans="1:3">
      <c r="A23" s="1" t="s">
        <v>102</v>
      </c>
      <c r="B23" s="3">
        <v>0</v>
      </c>
      <c r="C23" s="3">
        <v>0</v>
      </c>
    </row>
    <row r="24" spans="1:3">
      <c r="A24" s="1" t="s">
        <v>107</v>
      </c>
      <c r="B24" s="3">
        <v>0</v>
      </c>
      <c r="C24" s="3">
        <v>0</v>
      </c>
    </row>
    <row r="25" spans="1:3">
      <c r="A25" s="1" t="s">
        <v>112</v>
      </c>
      <c r="B25" s="3">
        <v>0</v>
      </c>
      <c r="C25" s="3">
        <v>0</v>
      </c>
    </row>
    <row r="26" spans="1:3">
      <c r="A26" s="1" t="s">
        <v>117</v>
      </c>
      <c r="B26" s="3">
        <v>0</v>
      </c>
      <c r="C26" s="3">
        <v>0</v>
      </c>
    </row>
    <row r="27" spans="1:3">
      <c r="A27" s="1" t="s">
        <v>122</v>
      </c>
      <c r="B27" s="3">
        <v>1</v>
      </c>
      <c r="C27" s="3">
        <v>137</v>
      </c>
    </row>
    <row r="28" spans="1:3">
      <c r="A28" s="1" t="s">
        <v>127</v>
      </c>
      <c r="B28" s="3">
        <v>0</v>
      </c>
      <c r="C28" s="3">
        <v>0</v>
      </c>
    </row>
    <row r="29" spans="1:3">
      <c r="A29" s="1" t="s">
        <v>132</v>
      </c>
      <c r="B29" s="3">
        <v>7</v>
      </c>
      <c r="C29" s="3">
        <v>264</v>
      </c>
    </row>
    <row r="30" spans="1:3">
      <c r="A30" s="1" t="s">
        <v>137</v>
      </c>
      <c r="B30" s="3">
        <v>0</v>
      </c>
      <c r="C30" s="1" t="s">
        <v>171</v>
      </c>
    </row>
    <row r="31" spans="1:3">
      <c r="A31" s="1" t="s">
        <v>142</v>
      </c>
      <c r="B31" s="3">
        <v>0</v>
      </c>
      <c r="C31" s="3">
        <v>0</v>
      </c>
    </row>
    <row r="32" spans="1:3">
      <c r="A32" s="1" t="s">
        <v>147</v>
      </c>
      <c r="B32" s="3">
        <v>0</v>
      </c>
      <c r="C32" s="3">
        <v>0</v>
      </c>
    </row>
    <row r="33" spans="1:3">
      <c r="A33" s="1" t="s">
        <v>152</v>
      </c>
      <c r="B33" s="1" t="s">
        <v>171</v>
      </c>
      <c r="C33" s="1" t="s">
        <v>171</v>
      </c>
    </row>
    <row r="34" spans="1:3">
      <c r="A34" s="1" t="s">
        <v>157</v>
      </c>
      <c r="B34" s="3">
        <v>0</v>
      </c>
      <c r="C34" s="3">
        <v>0</v>
      </c>
    </row>
    <row r="35" spans="1:3">
      <c r="A35" s="1" t="s">
        <v>162</v>
      </c>
      <c r="B35" s="3">
        <v>0</v>
      </c>
      <c r="C35" s="3">
        <v>0</v>
      </c>
    </row>
    <row r="36" spans="1:3">
      <c r="A36" s="1" t="s">
        <v>167</v>
      </c>
      <c r="B36" s="3">
        <v>26</v>
      </c>
      <c r="C36" s="2">
        <v>5352</v>
      </c>
    </row>
    <row r="37" spans="1:3">
      <c r="A37" s="1" t="s">
        <v>172</v>
      </c>
      <c r="B37" s="3">
        <v>0</v>
      </c>
      <c r="C37" s="3">
        <v>0</v>
      </c>
    </row>
    <row r="38" spans="1:3">
      <c r="A38" s="1" t="s">
        <v>177</v>
      </c>
      <c r="B38" s="3">
        <v>0</v>
      </c>
      <c r="C38" s="3">
        <v>0</v>
      </c>
    </row>
    <row r="39" spans="1:3">
      <c r="A39" s="1" t="s">
        <v>182</v>
      </c>
      <c r="B39" s="3">
        <v>0</v>
      </c>
      <c r="C39" s="3">
        <v>0</v>
      </c>
    </row>
    <row r="40" spans="1:3">
      <c r="A40" s="1" t="s">
        <v>187</v>
      </c>
      <c r="B40" s="3">
        <v>0</v>
      </c>
      <c r="C40" s="3">
        <v>0</v>
      </c>
    </row>
    <row r="41" spans="1:3">
      <c r="A41" s="1" t="s">
        <v>192</v>
      </c>
      <c r="B41" s="3">
        <v>0</v>
      </c>
      <c r="C41" s="3">
        <v>0</v>
      </c>
    </row>
    <row r="42" spans="1:3">
      <c r="A42" s="1" t="s">
        <v>196</v>
      </c>
      <c r="B42" s="3">
        <v>0</v>
      </c>
      <c r="C42" s="3">
        <v>0</v>
      </c>
    </row>
    <row r="43" spans="1:3">
      <c r="A43" s="1" t="s">
        <v>201</v>
      </c>
      <c r="B43" s="3">
        <v>0</v>
      </c>
      <c r="C43" s="3">
        <v>0</v>
      </c>
    </row>
    <row r="44" spans="1:3">
      <c r="A44" s="1" t="s">
        <v>206</v>
      </c>
      <c r="B44" s="3">
        <v>0</v>
      </c>
      <c r="C44" s="3">
        <v>0</v>
      </c>
    </row>
    <row r="45" spans="1:3">
      <c r="A45" s="1" t="s">
        <v>211</v>
      </c>
      <c r="B45" s="3">
        <v>0</v>
      </c>
      <c r="C45" s="3">
        <v>0</v>
      </c>
    </row>
    <row r="46" spans="1:3">
      <c r="A46" s="1" t="s">
        <v>216</v>
      </c>
      <c r="B46" s="3">
        <v>0</v>
      </c>
      <c r="C46" s="3">
        <v>0</v>
      </c>
    </row>
    <row r="47" spans="1:3">
      <c r="A47" s="1" t="s">
        <v>221</v>
      </c>
      <c r="B47" s="3">
        <v>0</v>
      </c>
      <c r="C47" s="3">
        <v>0</v>
      </c>
    </row>
    <row r="48" spans="1:3">
      <c r="A48" s="1" t="s">
        <v>226</v>
      </c>
      <c r="B48" s="3">
        <v>0</v>
      </c>
      <c r="C48" s="3">
        <v>0</v>
      </c>
    </row>
    <row r="49" spans="1:3">
      <c r="A49" s="1" t="s">
        <v>231</v>
      </c>
      <c r="B49" s="3">
        <v>0</v>
      </c>
      <c r="C49" s="3">
        <v>0</v>
      </c>
    </row>
    <row r="50" spans="1:3">
      <c r="A50" s="1" t="s">
        <v>236</v>
      </c>
      <c r="B50" s="3">
        <v>0</v>
      </c>
      <c r="C50" s="3">
        <v>0</v>
      </c>
    </row>
    <row r="51" spans="1:3">
      <c r="A51" s="1" t="s">
        <v>241</v>
      </c>
      <c r="B51" s="3">
        <v>0</v>
      </c>
      <c r="C51" s="3">
        <v>0</v>
      </c>
    </row>
    <row r="52" spans="1:3">
      <c r="A52" s="1" t="s">
        <v>246</v>
      </c>
      <c r="B52" s="1" t="s">
        <v>725</v>
      </c>
      <c r="C52" s="1" t="s">
        <v>725</v>
      </c>
    </row>
    <row r="53" spans="1:3">
      <c r="A53" s="1" t="s">
        <v>251</v>
      </c>
      <c r="B53" s="3">
        <v>0</v>
      </c>
      <c r="C53" s="3">
        <v>0</v>
      </c>
    </row>
    <row r="54" spans="1:3">
      <c r="A54" s="1" t="s">
        <v>256</v>
      </c>
      <c r="B54" s="3">
        <v>0</v>
      </c>
      <c r="C54" s="3">
        <v>0</v>
      </c>
    </row>
    <row r="55" spans="1:3">
      <c r="A55" s="1" t="s">
        <v>261</v>
      </c>
      <c r="B55" s="3">
        <v>0</v>
      </c>
      <c r="C55" s="3">
        <v>0</v>
      </c>
    </row>
    <row r="56" spans="1:3">
      <c r="A56" s="1" t="s">
        <v>266</v>
      </c>
      <c r="B56" s="3">
        <v>0</v>
      </c>
      <c r="C56" s="3">
        <v>0</v>
      </c>
    </row>
    <row r="57" spans="1:3">
      <c r="A57" s="1" t="s">
        <v>271</v>
      </c>
      <c r="B57" s="3">
        <v>0</v>
      </c>
      <c r="C57" s="3">
        <v>0</v>
      </c>
    </row>
    <row r="58" spans="1:3">
      <c r="A58" s="1" t="s">
        <v>276</v>
      </c>
      <c r="B58" s="3">
        <v>0</v>
      </c>
      <c r="C58" s="3">
        <v>0</v>
      </c>
    </row>
    <row r="59" spans="1:3">
      <c r="A59" s="1" t="s">
        <v>281</v>
      </c>
      <c r="B59" s="3">
        <v>0</v>
      </c>
      <c r="C59" s="3">
        <v>0</v>
      </c>
    </row>
    <row r="60" spans="1:3">
      <c r="A60" s="1" t="s">
        <v>286</v>
      </c>
      <c r="B60" s="3">
        <v>0</v>
      </c>
      <c r="C60" s="3">
        <v>0</v>
      </c>
    </row>
    <row r="61" spans="1:3">
      <c r="A61" s="1" t="s">
        <v>291</v>
      </c>
      <c r="B61" s="3">
        <v>0</v>
      </c>
      <c r="C61" s="3">
        <v>0</v>
      </c>
    </row>
    <row r="62" spans="1:3">
      <c r="A62" s="1" t="s">
        <v>296</v>
      </c>
      <c r="B62" s="3">
        <v>0</v>
      </c>
      <c r="C62" s="3">
        <v>0</v>
      </c>
    </row>
    <row r="63" spans="1:3">
      <c r="A63" s="1" t="s">
        <v>301</v>
      </c>
      <c r="B63" s="3">
        <v>0</v>
      </c>
      <c r="C63" s="3">
        <v>0</v>
      </c>
    </row>
    <row r="64" spans="1:3">
      <c r="A64" s="1" t="s">
        <v>306</v>
      </c>
      <c r="B64" s="3">
        <v>4</v>
      </c>
      <c r="C64" s="1" t="s">
        <v>171</v>
      </c>
    </row>
    <row r="65" spans="1:3">
      <c r="A65" s="1" t="s">
        <v>311</v>
      </c>
      <c r="B65" s="3">
        <v>0</v>
      </c>
      <c r="C65" s="3">
        <v>0</v>
      </c>
    </row>
    <row r="66" spans="1:3">
      <c r="A66" s="1" t="s">
        <v>316</v>
      </c>
      <c r="B66" s="3">
        <v>0</v>
      </c>
      <c r="C66" s="3">
        <v>0</v>
      </c>
    </row>
    <row r="67" spans="1:3">
      <c r="A67" s="1" t="s">
        <v>321</v>
      </c>
      <c r="B67" s="3">
        <v>0</v>
      </c>
      <c r="C67" s="3">
        <v>0</v>
      </c>
    </row>
    <row r="68" spans="1:3">
      <c r="A68" s="1" t="s">
        <v>326</v>
      </c>
      <c r="B68" s="3">
        <v>0</v>
      </c>
      <c r="C68" s="3">
        <v>0</v>
      </c>
    </row>
    <row r="69" spans="1:3">
      <c r="A69" s="1" t="s">
        <v>331</v>
      </c>
      <c r="B69" s="3">
        <v>1</v>
      </c>
      <c r="C69" s="3">
        <v>370</v>
      </c>
    </row>
    <row r="70" spans="1:3">
      <c r="A70" s="1" t="s">
        <v>336</v>
      </c>
      <c r="B70" s="3">
        <v>0</v>
      </c>
      <c r="C70" s="3">
        <v>0</v>
      </c>
    </row>
    <row r="71" spans="1:3">
      <c r="A71" s="1" t="s">
        <v>341</v>
      </c>
      <c r="B71" s="3">
        <v>0</v>
      </c>
      <c r="C71" s="3">
        <v>0</v>
      </c>
    </row>
    <row r="72" spans="1:3">
      <c r="A72" s="1" t="s">
        <v>346</v>
      </c>
      <c r="B72" s="3">
        <v>0</v>
      </c>
      <c r="C72" s="3">
        <v>0</v>
      </c>
    </row>
    <row r="73" spans="1:3">
      <c r="A73" s="1" t="s">
        <v>350</v>
      </c>
      <c r="B73" s="3">
        <v>942</v>
      </c>
      <c r="C73" s="2">
        <v>10855</v>
      </c>
    </row>
    <row r="74" spans="1:3">
      <c r="A74" s="1" t="s">
        <v>355</v>
      </c>
      <c r="B74" s="3">
        <v>20</v>
      </c>
      <c r="C74" s="3">
        <v>858</v>
      </c>
    </row>
    <row r="75" spans="1:3">
      <c r="A75" s="1" t="s">
        <v>360</v>
      </c>
      <c r="B75" s="3">
        <v>0</v>
      </c>
      <c r="C75" s="3">
        <v>0</v>
      </c>
    </row>
    <row r="76" spans="1:3">
      <c r="A76" s="1" t="s">
        <v>365</v>
      </c>
      <c r="B76" s="3">
        <v>0</v>
      </c>
      <c r="C76" s="3">
        <v>0</v>
      </c>
    </row>
    <row r="77" spans="1:3">
      <c r="A77" s="1" t="s">
        <v>370</v>
      </c>
      <c r="B77" s="3">
        <v>0</v>
      </c>
      <c r="C77" s="3">
        <v>0</v>
      </c>
    </row>
    <row r="78" spans="1:3">
      <c r="A78" s="1" t="s">
        <v>375</v>
      </c>
      <c r="B78" s="3">
        <v>0</v>
      </c>
      <c r="C78" s="3">
        <v>0</v>
      </c>
    </row>
    <row r="79" spans="1:3">
      <c r="A79" s="1" t="s">
        <v>380</v>
      </c>
      <c r="B79" s="3">
        <v>0</v>
      </c>
      <c r="C79" s="3">
        <v>0</v>
      </c>
    </row>
    <row r="80" spans="1:3">
      <c r="A80" s="1" t="s">
        <v>385</v>
      </c>
      <c r="B80" s="3">
        <v>0</v>
      </c>
      <c r="C80" s="3">
        <v>0</v>
      </c>
    </row>
    <row r="81" spans="1:3">
      <c r="A81" s="1" t="s">
        <v>390</v>
      </c>
      <c r="B81" s="3">
        <v>0</v>
      </c>
      <c r="C81" s="3">
        <v>0</v>
      </c>
    </row>
    <row r="82" spans="1:3">
      <c r="A82" s="1" t="s">
        <v>395</v>
      </c>
      <c r="B82" s="3">
        <v>0</v>
      </c>
      <c r="C82" s="3">
        <v>0</v>
      </c>
    </row>
    <row r="83" spans="1:3">
      <c r="A83" s="1" t="s">
        <v>400</v>
      </c>
      <c r="B83" s="3">
        <v>0</v>
      </c>
      <c r="C83" s="3">
        <v>0</v>
      </c>
    </row>
    <row r="84" spans="1:3">
      <c r="A84" s="1" t="s">
        <v>405</v>
      </c>
      <c r="B84" s="3">
        <v>0</v>
      </c>
      <c r="C84" s="3">
        <v>0</v>
      </c>
    </row>
    <row r="85" spans="1:3">
      <c r="A85" s="1" t="s">
        <v>410</v>
      </c>
      <c r="B85" s="3">
        <v>0</v>
      </c>
      <c r="C85" s="3">
        <v>0</v>
      </c>
    </row>
    <row r="86" spans="1:3">
      <c r="A86" s="1" t="s">
        <v>415</v>
      </c>
      <c r="B86" s="3">
        <v>0</v>
      </c>
      <c r="C86" s="3">
        <v>0</v>
      </c>
    </row>
    <row r="87" spans="1:3">
      <c r="A87" s="1" t="s">
        <v>420</v>
      </c>
      <c r="B87" s="3">
        <v>0</v>
      </c>
      <c r="C87" s="3">
        <v>0</v>
      </c>
    </row>
    <row r="88" spans="1:3">
      <c r="A88" s="1" t="s">
        <v>425</v>
      </c>
      <c r="B88" s="3">
        <v>0</v>
      </c>
      <c r="C88" s="3">
        <v>0</v>
      </c>
    </row>
    <row r="89" spans="1:3">
      <c r="A89" s="1" t="s">
        <v>430</v>
      </c>
      <c r="B89" s="3">
        <v>0</v>
      </c>
      <c r="C89" s="3">
        <v>0</v>
      </c>
    </row>
    <row r="90" spans="1:3">
      <c r="A90" s="1" t="s">
        <v>435</v>
      </c>
      <c r="B90" s="3">
        <v>57</v>
      </c>
      <c r="C90" s="2">
        <v>5731</v>
      </c>
    </row>
    <row r="91" spans="1:3">
      <c r="A91" s="1" t="s">
        <v>440</v>
      </c>
      <c r="B91" s="3">
        <v>7</v>
      </c>
      <c r="C91" s="2">
        <v>2917</v>
      </c>
    </row>
    <row r="92" spans="1:3">
      <c r="A92" s="1" t="s">
        <v>445</v>
      </c>
      <c r="B92" s="3">
        <v>0</v>
      </c>
      <c r="C92" s="3">
        <v>0</v>
      </c>
    </row>
    <row r="93" spans="1:3">
      <c r="A93" s="1" t="s">
        <v>450</v>
      </c>
      <c r="B93" s="3">
        <v>0</v>
      </c>
      <c r="C93" s="3">
        <v>0</v>
      </c>
    </row>
    <row r="94" spans="1:3">
      <c r="A94" s="1" t="s">
        <v>455</v>
      </c>
      <c r="B94" s="3">
        <v>0</v>
      </c>
      <c r="C94" s="3">
        <v>0</v>
      </c>
    </row>
    <row r="95" spans="1:3">
      <c r="A95" s="1" t="s">
        <v>460</v>
      </c>
      <c r="B95" s="3">
        <v>0</v>
      </c>
      <c r="C95" s="3">
        <v>0</v>
      </c>
    </row>
    <row r="96" spans="1:3">
      <c r="A96" s="1" t="s">
        <v>465</v>
      </c>
      <c r="B96" s="3">
        <v>0</v>
      </c>
      <c r="C96" s="3">
        <v>0</v>
      </c>
    </row>
    <row r="97" spans="1:3">
      <c r="A97" s="1" t="s">
        <v>470</v>
      </c>
      <c r="B97" s="3">
        <v>0</v>
      </c>
      <c r="C97" s="3">
        <v>0</v>
      </c>
    </row>
    <row r="98" spans="1:3">
      <c r="A98" s="1" t="s">
        <v>475</v>
      </c>
      <c r="B98" s="3">
        <v>0</v>
      </c>
      <c r="C98" s="3">
        <v>0</v>
      </c>
    </row>
    <row r="99" spans="1:3">
      <c r="A99" s="1" t="s">
        <v>480</v>
      </c>
      <c r="B99" s="3">
        <v>0</v>
      </c>
      <c r="C99" s="3">
        <v>0</v>
      </c>
    </row>
    <row r="100" spans="1:3">
      <c r="A100" s="1" t="s">
        <v>485</v>
      </c>
      <c r="B100" s="3">
        <v>0</v>
      </c>
      <c r="C100" s="3">
        <v>0</v>
      </c>
    </row>
    <row r="101" spans="1:3">
      <c r="A101" s="1" t="s">
        <v>490</v>
      </c>
      <c r="B101" s="3">
        <v>0</v>
      </c>
      <c r="C101" s="3">
        <v>0</v>
      </c>
    </row>
    <row r="102" spans="1:3">
      <c r="A102" s="1" t="s">
        <v>494</v>
      </c>
      <c r="B102" s="3">
        <v>8</v>
      </c>
      <c r="C102" s="2">
        <v>1275</v>
      </c>
    </row>
    <row r="103" spans="1:3">
      <c r="A103" s="1" t="s">
        <v>499</v>
      </c>
      <c r="B103" s="3">
        <v>0</v>
      </c>
      <c r="C103" s="3">
        <v>0</v>
      </c>
    </row>
    <row r="104" spans="1:3">
      <c r="A104" s="1" t="s">
        <v>502</v>
      </c>
      <c r="B104" s="3">
        <v>0</v>
      </c>
      <c r="C104" s="3">
        <v>0</v>
      </c>
    </row>
    <row r="105" spans="1:3">
      <c r="A105" s="1" t="s">
        <v>507</v>
      </c>
      <c r="B105" s="3">
        <v>0</v>
      </c>
      <c r="C105" s="3">
        <v>0</v>
      </c>
    </row>
    <row r="106" spans="1:3">
      <c r="A106" s="1" t="s">
        <v>512</v>
      </c>
      <c r="B106" s="3">
        <v>0</v>
      </c>
      <c r="C106" s="3">
        <v>0</v>
      </c>
    </row>
    <row r="107" spans="1:3">
      <c r="A107" s="1" t="s">
        <v>517</v>
      </c>
      <c r="B107" s="3">
        <v>0</v>
      </c>
      <c r="C107" s="3">
        <v>0</v>
      </c>
    </row>
    <row r="108" spans="1:3">
      <c r="A108" s="1" t="s">
        <v>522</v>
      </c>
      <c r="B108" s="3">
        <v>0</v>
      </c>
      <c r="C108" s="3">
        <v>0</v>
      </c>
    </row>
    <row r="109" spans="1:3">
      <c r="A109" s="1" t="s">
        <v>527</v>
      </c>
      <c r="B109" s="3">
        <v>0</v>
      </c>
      <c r="C109" s="3">
        <v>0</v>
      </c>
    </row>
    <row r="110" spans="1:3">
      <c r="A110" s="1" t="s">
        <v>532</v>
      </c>
      <c r="B110" s="3">
        <v>0</v>
      </c>
      <c r="C110" s="3">
        <v>0</v>
      </c>
    </row>
    <row r="111" spans="1:3">
      <c r="A111" s="1" t="s">
        <v>537</v>
      </c>
      <c r="B111" s="3">
        <v>23</v>
      </c>
      <c r="C111" s="2">
        <v>482006</v>
      </c>
    </row>
    <row r="112" spans="1:3">
      <c r="A112" s="1" t="s">
        <v>542</v>
      </c>
      <c r="B112" s="3">
        <v>0</v>
      </c>
      <c r="C112" s="3">
        <v>0</v>
      </c>
    </row>
    <row r="113" spans="1:3">
      <c r="A113" s="1" t="s">
        <v>547</v>
      </c>
      <c r="B113" s="3">
        <v>0</v>
      </c>
      <c r="C113" s="3">
        <v>0</v>
      </c>
    </row>
    <row r="114" spans="1:3">
      <c r="A114" s="1" t="s">
        <v>552</v>
      </c>
      <c r="B114" s="3">
        <v>0</v>
      </c>
      <c r="C114" s="3">
        <v>0</v>
      </c>
    </row>
    <row r="115" spans="1:3">
      <c r="A115" s="1" t="s">
        <v>557</v>
      </c>
      <c r="B115" s="3">
        <v>0</v>
      </c>
      <c r="C115" s="3">
        <v>0</v>
      </c>
    </row>
    <row r="116" spans="1:3">
      <c r="A116" s="1" t="s">
        <v>562</v>
      </c>
      <c r="B116" s="3">
        <v>0</v>
      </c>
      <c r="C116" s="3">
        <v>0</v>
      </c>
    </row>
    <row r="117" spans="1:3">
      <c r="A117" s="1" t="s">
        <v>567</v>
      </c>
      <c r="B117" s="3">
        <v>0</v>
      </c>
      <c r="C117" s="3">
        <v>0</v>
      </c>
    </row>
    <row r="118" spans="1:3">
      <c r="A118" s="1" t="s">
        <v>572</v>
      </c>
      <c r="B118" s="3">
        <v>0</v>
      </c>
      <c r="C118" s="3">
        <v>0</v>
      </c>
    </row>
    <row r="119" spans="1:3">
      <c r="A119" s="1" t="s">
        <v>577</v>
      </c>
      <c r="B119" s="3">
        <v>2</v>
      </c>
      <c r="C119" s="3">
        <v>59</v>
      </c>
    </row>
    <row r="120" spans="1:3">
      <c r="A120" s="1" t="s">
        <v>581</v>
      </c>
      <c r="B120" s="1"/>
      <c r="C120" s="9">
        <v>0</v>
      </c>
    </row>
    <row r="121" spans="1:3">
      <c r="A121" s="1" t="s">
        <v>582</v>
      </c>
      <c r="B121" s="3">
        <v>0</v>
      </c>
      <c r="C121" s="9">
        <v>0</v>
      </c>
    </row>
    <row r="122" spans="1:3">
      <c r="A122" s="1" t="s">
        <v>587</v>
      </c>
      <c r="B122" s="3">
        <v>0</v>
      </c>
      <c r="C122" s="9">
        <v>618</v>
      </c>
    </row>
    <row r="123" spans="1:3">
      <c r="A123" s="1" t="s">
        <v>592</v>
      </c>
      <c r="B123" s="3">
        <v>0</v>
      </c>
      <c r="C123" s="8" t="s">
        <v>171</v>
      </c>
    </row>
    <row r="124" spans="1:3">
      <c r="A124" s="1" t="s">
        <v>597</v>
      </c>
      <c r="B124" s="3">
        <v>0</v>
      </c>
      <c r="C124" s="9">
        <v>0</v>
      </c>
    </row>
    <row r="125" spans="1:3">
      <c r="A125" s="1" t="s">
        <v>602</v>
      </c>
      <c r="B125" s="3">
        <v>8</v>
      </c>
      <c r="C125" s="9">
        <v>760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3F2-7F79-4693-A5E0-B471B25C8473}">
  <dimension ref="A1:L127"/>
  <sheetViews>
    <sheetView topLeftCell="A101" workbookViewId="0">
      <selection activeCell="B5" sqref="B5:B125"/>
    </sheetView>
  </sheetViews>
  <sheetFormatPr defaultRowHeight="15"/>
  <cols>
    <col min="1" max="1" width="52.42578125" bestFit="1" customWidth="1"/>
    <col min="2" max="2" width="13.140625" bestFit="1" customWidth="1"/>
    <col min="3" max="3" width="17.42578125" bestFit="1" customWidth="1"/>
    <col min="4" max="4" width="19.85546875" bestFit="1" customWidth="1"/>
    <col min="5" max="5" width="17.5703125" bestFit="1" customWidth="1"/>
    <col min="6" max="6" width="15.7109375" bestFit="1" customWidth="1"/>
    <col min="7" max="7" width="25.42578125" customWidth="1"/>
    <col min="8" max="8" width="17.42578125" bestFit="1" customWidth="1"/>
    <col min="9" max="9" width="21.42578125" bestFit="1" customWidth="1"/>
    <col min="10" max="10" width="21.5703125" style="4" bestFit="1" customWidth="1"/>
    <col min="11" max="11" width="15.140625" bestFit="1" customWidth="1"/>
    <col min="12" max="12" width="12.85546875" bestFit="1" customWidth="1"/>
  </cols>
  <sheetData>
    <row r="1" spans="1:12">
      <c r="A1" s="23" t="s">
        <v>738</v>
      </c>
    </row>
    <row r="3" spans="1:12">
      <c r="C3" s="68" t="s">
        <v>739</v>
      </c>
      <c r="D3" s="69"/>
      <c r="E3" s="69"/>
      <c r="F3" s="69"/>
      <c r="G3" s="13"/>
      <c r="H3" s="12"/>
      <c r="K3" s="65" t="s">
        <v>740</v>
      </c>
      <c r="L3" s="65"/>
    </row>
    <row r="4" spans="1:12">
      <c r="A4" s="46" t="s">
        <v>1</v>
      </c>
      <c r="B4" s="46" t="s">
        <v>11</v>
      </c>
      <c r="C4" s="37" t="s">
        <v>741</v>
      </c>
      <c r="D4" s="37" t="s">
        <v>742</v>
      </c>
      <c r="E4" s="37" t="s">
        <v>743</v>
      </c>
      <c r="F4" s="38" t="s">
        <v>744</v>
      </c>
      <c r="G4" s="46" t="s">
        <v>745</v>
      </c>
      <c r="H4" s="46" t="s">
        <v>746</v>
      </c>
      <c r="I4" s="46" t="s">
        <v>747</v>
      </c>
      <c r="J4" s="47" t="s">
        <v>748</v>
      </c>
      <c r="K4" s="40" t="s">
        <v>749</v>
      </c>
      <c r="L4" s="40" t="s">
        <v>750</v>
      </c>
    </row>
    <row r="5" spans="1:12">
      <c r="A5" s="1" t="s">
        <v>12</v>
      </c>
      <c r="B5" s="2">
        <v>16542</v>
      </c>
      <c r="C5" s="2">
        <v>53585</v>
      </c>
      <c r="D5" s="2">
        <v>36401</v>
      </c>
      <c r="E5" s="3">
        <v>690</v>
      </c>
      <c r="F5" s="11">
        <f>SUM(C5:E5)</f>
        <v>90676</v>
      </c>
      <c r="G5" s="11">
        <f>F5/B5</f>
        <v>5.4815620843912463</v>
      </c>
      <c r="H5" s="2">
        <v>45232</v>
      </c>
      <c r="I5" s="11">
        <f>SUM(F5:H5)</f>
        <v>135913.4815620844</v>
      </c>
      <c r="J5" s="4">
        <f>I5/B5</f>
        <v>8.2162665676510951</v>
      </c>
      <c r="K5" s="3">
        <v>739</v>
      </c>
      <c r="L5" s="3">
        <v>356</v>
      </c>
    </row>
    <row r="6" spans="1:12">
      <c r="A6" s="1" t="s">
        <v>17</v>
      </c>
      <c r="B6" s="3">
        <v>801</v>
      </c>
      <c r="C6" s="2">
        <v>1929</v>
      </c>
      <c r="D6" s="2">
        <v>1072</v>
      </c>
      <c r="E6" s="3">
        <v>0</v>
      </c>
      <c r="F6" s="11">
        <f t="shared" ref="F6:F69" si="0">SUM(C6:E6)</f>
        <v>3001</v>
      </c>
      <c r="G6" s="11">
        <f t="shared" ref="G6:G69" si="1">F6/B6</f>
        <v>3.7465667915106118</v>
      </c>
      <c r="H6" s="3">
        <v>4</v>
      </c>
      <c r="I6" s="11">
        <f t="shared" ref="I6:I69" si="2">SUM(F6:H6)</f>
        <v>3008.7465667915108</v>
      </c>
      <c r="J6" s="4">
        <f>I6/B6</f>
        <v>3.7562379111005129</v>
      </c>
      <c r="K6" s="3">
        <v>0</v>
      </c>
      <c r="L6" s="3">
        <v>0</v>
      </c>
    </row>
    <row r="7" spans="1:12">
      <c r="A7" s="1" t="s">
        <v>22</v>
      </c>
      <c r="B7" s="2">
        <v>4998</v>
      </c>
      <c r="C7" s="2">
        <v>8547</v>
      </c>
      <c r="D7" s="2">
        <v>11790</v>
      </c>
      <c r="E7" s="3">
        <v>0</v>
      </c>
      <c r="F7" s="11">
        <f t="shared" si="0"/>
        <v>20337</v>
      </c>
      <c r="G7" s="11">
        <f t="shared" si="1"/>
        <v>4.0690276110444179</v>
      </c>
      <c r="H7" s="2">
        <v>11790</v>
      </c>
      <c r="I7" s="11">
        <f t="shared" si="2"/>
        <v>32131.069027611044</v>
      </c>
      <c r="J7" s="4">
        <f>I7/B7</f>
        <v>6.4287853196500686</v>
      </c>
      <c r="K7" s="3">
        <v>101</v>
      </c>
      <c r="L7" s="3">
        <v>157</v>
      </c>
    </row>
    <row r="8" spans="1:12">
      <c r="A8" s="1" t="s">
        <v>27</v>
      </c>
      <c r="B8" s="2">
        <v>5531</v>
      </c>
      <c r="C8" s="2">
        <v>4229</v>
      </c>
      <c r="D8" s="2">
        <v>3250</v>
      </c>
      <c r="E8" s="3">
        <v>1</v>
      </c>
      <c r="F8" s="11">
        <f t="shared" si="0"/>
        <v>7480</v>
      </c>
      <c r="G8" s="11">
        <f t="shared" si="1"/>
        <v>1.3523775085879588</v>
      </c>
      <c r="H8" s="2">
        <v>5726</v>
      </c>
      <c r="I8" s="11">
        <f t="shared" si="2"/>
        <v>13207.352377508589</v>
      </c>
      <c r="J8" s="4">
        <f>I8/B8</f>
        <v>2.3878778480398823</v>
      </c>
      <c r="K8" s="3">
        <v>96</v>
      </c>
      <c r="L8" s="3">
        <v>291</v>
      </c>
    </row>
    <row r="9" spans="1:12">
      <c r="A9" s="1" t="s">
        <v>32</v>
      </c>
      <c r="B9" s="2">
        <v>2198</v>
      </c>
      <c r="C9" s="2">
        <v>4390</v>
      </c>
      <c r="D9" s="2">
        <v>2976</v>
      </c>
      <c r="E9" s="3">
        <v>36</v>
      </c>
      <c r="F9" s="11">
        <f t="shared" si="0"/>
        <v>7402</v>
      </c>
      <c r="G9" s="11">
        <f t="shared" si="1"/>
        <v>3.3676069153776158</v>
      </c>
      <c r="H9" s="2">
        <v>8472</v>
      </c>
      <c r="I9" s="11">
        <f t="shared" si="2"/>
        <v>15877.367606915377</v>
      </c>
      <c r="J9" s="4">
        <f>I9/B9</f>
        <v>7.2235521414537658</v>
      </c>
      <c r="K9" s="3">
        <v>11</v>
      </c>
      <c r="L9" s="3">
        <v>0</v>
      </c>
    </row>
    <row r="10" spans="1:12">
      <c r="A10" s="1" t="s">
        <v>37</v>
      </c>
      <c r="B10" s="2">
        <v>1004</v>
      </c>
      <c r="C10" s="2">
        <v>1370</v>
      </c>
      <c r="D10" s="3">
        <v>352</v>
      </c>
      <c r="E10" s="3">
        <v>12</v>
      </c>
      <c r="F10" s="11">
        <f t="shared" si="0"/>
        <v>1734</v>
      </c>
      <c r="G10" s="11">
        <f t="shared" si="1"/>
        <v>1.7270916334661355</v>
      </c>
      <c r="H10" s="3">
        <v>275</v>
      </c>
      <c r="I10" s="11">
        <f t="shared" si="2"/>
        <v>2010.7270916334662</v>
      </c>
      <c r="J10" s="4">
        <f>I10/B10</f>
        <v>2.0027162267265601</v>
      </c>
      <c r="K10" s="3">
        <v>0</v>
      </c>
      <c r="L10" s="3">
        <v>0</v>
      </c>
    </row>
    <row r="11" spans="1:12">
      <c r="A11" s="1" t="s">
        <v>42</v>
      </c>
      <c r="B11" s="2">
        <v>24869</v>
      </c>
      <c r="C11" s="2">
        <v>159533</v>
      </c>
      <c r="D11" s="2">
        <v>52473</v>
      </c>
      <c r="E11" s="3">
        <v>24</v>
      </c>
      <c r="F11" s="11">
        <f t="shared" si="0"/>
        <v>212030</v>
      </c>
      <c r="G11" s="11">
        <f t="shared" si="1"/>
        <v>8.5258755880815471</v>
      </c>
      <c r="H11" s="2">
        <v>24366</v>
      </c>
      <c r="I11" s="11">
        <f t="shared" si="2"/>
        <v>236404.52587558809</v>
      </c>
      <c r="J11" s="4">
        <f>I11/B11</f>
        <v>9.5059924353849414</v>
      </c>
      <c r="K11" s="3">
        <v>189</v>
      </c>
      <c r="L11" s="3">
        <v>163</v>
      </c>
    </row>
    <row r="12" spans="1:12">
      <c r="A12" s="1" t="s">
        <v>47</v>
      </c>
      <c r="B12" s="2">
        <v>1015</v>
      </c>
      <c r="C12" s="2">
        <v>1353</v>
      </c>
      <c r="D12" s="3">
        <v>397</v>
      </c>
      <c r="E12" s="3">
        <v>0</v>
      </c>
      <c r="F12" s="11">
        <f t="shared" si="0"/>
        <v>1750</v>
      </c>
      <c r="G12" s="11">
        <f t="shared" si="1"/>
        <v>1.7241379310344827</v>
      </c>
      <c r="H12" s="2">
        <v>1264</v>
      </c>
      <c r="I12" s="11">
        <f t="shared" si="2"/>
        <v>3015.7241379310344</v>
      </c>
      <c r="J12" s="4">
        <f>I12/B12</f>
        <v>2.9711567861389501</v>
      </c>
      <c r="K12" s="3">
        <v>0</v>
      </c>
      <c r="L12" s="3">
        <v>0</v>
      </c>
    </row>
    <row r="13" spans="1:12">
      <c r="A13" s="1" t="s">
        <v>52</v>
      </c>
      <c r="B13" s="2">
        <v>37795</v>
      </c>
      <c r="C13" s="2">
        <v>126965</v>
      </c>
      <c r="D13" s="2">
        <v>142321</v>
      </c>
      <c r="E13" s="3">
        <v>9609</v>
      </c>
      <c r="F13" s="11">
        <f t="shared" si="0"/>
        <v>278895</v>
      </c>
      <c r="G13" s="11">
        <f t="shared" si="1"/>
        <v>7.3791506813070509</v>
      </c>
      <c r="H13" s="2">
        <v>113751</v>
      </c>
      <c r="I13" s="11">
        <f t="shared" si="2"/>
        <v>392653.37915068131</v>
      </c>
      <c r="J13" s="4">
        <f>I13/B13</f>
        <v>10.389029743370322</v>
      </c>
      <c r="K13" s="3">
        <v>207</v>
      </c>
      <c r="L13" s="3">
        <v>942</v>
      </c>
    </row>
    <row r="14" spans="1:12">
      <c r="A14" s="1" t="s">
        <v>57</v>
      </c>
      <c r="B14" s="2">
        <v>5016</v>
      </c>
      <c r="C14" s="2">
        <v>1997</v>
      </c>
      <c r="D14" s="2">
        <v>2256</v>
      </c>
      <c r="E14" s="3">
        <v>450</v>
      </c>
      <c r="F14" s="11">
        <f t="shared" si="0"/>
        <v>4703</v>
      </c>
      <c r="G14" s="11">
        <f t="shared" si="1"/>
        <v>0.93759968102073366</v>
      </c>
      <c r="H14" s="2">
        <v>2193</v>
      </c>
      <c r="I14" s="11">
        <f t="shared" si="2"/>
        <v>6896.9375996810204</v>
      </c>
      <c r="J14" s="4">
        <f>I14/B14</f>
        <v>1.3749875597450201</v>
      </c>
      <c r="K14" s="3">
        <v>0</v>
      </c>
      <c r="L14" s="3">
        <v>0</v>
      </c>
    </row>
    <row r="15" spans="1:12">
      <c r="A15" s="1" t="s">
        <v>62</v>
      </c>
      <c r="B15" s="2">
        <v>6071</v>
      </c>
      <c r="C15" s="2">
        <v>6700</v>
      </c>
      <c r="D15" s="2">
        <v>8100</v>
      </c>
      <c r="E15" s="3">
        <v>229</v>
      </c>
      <c r="F15" s="11">
        <f t="shared" si="0"/>
        <v>15029</v>
      </c>
      <c r="G15" s="11">
        <f t="shared" si="1"/>
        <v>2.4755394498435184</v>
      </c>
      <c r="H15" s="2">
        <v>3781</v>
      </c>
      <c r="I15" s="11">
        <f t="shared" si="2"/>
        <v>18812.475539449842</v>
      </c>
      <c r="J15" s="4">
        <f>I15/B15</f>
        <v>3.098744117847116</v>
      </c>
      <c r="K15" s="3">
        <v>51</v>
      </c>
      <c r="L15" s="3">
        <v>0</v>
      </c>
    </row>
    <row r="16" spans="1:12">
      <c r="A16" s="1" t="s">
        <v>67</v>
      </c>
      <c r="B16" s="2">
        <v>2252</v>
      </c>
      <c r="C16" s="2">
        <v>8640</v>
      </c>
      <c r="D16" s="2">
        <v>2084</v>
      </c>
      <c r="E16" s="3">
        <v>0</v>
      </c>
      <c r="F16" s="11">
        <f t="shared" si="0"/>
        <v>10724</v>
      </c>
      <c r="G16" s="11">
        <f t="shared" si="1"/>
        <v>4.7619893428063946</v>
      </c>
      <c r="H16" s="2">
        <v>2148</v>
      </c>
      <c r="I16" s="11">
        <f t="shared" si="2"/>
        <v>12876.761989342807</v>
      </c>
      <c r="J16" s="4">
        <f>I16/B16</f>
        <v>5.7179227306140348</v>
      </c>
      <c r="K16" s="3">
        <v>3</v>
      </c>
      <c r="L16" s="3">
        <v>0</v>
      </c>
    </row>
    <row r="17" spans="1:12">
      <c r="A17" s="1" t="s">
        <v>72</v>
      </c>
      <c r="B17" s="2">
        <v>4254</v>
      </c>
      <c r="C17" s="2">
        <v>24028</v>
      </c>
      <c r="D17" s="2">
        <v>13019</v>
      </c>
      <c r="E17" s="1"/>
      <c r="F17" s="11">
        <f t="shared" si="0"/>
        <v>37047</v>
      </c>
      <c r="G17" s="11">
        <f t="shared" si="1"/>
        <v>8.7087447108603673</v>
      </c>
      <c r="H17" s="2">
        <v>5796</v>
      </c>
      <c r="I17" s="11">
        <f t="shared" si="2"/>
        <v>42851.708744710857</v>
      </c>
      <c r="J17" s="4">
        <f>I17/B17</f>
        <v>10.073274270030762</v>
      </c>
      <c r="K17" s="3">
        <v>13</v>
      </c>
      <c r="L17" s="3">
        <v>0</v>
      </c>
    </row>
    <row r="18" spans="1:12">
      <c r="A18" s="1" t="s">
        <v>77</v>
      </c>
      <c r="B18" s="3">
        <v>995</v>
      </c>
      <c r="C18" s="3">
        <v>845</v>
      </c>
      <c r="D18" s="3">
        <v>0</v>
      </c>
      <c r="E18" s="1"/>
      <c r="F18" s="11">
        <f t="shared" si="0"/>
        <v>845</v>
      </c>
      <c r="G18" s="11">
        <f t="shared" si="1"/>
        <v>0.84924623115577891</v>
      </c>
      <c r="H18" s="3">
        <v>0</v>
      </c>
      <c r="I18" s="11">
        <f t="shared" si="2"/>
        <v>845.8492462311558</v>
      </c>
      <c r="J18" s="4">
        <f>I18/B18</f>
        <v>0.85009974495593543</v>
      </c>
      <c r="K18" s="3">
        <v>2</v>
      </c>
      <c r="L18" s="3">
        <v>0</v>
      </c>
    </row>
    <row r="19" spans="1:12">
      <c r="A19" s="1" t="s">
        <v>82</v>
      </c>
      <c r="B19" s="3">
        <v>353</v>
      </c>
      <c r="C19" s="3">
        <v>150</v>
      </c>
      <c r="D19" s="3">
        <v>272</v>
      </c>
      <c r="E19" s="3">
        <v>0</v>
      </c>
      <c r="F19" s="11">
        <f t="shared" si="0"/>
        <v>422</v>
      </c>
      <c r="G19" s="11">
        <f t="shared" si="1"/>
        <v>1.1954674220963173</v>
      </c>
      <c r="H19" s="3">
        <v>0</v>
      </c>
      <c r="I19" s="11">
        <f t="shared" si="2"/>
        <v>423.19546742209633</v>
      </c>
      <c r="J19" s="4">
        <f>I19/B19</f>
        <v>1.1988540153600462</v>
      </c>
      <c r="K19" s="1" t="s">
        <v>171</v>
      </c>
      <c r="L19" s="1" t="s">
        <v>171</v>
      </c>
    </row>
    <row r="20" spans="1:12">
      <c r="A20" s="1" t="s">
        <v>87</v>
      </c>
      <c r="B20" s="2">
        <v>1375</v>
      </c>
      <c r="C20" s="2">
        <v>2000</v>
      </c>
      <c r="D20" s="3">
        <v>681</v>
      </c>
      <c r="E20" s="1" t="s">
        <v>751</v>
      </c>
      <c r="F20" s="11">
        <f t="shared" si="0"/>
        <v>2681</v>
      </c>
      <c r="G20" s="11">
        <f t="shared" si="1"/>
        <v>1.9498181818181819</v>
      </c>
      <c r="H20" s="3">
        <v>0</v>
      </c>
      <c r="I20" s="11">
        <f t="shared" si="2"/>
        <v>2682.949818181818</v>
      </c>
      <c r="J20" s="4">
        <f>I20/B20</f>
        <v>1.9512362314049585</v>
      </c>
      <c r="K20" s="3">
        <v>0</v>
      </c>
      <c r="L20" s="3">
        <v>0</v>
      </c>
    </row>
    <row r="21" spans="1:12">
      <c r="A21" s="1" t="s">
        <v>92</v>
      </c>
      <c r="B21" s="2">
        <v>7439</v>
      </c>
      <c r="C21" s="2">
        <v>7980</v>
      </c>
      <c r="D21" s="2">
        <v>11434</v>
      </c>
      <c r="E21" s="3">
        <v>222</v>
      </c>
      <c r="F21" s="11">
        <f t="shared" si="0"/>
        <v>19636</v>
      </c>
      <c r="G21" s="11">
        <f t="shared" si="1"/>
        <v>2.6396020970560561</v>
      </c>
      <c r="H21" s="2">
        <v>9109</v>
      </c>
      <c r="I21" s="11">
        <f t="shared" si="2"/>
        <v>28747.639602097057</v>
      </c>
      <c r="J21" s="4">
        <f>I21/B21</f>
        <v>3.8644494692965528</v>
      </c>
      <c r="K21" s="3">
        <v>5</v>
      </c>
      <c r="L21" s="3">
        <v>0</v>
      </c>
    </row>
    <row r="22" spans="1:12">
      <c r="A22" s="1" t="s">
        <v>97</v>
      </c>
      <c r="B22" s="2">
        <v>2895</v>
      </c>
      <c r="C22" s="2">
        <v>7912</v>
      </c>
      <c r="D22" s="2">
        <v>2784</v>
      </c>
      <c r="E22" s="3">
        <v>0</v>
      </c>
      <c r="F22" s="11">
        <f t="shared" si="0"/>
        <v>10696</v>
      </c>
      <c r="G22" s="11">
        <f t="shared" si="1"/>
        <v>3.6946459412780657</v>
      </c>
      <c r="H22" s="2">
        <v>12199</v>
      </c>
      <c r="I22" s="11">
        <f t="shared" si="2"/>
        <v>22898.694645941279</v>
      </c>
      <c r="J22" s="4">
        <f>I22/B22</f>
        <v>7.9097390832266941</v>
      </c>
      <c r="K22" s="3">
        <v>20</v>
      </c>
      <c r="L22" s="3">
        <v>0</v>
      </c>
    </row>
    <row r="23" spans="1:12">
      <c r="A23" s="1" t="s">
        <v>102</v>
      </c>
      <c r="B23" s="2">
        <v>1993</v>
      </c>
      <c r="C23" s="3">
        <v>465</v>
      </c>
      <c r="D23" s="3">
        <v>255</v>
      </c>
      <c r="E23" s="3">
        <v>0</v>
      </c>
      <c r="F23" s="11">
        <f t="shared" si="0"/>
        <v>720</v>
      </c>
      <c r="G23" s="11">
        <f t="shared" si="1"/>
        <v>0.36126442548921223</v>
      </c>
      <c r="H23" s="2">
        <v>1209</v>
      </c>
      <c r="I23" s="11">
        <f t="shared" si="2"/>
        <v>1929.3612644254893</v>
      </c>
      <c r="J23" s="4">
        <f>I23/B23</f>
        <v>0.96806887326918678</v>
      </c>
      <c r="K23" s="3">
        <v>0</v>
      </c>
      <c r="L23" s="3">
        <v>0</v>
      </c>
    </row>
    <row r="24" spans="1:12">
      <c r="A24" s="1" t="s">
        <v>107</v>
      </c>
      <c r="B24" s="2">
        <v>5637</v>
      </c>
      <c r="C24" s="2">
        <v>3506</v>
      </c>
      <c r="D24" s="2">
        <v>2129</v>
      </c>
      <c r="E24" s="3">
        <v>0</v>
      </c>
      <c r="F24" s="11">
        <f t="shared" si="0"/>
        <v>5635</v>
      </c>
      <c r="G24" s="11">
        <f t="shared" si="1"/>
        <v>0.99964520134823487</v>
      </c>
      <c r="H24" s="2">
        <v>2747</v>
      </c>
      <c r="I24" s="11">
        <f t="shared" si="2"/>
        <v>8382.9996452013474</v>
      </c>
      <c r="J24" s="4">
        <f>I24/B24</f>
        <v>1.4871384859324726</v>
      </c>
      <c r="K24" s="3">
        <v>67</v>
      </c>
      <c r="L24" s="3">
        <v>0</v>
      </c>
    </row>
    <row r="25" spans="1:12">
      <c r="A25" s="1" t="s">
        <v>112</v>
      </c>
      <c r="B25" s="2">
        <v>16549</v>
      </c>
      <c r="C25" s="2">
        <v>30692</v>
      </c>
      <c r="D25" s="2">
        <v>5471</v>
      </c>
      <c r="E25" s="3">
        <v>133</v>
      </c>
      <c r="F25" s="11">
        <f t="shared" si="0"/>
        <v>36296</v>
      </c>
      <c r="G25" s="11">
        <f t="shared" si="1"/>
        <v>2.1932443047918304</v>
      </c>
      <c r="H25" s="2">
        <v>29947</v>
      </c>
      <c r="I25" s="11">
        <f t="shared" si="2"/>
        <v>66245.193244304799</v>
      </c>
      <c r="J25" s="4">
        <f>I25/B25</f>
        <v>4.0029725810807175</v>
      </c>
      <c r="K25" s="3">
        <v>132</v>
      </c>
      <c r="L25" s="3">
        <v>497</v>
      </c>
    </row>
    <row r="26" spans="1:12">
      <c r="A26" s="1" t="s">
        <v>117</v>
      </c>
      <c r="B26" s="2">
        <v>2106</v>
      </c>
      <c r="C26" s="2">
        <v>3960</v>
      </c>
      <c r="D26" s="2">
        <v>2801</v>
      </c>
      <c r="E26" s="3">
        <v>58</v>
      </c>
      <c r="F26" s="11">
        <f t="shared" si="0"/>
        <v>6819</v>
      </c>
      <c r="G26" s="11">
        <f t="shared" si="1"/>
        <v>3.2378917378917378</v>
      </c>
      <c r="H26" s="3">
        <v>0</v>
      </c>
      <c r="I26" s="11">
        <f t="shared" si="2"/>
        <v>6822.2378917378919</v>
      </c>
      <c r="J26" s="4">
        <f>I26/B26</f>
        <v>3.2394291983560741</v>
      </c>
      <c r="K26" s="3">
        <v>2</v>
      </c>
      <c r="L26" s="3">
        <v>0</v>
      </c>
    </row>
    <row r="27" spans="1:12">
      <c r="A27" s="1" t="s">
        <v>122</v>
      </c>
      <c r="B27" s="2">
        <v>20174</v>
      </c>
      <c r="C27" s="2">
        <v>45843</v>
      </c>
      <c r="D27" s="2">
        <v>50218</v>
      </c>
      <c r="E27" s="3">
        <v>1669</v>
      </c>
      <c r="F27" s="11">
        <f t="shared" si="0"/>
        <v>97730</v>
      </c>
      <c r="G27" s="11">
        <f t="shared" si="1"/>
        <v>4.8443541191632793</v>
      </c>
      <c r="H27" s="2">
        <v>51114</v>
      </c>
      <c r="I27" s="11">
        <f t="shared" si="2"/>
        <v>148848.84435411915</v>
      </c>
      <c r="J27" s="4">
        <f>I27/B27</f>
        <v>7.3782514302626723</v>
      </c>
      <c r="K27" s="3">
        <v>21</v>
      </c>
      <c r="L27" s="3">
        <v>0</v>
      </c>
    </row>
    <row r="28" spans="1:12">
      <c r="A28" s="1" t="s">
        <v>127</v>
      </c>
      <c r="B28" s="2">
        <v>3217</v>
      </c>
      <c r="C28" s="2">
        <v>13087</v>
      </c>
      <c r="D28" s="2">
        <v>10577</v>
      </c>
      <c r="E28" s="3">
        <v>284</v>
      </c>
      <c r="F28" s="11">
        <f t="shared" si="0"/>
        <v>23948</v>
      </c>
      <c r="G28" s="11">
        <f t="shared" si="1"/>
        <v>7.4442026732981041</v>
      </c>
      <c r="H28" s="2">
        <v>8388</v>
      </c>
      <c r="I28" s="11">
        <f t="shared" si="2"/>
        <v>32343.444202673298</v>
      </c>
      <c r="J28" s="4">
        <f>I28/B28</f>
        <v>10.053914890479732</v>
      </c>
      <c r="K28" s="3">
        <v>204</v>
      </c>
      <c r="L28" s="3">
        <v>113</v>
      </c>
    </row>
    <row r="29" spans="1:12">
      <c r="A29" s="1" t="s">
        <v>132</v>
      </c>
      <c r="B29" s="2">
        <v>10456</v>
      </c>
      <c r="C29" s="2">
        <v>9459</v>
      </c>
      <c r="D29" s="2">
        <v>23502</v>
      </c>
      <c r="E29" s="3">
        <v>240</v>
      </c>
      <c r="F29" s="11">
        <f t="shared" si="0"/>
        <v>33201</v>
      </c>
      <c r="G29" s="11">
        <f t="shared" si="1"/>
        <v>3.1753060443764345</v>
      </c>
      <c r="H29" s="2">
        <v>8231</v>
      </c>
      <c r="I29" s="11">
        <f t="shared" si="2"/>
        <v>41435.175306044373</v>
      </c>
      <c r="J29" s="4">
        <f>I29/B29</f>
        <v>3.9628132465612445</v>
      </c>
      <c r="K29" s="3">
        <v>16</v>
      </c>
      <c r="L29" s="3">
        <v>148</v>
      </c>
    </row>
    <row r="30" spans="1:12">
      <c r="A30" s="1" t="s">
        <v>137</v>
      </c>
      <c r="B30" s="2">
        <v>1349</v>
      </c>
      <c r="C30" s="2">
        <v>1712</v>
      </c>
      <c r="D30" s="3">
        <v>298</v>
      </c>
      <c r="E30" s="3">
        <v>0</v>
      </c>
      <c r="F30" s="11">
        <f t="shared" si="0"/>
        <v>2010</v>
      </c>
      <c r="G30" s="11">
        <f t="shared" si="1"/>
        <v>1.4899925871015567</v>
      </c>
      <c r="H30" s="3">
        <v>178</v>
      </c>
      <c r="I30" s="11">
        <f t="shared" si="2"/>
        <v>2189.4899925871014</v>
      </c>
      <c r="J30" s="4">
        <f>I30/B30</f>
        <v>1.6230466957650862</v>
      </c>
      <c r="K30" s="3">
        <v>0</v>
      </c>
      <c r="L30" s="3">
        <v>0</v>
      </c>
    </row>
    <row r="31" spans="1:12">
      <c r="A31" s="1" t="s">
        <v>142</v>
      </c>
      <c r="B31" s="2">
        <v>8345</v>
      </c>
      <c r="C31" s="2">
        <v>14474</v>
      </c>
      <c r="D31" s="2">
        <v>4061</v>
      </c>
      <c r="E31" s="3">
        <v>0</v>
      </c>
      <c r="F31" s="11">
        <f t="shared" si="0"/>
        <v>18535</v>
      </c>
      <c r="G31" s="11">
        <f t="shared" si="1"/>
        <v>2.2210904733373278</v>
      </c>
      <c r="H31" s="2">
        <v>1793</v>
      </c>
      <c r="I31" s="11">
        <f t="shared" si="2"/>
        <v>20330.221090473337</v>
      </c>
      <c r="J31" s="4">
        <f>I31/B31</f>
        <v>2.4362158286966249</v>
      </c>
      <c r="K31" s="3">
        <v>3</v>
      </c>
      <c r="L31" s="3">
        <v>0</v>
      </c>
    </row>
    <row r="32" spans="1:12">
      <c r="A32" s="1" t="s">
        <v>147</v>
      </c>
      <c r="B32" s="2">
        <v>3398</v>
      </c>
      <c r="C32" s="2">
        <v>5818</v>
      </c>
      <c r="D32" s="2">
        <v>1689</v>
      </c>
      <c r="E32" s="3">
        <v>0</v>
      </c>
      <c r="F32" s="11">
        <f t="shared" si="0"/>
        <v>7507</v>
      </c>
      <c r="G32" s="11">
        <f t="shared" si="1"/>
        <v>2.209240729841083</v>
      </c>
      <c r="H32" s="3">
        <v>0</v>
      </c>
      <c r="I32" s="11">
        <f t="shared" si="2"/>
        <v>7509.2092407298414</v>
      </c>
      <c r="J32" s="4">
        <f>I32/B32</f>
        <v>2.2098908889728786</v>
      </c>
      <c r="K32" s="3">
        <v>0</v>
      </c>
      <c r="L32" s="3">
        <v>0</v>
      </c>
    </row>
    <row r="33" spans="1:12">
      <c r="A33" s="1" t="s">
        <v>152</v>
      </c>
      <c r="B33" s="2">
        <v>2541</v>
      </c>
      <c r="C33" s="2">
        <v>2411</v>
      </c>
      <c r="D33" s="3">
        <v>928</v>
      </c>
      <c r="E33" s="3">
        <v>0</v>
      </c>
      <c r="F33" s="11">
        <f t="shared" si="0"/>
        <v>3339</v>
      </c>
      <c r="G33" s="11">
        <f t="shared" si="1"/>
        <v>1.3140495867768596</v>
      </c>
      <c r="H33" s="2">
        <v>1396</v>
      </c>
      <c r="I33" s="11">
        <f t="shared" si="2"/>
        <v>4736.3140495867774</v>
      </c>
      <c r="J33" s="4">
        <f>I33/B33</f>
        <v>1.8639567294713804</v>
      </c>
      <c r="K33" s="3">
        <v>0</v>
      </c>
      <c r="L33" s="3">
        <v>2</v>
      </c>
    </row>
    <row r="34" spans="1:12">
      <c r="A34" s="1" t="s">
        <v>157</v>
      </c>
      <c r="B34" s="2">
        <v>23045</v>
      </c>
      <c r="C34" s="2">
        <v>50619</v>
      </c>
      <c r="D34" s="2">
        <v>33554</v>
      </c>
      <c r="E34" s="3">
        <v>2826</v>
      </c>
      <c r="F34" s="11">
        <f t="shared" si="0"/>
        <v>86999</v>
      </c>
      <c r="G34" s="11">
        <f t="shared" si="1"/>
        <v>3.7751789976133652</v>
      </c>
      <c r="H34" s="2">
        <v>44158</v>
      </c>
      <c r="I34" s="11">
        <f t="shared" si="2"/>
        <v>131160.7751789976</v>
      </c>
      <c r="J34" s="4">
        <f>I34/B34</f>
        <v>5.6915068422216359</v>
      </c>
      <c r="K34" s="3">
        <v>94</v>
      </c>
      <c r="L34" s="3">
        <v>374</v>
      </c>
    </row>
    <row r="35" spans="1:12">
      <c r="A35" s="1" t="s">
        <v>162</v>
      </c>
      <c r="B35" s="2">
        <v>19628</v>
      </c>
      <c r="C35" s="2">
        <v>25991</v>
      </c>
      <c r="D35" s="2">
        <v>22499</v>
      </c>
      <c r="E35" s="3">
        <v>1042</v>
      </c>
      <c r="F35" s="11">
        <f t="shared" si="0"/>
        <v>49532</v>
      </c>
      <c r="G35" s="11">
        <f t="shared" si="1"/>
        <v>2.5235378031383737</v>
      </c>
      <c r="H35" s="2">
        <v>29307</v>
      </c>
      <c r="I35" s="11">
        <f t="shared" si="2"/>
        <v>78841.523537803136</v>
      </c>
      <c r="J35" s="4">
        <f>I35/B35</f>
        <v>4.0167884419096769</v>
      </c>
      <c r="K35" s="3">
        <v>142</v>
      </c>
      <c r="L35" s="3">
        <v>151</v>
      </c>
    </row>
    <row r="36" spans="1:12">
      <c r="A36" s="1" t="s">
        <v>167</v>
      </c>
      <c r="B36" s="2">
        <v>234559</v>
      </c>
      <c r="C36" s="2">
        <v>281493</v>
      </c>
      <c r="D36" s="2">
        <v>189628</v>
      </c>
      <c r="E36" s="3">
        <v>22079</v>
      </c>
      <c r="F36" s="11">
        <f t="shared" si="0"/>
        <v>493200</v>
      </c>
      <c r="G36" s="11">
        <f t="shared" si="1"/>
        <v>2.1026692644494562</v>
      </c>
      <c r="H36" s="2">
        <v>188899</v>
      </c>
      <c r="I36" s="11">
        <f t="shared" si="2"/>
        <v>682101.10266926442</v>
      </c>
      <c r="J36" s="4">
        <f>I36/B36</f>
        <v>2.9080150523717463</v>
      </c>
      <c r="K36" s="2">
        <v>3536</v>
      </c>
      <c r="L36" s="3">
        <v>595</v>
      </c>
    </row>
    <row r="37" spans="1:12">
      <c r="A37" s="1" t="s">
        <v>172</v>
      </c>
      <c r="B37" s="2">
        <v>18560</v>
      </c>
      <c r="C37" s="2">
        <v>7176</v>
      </c>
      <c r="D37" s="2">
        <v>9590</v>
      </c>
      <c r="E37" s="3">
        <v>0</v>
      </c>
      <c r="F37" s="11">
        <f t="shared" si="0"/>
        <v>16766</v>
      </c>
      <c r="G37" s="11">
        <f t="shared" si="1"/>
        <v>0.90334051724137931</v>
      </c>
      <c r="H37" s="2">
        <v>15124</v>
      </c>
      <c r="I37" s="11">
        <f t="shared" si="2"/>
        <v>31890.903340517241</v>
      </c>
      <c r="J37" s="4">
        <f>I37/B37</f>
        <v>1.7182598782606273</v>
      </c>
      <c r="K37" s="3">
        <v>52</v>
      </c>
      <c r="L37" s="3">
        <v>36</v>
      </c>
    </row>
    <row r="38" spans="1:12">
      <c r="A38" s="1" t="s">
        <v>177</v>
      </c>
      <c r="B38" s="2">
        <v>3640</v>
      </c>
      <c r="C38" s="2">
        <v>6194</v>
      </c>
      <c r="D38" s="2">
        <v>13202</v>
      </c>
      <c r="E38" s="3">
        <v>76</v>
      </c>
      <c r="F38" s="11">
        <f t="shared" si="0"/>
        <v>19472</v>
      </c>
      <c r="G38" s="11">
        <f t="shared" si="1"/>
        <v>5.3494505494505491</v>
      </c>
      <c r="H38" s="2">
        <v>4485</v>
      </c>
      <c r="I38" s="11">
        <f t="shared" si="2"/>
        <v>23962.349450549449</v>
      </c>
      <c r="J38" s="4">
        <f>I38/B38</f>
        <v>6.5830630358652336</v>
      </c>
      <c r="K38" s="3">
        <v>10</v>
      </c>
      <c r="L38" s="3">
        <v>0</v>
      </c>
    </row>
    <row r="39" spans="1:12">
      <c r="A39" s="1" t="s">
        <v>182</v>
      </c>
      <c r="B39" s="2">
        <v>11290</v>
      </c>
      <c r="C39" s="2">
        <v>15375</v>
      </c>
      <c r="D39" s="2">
        <v>19381</v>
      </c>
      <c r="E39" s="3">
        <v>189</v>
      </c>
      <c r="F39" s="11">
        <f t="shared" si="0"/>
        <v>34945</v>
      </c>
      <c r="G39" s="11">
        <f t="shared" si="1"/>
        <v>3.0952170062001771</v>
      </c>
      <c r="H39" s="2">
        <v>21184</v>
      </c>
      <c r="I39" s="11">
        <f t="shared" si="2"/>
        <v>56132.095217006201</v>
      </c>
      <c r="J39" s="4">
        <f>I39/B39</f>
        <v>4.9718419147038269</v>
      </c>
      <c r="K39" s="3">
        <v>181</v>
      </c>
      <c r="L39" s="3">
        <v>79</v>
      </c>
    </row>
    <row r="40" spans="1:12">
      <c r="A40" s="1" t="s">
        <v>187</v>
      </c>
      <c r="B40" s="2">
        <v>50499</v>
      </c>
      <c r="C40" s="2">
        <v>45149</v>
      </c>
      <c r="D40" s="2">
        <v>51678</v>
      </c>
      <c r="E40" s="3">
        <v>130</v>
      </c>
      <c r="F40" s="11">
        <f t="shared" si="0"/>
        <v>96957</v>
      </c>
      <c r="G40" s="11">
        <f t="shared" si="1"/>
        <v>1.9199786134378898</v>
      </c>
      <c r="H40" s="2">
        <v>80210</v>
      </c>
      <c r="I40" s="11">
        <f t="shared" si="2"/>
        <v>177168.91997861344</v>
      </c>
      <c r="J40" s="4">
        <f>I40/B40</f>
        <v>3.5083649176936857</v>
      </c>
      <c r="K40" s="2">
        <v>1742</v>
      </c>
      <c r="L40" s="3">
        <v>580</v>
      </c>
    </row>
    <row r="41" spans="1:12">
      <c r="A41" s="1" t="s">
        <v>192</v>
      </c>
      <c r="B41" s="2">
        <v>1111</v>
      </c>
      <c r="C41" s="2">
        <v>2098</v>
      </c>
      <c r="D41" s="3">
        <v>736</v>
      </c>
      <c r="E41" s="3">
        <v>0</v>
      </c>
      <c r="F41" s="11">
        <f t="shared" si="0"/>
        <v>2834</v>
      </c>
      <c r="G41" s="11">
        <f t="shared" si="1"/>
        <v>2.5508550855085508</v>
      </c>
      <c r="H41" s="3">
        <v>499</v>
      </c>
      <c r="I41" s="11">
        <f t="shared" si="2"/>
        <v>3335.5508550855084</v>
      </c>
      <c r="J41" s="4">
        <f>I41/B41</f>
        <v>3.0022959991768752</v>
      </c>
      <c r="K41" s="3">
        <v>0</v>
      </c>
      <c r="L41" s="3">
        <v>0</v>
      </c>
    </row>
    <row r="42" spans="1:12">
      <c r="A42" s="1" t="s">
        <v>196</v>
      </c>
      <c r="B42" s="2">
        <v>2640</v>
      </c>
      <c r="C42" s="2">
        <v>17151</v>
      </c>
      <c r="D42" s="2">
        <v>1061</v>
      </c>
      <c r="E42" s="3">
        <v>0</v>
      </c>
      <c r="F42" s="11">
        <f t="shared" si="0"/>
        <v>18212</v>
      </c>
      <c r="G42" s="11">
        <f t="shared" si="1"/>
        <v>6.8984848484848484</v>
      </c>
      <c r="H42" s="2">
        <v>14445</v>
      </c>
      <c r="I42" s="11">
        <f t="shared" si="2"/>
        <v>32663.898484848483</v>
      </c>
      <c r="J42" s="4">
        <f>I42/B42</f>
        <v>12.372688820018364</v>
      </c>
      <c r="K42" s="3">
        <v>145</v>
      </c>
      <c r="L42" s="3">
        <v>116</v>
      </c>
    </row>
    <row r="43" spans="1:12">
      <c r="A43" s="1" t="s">
        <v>201</v>
      </c>
      <c r="B43" s="2">
        <v>3474</v>
      </c>
      <c r="C43" s="2">
        <v>2651</v>
      </c>
      <c r="D43" s="2">
        <v>1536</v>
      </c>
      <c r="E43" s="3">
        <v>0</v>
      </c>
      <c r="F43" s="11">
        <f t="shared" si="0"/>
        <v>4187</v>
      </c>
      <c r="G43" s="11">
        <f t="shared" si="1"/>
        <v>1.2052389176741509</v>
      </c>
      <c r="H43" s="3">
        <v>0</v>
      </c>
      <c r="I43" s="11">
        <f t="shared" si="2"/>
        <v>4188.2052389176743</v>
      </c>
      <c r="J43" s="4">
        <f>I43/B43</f>
        <v>1.205585848853677</v>
      </c>
      <c r="K43" s="3">
        <v>7</v>
      </c>
      <c r="L43" s="3">
        <v>0</v>
      </c>
    </row>
    <row r="44" spans="1:12">
      <c r="A44" s="1" t="s">
        <v>206</v>
      </c>
      <c r="B44" s="3">
        <v>964</v>
      </c>
      <c r="C44" s="2">
        <v>13083</v>
      </c>
      <c r="D44" s="2">
        <v>2278</v>
      </c>
      <c r="E44" s="3">
        <v>0</v>
      </c>
      <c r="F44" s="11">
        <f t="shared" si="0"/>
        <v>15361</v>
      </c>
      <c r="G44" s="11">
        <f t="shared" si="1"/>
        <v>15.934647302904564</v>
      </c>
      <c r="H44" s="3">
        <v>0</v>
      </c>
      <c r="I44" s="11">
        <f t="shared" si="2"/>
        <v>15376.934647302905</v>
      </c>
      <c r="J44" s="4">
        <f>I44/B44</f>
        <v>15.951177020023762</v>
      </c>
      <c r="K44" s="3">
        <v>1</v>
      </c>
      <c r="L44" s="3">
        <v>2</v>
      </c>
    </row>
    <row r="45" spans="1:12">
      <c r="A45" s="1" t="s">
        <v>211</v>
      </c>
      <c r="B45" s="3">
        <v>914</v>
      </c>
      <c r="C45" s="2">
        <v>1456</v>
      </c>
      <c r="D45" s="3">
        <v>352</v>
      </c>
      <c r="E45" s="1"/>
      <c r="F45" s="11">
        <f t="shared" si="0"/>
        <v>1808</v>
      </c>
      <c r="G45" s="11">
        <f t="shared" si="1"/>
        <v>1.9781181619256019</v>
      </c>
      <c r="H45" s="3">
        <v>0</v>
      </c>
      <c r="I45" s="11">
        <f t="shared" si="2"/>
        <v>1809.9781181619255</v>
      </c>
      <c r="J45" s="4">
        <f>I45/B45</f>
        <v>1.9802824049911658</v>
      </c>
      <c r="K45" s="3">
        <v>0</v>
      </c>
      <c r="L45" s="3">
        <v>0</v>
      </c>
    </row>
    <row r="46" spans="1:12">
      <c r="A46" s="1" t="s">
        <v>216</v>
      </c>
      <c r="B46" s="2">
        <v>11191</v>
      </c>
      <c r="C46" s="2">
        <v>11240</v>
      </c>
      <c r="D46" s="2">
        <v>18282</v>
      </c>
      <c r="E46" s="3">
        <v>30</v>
      </c>
      <c r="F46" s="11">
        <f t="shared" si="0"/>
        <v>29552</v>
      </c>
      <c r="G46" s="11">
        <f t="shared" si="1"/>
        <v>2.6406934143508178</v>
      </c>
      <c r="H46" s="2">
        <v>29909</v>
      </c>
      <c r="I46" s="11">
        <f t="shared" si="2"/>
        <v>59463.640693414352</v>
      </c>
      <c r="J46" s="4">
        <f>I46/B46</f>
        <v>5.3135234289531184</v>
      </c>
      <c r="K46" s="3">
        <v>62</v>
      </c>
      <c r="L46" s="3">
        <v>0</v>
      </c>
    </row>
    <row r="47" spans="1:12">
      <c r="A47" s="1" t="s">
        <v>221</v>
      </c>
      <c r="B47" s="2">
        <v>12378</v>
      </c>
      <c r="C47" s="2">
        <v>9668</v>
      </c>
      <c r="D47" s="2">
        <v>11286</v>
      </c>
      <c r="E47" s="3">
        <v>24</v>
      </c>
      <c r="F47" s="11">
        <f t="shared" si="0"/>
        <v>20978</v>
      </c>
      <c r="G47" s="11">
        <f t="shared" si="1"/>
        <v>1.6947810631766036</v>
      </c>
      <c r="H47" s="2">
        <v>9910</v>
      </c>
      <c r="I47" s="11">
        <f t="shared" si="2"/>
        <v>30889.694781063175</v>
      </c>
      <c r="J47" s="4">
        <f>I47/B47</f>
        <v>2.4955319745567275</v>
      </c>
      <c r="K47" s="3">
        <v>98</v>
      </c>
      <c r="L47" s="3">
        <v>282</v>
      </c>
    </row>
    <row r="48" spans="1:12">
      <c r="A48" s="1" t="s">
        <v>226</v>
      </c>
      <c r="B48" s="2">
        <v>2156</v>
      </c>
      <c r="C48" s="2">
        <v>3123</v>
      </c>
      <c r="D48" s="2">
        <v>1484</v>
      </c>
      <c r="E48" s="3">
        <v>28</v>
      </c>
      <c r="F48" s="11">
        <f t="shared" si="0"/>
        <v>4635</v>
      </c>
      <c r="G48" s="11">
        <f t="shared" si="1"/>
        <v>2.1498144712430425</v>
      </c>
      <c r="H48" s="2">
        <v>2638</v>
      </c>
      <c r="I48" s="11">
        <f t="shared" si="2"/>
        <v>7275.1498144712432</v>
      </c>
      <c r="J48" s="4">
        <f>I48/B48</f>
        <v>3.3743737543929702</v>
      </c>
      <c r="K48" s="3">
        <v>0</v>
      </c>
      <c r="L48" s="3">
        <v>0</v>
      </c>
    </row>
    <row r="49" spans="1:12">
      <c r="A49" s="1" t="s">
        <v>231</v>
      </c>
      <c r="B49" s="2">
        <v>5625</v>
      </c>
      <c r="C49" s="2">
        <v>4044</v>
      </c>
      <c r="D49" s="3">
        <v>669</v>
      </c>
      <c r="E49" s="3">
        <v>0</v>
      </c>
      <c r="F49" s="11">
        <f t="shared" si="0"/>
        <v>4713</v>
      </c>
      <c r="G49" s="11">
        <f t="shared" si="1"/>
        <v>0.83786666666666665</v>
      </c>
      <c r="H49" s="3">
        <v>0</v>
      </c>
      <c r="I49" s="11">
        <f t="shared" si="2"/>
        <v>4713.8378666666667</v>
      </c>
      <c r="J49" s="4">
        <f>I49/B49</f>
        <v>0.83801562074074076</v>
      </c>
      <c r="K49" s="3">
        <v>10</v>
      </c>
      <c r="L49" s="3">
        <v>0</v>
      </c>
    </row>
    <row r="50" spans="1:12">
      <c r="A50" s="1" t="s">
        <v>236</v>
      </c>
      <c r="B50" s="2">
        <v>4893</v>
      </c>
      <c r="C50" s="2">
        <v>7061</v>
      </c>
      <c r="D50" s="2">
        <v>8253</v>
      </c>
      <c r="E50" s="3">
        <v>18</v>
      </c>
      <c r="F50" s="11">
        <f t="shared" si="0"/>
        <v>15332</v>
      </c>
      <c r="G50" s="11">
        <f t="shared" si="1"/>
        <v>3.133455957490292</v>
      </c>
      <c r="H50" s="2">
        <v>3970</v>
      </c>
      <c r="I50" s="11">
        <f t="shared" si="2"/>
        <v>19305.13345595749</v>
      </c>
      <c r="J50" s="4">
        <f>I50/B50</f>
        <v>3.9454595250270774</v>
      </c>
      <c r="K50" s="3">
        <v>2</v>
      </c>
      <c r="L50" s="3">
        <v>0</v>
      </c>
    </row>
    <row r="51" spans="1:12">
      <c r="A51" s="1" t="s">
        <v>241</v>
      </c>
      <c r="B51" s="2">
        <v>3342</v>
      </c>
      <c r="C51" s="2">
        <v>5440</v>
      </c>
      <c r="D51" s="2">
        <v>4116</v>
      </c>
      <c r="E51" s="3">
        <v>0</v>
      </c>
      <c r="F51" s="11">
        <f t="shared" si="0"/>
        <v>9556</v>
      </c>
      <c r="G51" s="11">
        <f t="shared" si="1"/>
        <v>2.8593656493117892</v>
      </c>
      <c r="H51" s="2">
        <v>7154</v>
      </c>
      <c r="I51" s="11">
        <f t="shared" si="2"/>
        <v>16712.85936564931</v>
      </c>
      <c r="J51" s="4">
        <f>I51/B51</f>
        <v>5.0008555851733423</v>
      </c>
      <c r="K51" s="3">
        <v>91</v>
      </c>
      <c r="L51" s="3">
        <v>68</v>
      </c>
    </row>
    <row r="52" spans="1:12">
      <c r="A52" s="1" t="s">
        <v>246</v>
      </c>
      <c r="B52" s="2">
        <v>5916</v>
      </c>
      <c r="C52" s="2">
        <v>6470</v>
      </c>
      <c r="D52" s="2">
        <v>5025</v>
      </c>
      <c r="E52" s="3">
        <v>12</v>
      </c>
      <c r="F52" s="11">
        <f t="shared" si="0"/>
        <v>11507</v>
      </c>
      <c r="G52" s="11">
        <f t="shared" si="1"/>
        <v>1.9450642325895875</v>
      </c>
      <c r="H52" s="3">
        <v>489</v>
      </c>
      <c r="I52" s="11">
        <f t="shared" si="2"/>
        <v>11997.94506423259</v>
      </c>
      <c r="J52" s="4">
        <f>I52/B52</f>
        <v>2.0280502136971923</v>
      </c>
      <c r="K52" s="3">
        <v>4</v>
      </c>
      <c r="L52" s="3">
        <v>2</v>
      </c>
    </row>
    <row r="53" spans="1:12">
      <c r="A53" s="1" t="s">
        <v>251</v>
      </c>
      <c r="B53" s="2">
        <v>3286</v>
      </c>
      <c r="C53" s="2">
        <v>4033</v>
      </c>
      <c r="D53" s="2">
        <v>1877</v>
      </c>
      <c r="E53" s="3">
        <v>255</v>
      </c>
      <c r="F53" s="11">
        <f t="shared" si="0"/>
        <v>6165</v>
      </c>
      <c r="G53" s="11">
        <f t="shared" si="1"/>
        <v>1.876141205112599</v>
      </c>
      <c r="H53" s="2">
        <v>1239</v>
      </c>
      <c r="I53" s="11">
        <f t="shared" si="2"/>
        <v>7405.8761412051126</v>
      </c>
      <c r="J53" s="4">
        <f>I53/B53</f>
        <v>2.2537663241646722</v>
      </c>
      <c r="K53" s="3">
        <v>0</v>
      </c>
      <c r="L53" s="3">
        <v>0</v>
      </c>
    </row>
    <row r="54" spans="1:12">
      <c r="A54" s="1" t="s">
        <v>256</v>
      </c>
      <c r="B54" s="2">
        <v>1724</v>
      </c>
      <c r="C54" s="2">
        <v>1666</v>
      </c>
      <c r="D54" s="2">
        <v>2337</v>
      </c>
      <c r="E54" s="3">
        <v>0</v>
      </c>
      <c r="F54" s="11">
        <f t="shared" si="0"/>
        <v>4003</v>
      </c>
      <c r="G54" s="11">
        <f t="shared" si="1"/>
        <v>2.3219257540603246</v>
      </c>
      <c r="H54" s="2">
        <v>1676</v>
      </c>
      <c r="I54" s="11">
        <f t="shared" si="2"/>
        <v>5681.3219257540604</v>
      </c>
      <c r="J54" s="4">
        <f>I54/B54</f>
        <v>3.2954303513654644</v>
      </c>
      <c r="K54" s="3">
        <v>2</v>
      </c>
      <c r="L54" s="3">
        <v>3</v>
      </c>
    </row>
    <row r="55" spans="1:12">
      <c r="A55" s="1" t="s">
        <v>261</v>
      </c>
      <c r="B55" s="3">
        <v>898</v>
      </c>
      <c r="C55" s="3">
        <v>559</v>
      </c>
      <c r="D55" s="3">
        <v>868</v>
      </c>
      <c r="E55" s="3">
        <v>0</v>
      </c>
      <c r="F55" s="11">
        <f t="shared" si="0"/>
        <v>1427</v>
      </c>
      <c r="G55" s="11">
        <f t="shared" si="1"/>
        <v>1.589086859688196</v>
      </c>
      <c r="H55" s="3">
        <v>0</v>
      </c>
      <c r="I55" s="11">
        <f t="shared" si="2"/>
        <v>1428.5890868596882</v>
      </c>
      <c r="J55" s="4">
        <f>I55/B55</f>
        <v>1.5908564441644635</v>
      </c>
      <c r="K55" s="3">
        <v>0</v>
      </c>
      <c r="L55" s="3">
        <v>0</v>
      </c>
    </row>
    <row r="56" spans="1:12">
      <c r="A56" s="1" t="s">
        <v>266</v>
      </c>
      <c r="B56" s="2">
        <v>1897</v>
      </c>
      <c r="C56" s="2">
        <v>10953</v>
      </c>
      <c r="D56" s="2">
        <v>16836</v>
      </c>
      <c r="E56" s="3">
        <v>648</v>
      </c>
      <c r="F56" s="11">
        <f t="shared" si="0"/>
        <v>28437</v>
      </c>
      <c r="G56" s="11">
        <f t="shared" si="1"/>
        <v>14.990511333684765</v>
      </c>
      <c r="H56" s="2">
        <v>3422</v>
      </c>
      <c r="I56" s="11">
        <f t="shared" si="2"/>
        <v>31873.990511333686</v>
      </c>
      <c r="J56" s="4">
        <f>I56/B56</f>
        <v>16.802314449833254</v>
      </c>
      <c r="K56" s="3">
        <v>12</v>
      </c>
      <c r="L56" s="3">
        <v>0</v>
      </c>
    </row>
    <row r="57" spans="1:12">
      <c r="A57" s="1" t="s">
        <v>271</v>
      </c>
      <c r="B57" s="3">
        <v>328</v>
      </c>
      <c r="C57" s="3">
        <v>378</v>
      </c>
      <c r="D57" s="3">
        <v>42</v>
      </c>
      <c r="E57" s="1"/>
      <c r="F57" s="11">
        <f t="shared" si="0"/>
        <v>420</v>
      </c>
      <c r="G57" s="11">
        <f t="shared" si="1"/>
        <v>1.2804878048780488</v>
      </c>
      <c r="H57" s="3">
        <v>0</v>
      </c>
      <c r="I57" s="11">
        <f t="shared" si="2"/>
        <v>421.28048780487802</v>
      </c>
      <c r="J57" s="4">
        <f>I57/B57</f>
        <v>1.2843917311124331</v>
      </c>
      <c r="K57" s="3">
        <v>0</v>
      </c>
      <c r="L57" s="3">
        <v>0</v>
      </c>
    </row>
    <row r="58" spans="1:12">
      <c r="A58" s="1" t="s">
        <v>276</v>
      </c>
      <c r="B58" s="2">
        <v>1020</v>
      </c>
      <c r="C58" s="3">
        <v>947</v>
      </c>
      <c r="D58" s="3">
        <v>540</v>
      </c>
      <c r="E58" s="3">
        <v>0</v>
      </c>
      <c r="F58" s="11">
        <f t="shared" si="0"/>
        <v>1487</v>
      </c>
      <c r="G58" s="11">
        <f t="shared" si="1"/>
        <v>1.4578431372549019</v>
      </c>
      <c r="H58" s="3">
        <v>862</v>
      </c>
      <c r="I58" s="11">
        <f t="shared" si="2"/>
        <v>2350.4578431372547</v>
      </c>
      <c r="J58" s="4">
        <f>I58/B58</f>
        <v>2.3043704344482889</v>
      </c>
      <c r="K58" s="3">
        <v>0</v>
      </c>
      <c r="L58" s="3">
        <v>0</v>
      </c>
    </row>
    <row r="59" spans="1:12">
      <c r="A59" s="1" t="s">
        <v>281</v>
      </c>
      <c r="B59" s="2">
        <v>4964</v>
      </c>
      <c r="C59" s="2">
        <v>39225</v>
      </c>
      <c r="D59" s="2">
        <v>24241</v>
      </c>
      <c r="E59" s="3">
        <v>500</v>
      </c>
      <c r="F59" s="11">
        <f t="shared" si="0"/>
        <v>63966</v>
      </c>
      <c r="G59" s="11">
        <f t="shared" si="1"/>
        <v>12.885979049153908</v>
      </c>
      <c r="H59" s="2">
        <v>9000</v>
      </c>
      <c r="I59" s="11">
        <f t="shared" si="2"/>
        <v>72978.885979049155</v>
      </c>
      <c r="J59" s="4">
        <f>I59/B59</f>
        <v>14.701628924063085</v>
      </c>
      <c r="K59" s="3">
        <v>0</v>
      </c>
      <c r="L59" s="3">
        <v>0</v>
      </c>
    </row>
    <row r="60" spans="1:12">
      <c r="A60" s="1" t="s">
        <v>286</v>
      </c>
      <c r="B60" s="2">
        <v>1269</v>
      </c>
      <c r="C60" s="2">
        <v>2342</v>
      </c>
      <c r="D60" s="2">
        <v>15274</v>
      </c>
      <c r="E60" s="1"/>
      <c r="F60" s="11">
        <f t="shared" si="0"/>
        <v>17616</v>
      </c>
      <c r="G60" s="11">
        <f t="shared" si="1"/>
        <v>13.881796690307329</v>
      </c>
      <c r="H60" s="3">
        <v>0</v>
      </c>
      <c r="I60" s="11">
        <f t="shared" si="2"/>
        <v>17629.881796690308</v>
      </c>
      <c r="J60" s="4">
        <f>I60/B60</f>
        <v>13.89273585239583</v>
      </c>
      <c r="K60" s="3">
        <v>0</v>
      </c>
      <c r="L60" s="3">
        <v>0</v>
      </c>
    </row>
    <row r="61" spans="1:12">
      <c r="A61" s="1" t="s">
        <v>291</v>
      </c>
      <c r="B61" s="3">
        <v>611</v>
      </c>
      <c r="C61" s="2">
        <v>5633</v>
      </c>
      <c r="D61" s="2">
        <v>3196</v>
      </c>
      <c r="E61" s="3">
        <v>7</v>
      </c>
      <c r="F61" s="11">
        <f t="shared" si="0"/>
        <v>8836</v>
      </c>
      <c r="G61" s="11">
        <f t="shared" si="1"/>
        <v>14.461538461538462</v>
      </c>
      <c r="H61" s="2">
        <v>5038</v>
      </c>
      <c r="I61" s="11">
        <f t="shared" si="2"/>
        <v>13888.461538461539</v>
      </c>
      <c r="J61" s="4">
        <f>I61/B61</f>
        <v>22.73070628226111</v>
      </c>
      <c r="K61" s="3">
        <v>12</v>
      </c>
      <c r="L61" s="3">
        <v>0</v>
      </c>
    </row>
    <row r="62" spans="1:12">
      <c r="A62" s="1" t="s">
        <v>296</v>
      </c>
      <c r="B62" s="2">
        <v>1170</v>
      </c>
      <c r="C62" s="2">
        <v>3105</v>
      </c>
      <c r="D62" s="3">
        <v>715</v>
      </c>
      <c r="E62" s="1"/>
      <c r="F62" s="11">
        <f t="shared" si="0"/>
        <v>3820</v>
      </c>
      <c r="G62" s="11">
        <f t="shared" si="1"/>
        <v>3.2649572649572649</v>
      </c>
      <c r="H62" s="3">
        <v>0</v>
      </c>
      <c r="I62" s="11">
        <f t="shared" si="2"/>
        <v>3823.264957264957</v>
      </c>
      <c r="J62" s="4">
        <f>I62/B62</f>
        <v>3.2677478267221853</v>
      </c>
      <c r="K62" s="3">
        <v>23</v>
      </c>
      <c r="L62" s="3">
        <v>0</v>
      </c>
    </row>
    <row r="63" spans="1:12">
      <c r="A63" s="1" t="s">
        <v>301</v>
      </c>
      <c r="B63" s="2">
        <v>91542</v>
      </c>
      <c r="C63" s="2">
        <v>83255</v>
      </c>
      <c r="D63" s="2">
        <v>75436</v>
      </c>
      <c r="E63" s="3">
        <v>516</v>
      </c>
      <c r="F63" s="11">
        <f t="shared" si="0"/>
        <v>159207</v>
      </c>
      <c r="G63" s="11">
        <f t="shared" si="1"/>
        <v>1.7391689060758997</v>
      </c>
      <c r="H63" s="2">
        <v>62858</v>
      </c>
      <c r="I63" s="11">
        <f t="shared" si="2"/>
        <v>222066.73916890609</v>
      </c>
      <c r="J63" s="4">
        <f>I63/B63</f>
        <v>2.42584539521647</v>
      </c>
      <c r="K63" s="3">
        <v>733</v>
      </c>
      <c r="L63" s="3">
        <v>158</v>
      </c>
    </row>
    <row r="64" spans="1:12">
      <c r="A64" s="1" t="s">
        <v>306</v>
      </c>
      <c r="B64" s="2">
        <v>2855</v>
      </c>
      <c r="C64" s="2">
        <v>2440</v>
      </c>
      <c r="D64" s="3">
        <v>997</v>
      </c>
      <c r="E64" s="3">
        <v>0</v>
      </c>
      <c r="F64" s="11">
        <f t="shared" si="0"/>
        <v>3437</v>
      </c>
      <c r="G64" s="11">
        <f t="shared" si="1"/>
        <v>1.2038528896672505</v>
      </c>
      <c r="H64" s="2">
        <v>2711</v>
      </c>
      <c r="I64" s="11">
        <f t="shared" si="2"/>
        <v>6149.2038528896674</v>
      </c>
      <c r="J64" s="4">
        <f>I64/B64</f>
        <v>2.1538367260559257</v>
      </c>
      <c r="K64" s="3">
        <v>4</v>
      </c>
      <c r="L64" s="3">
        <v>1</v>
      </c>
    </row>
    <row r="65" spans="1:12">
      <c r="A65" s="1" t="s">
        <v>311</v>
      </c>
      <c r="B65" s="2">
        <v>1387</v>
      </c>
      <c r="C65" s="2">
        <v>1598</v>
      </c>
      <c r="D65" s="2">
        <v>1943</v>
      </c>
      <c r="E65" s="3">
        <v>0</v>
      </c>
      <c r="F65" s="11">
        <f t="shared" si="0"/>
        <v>3541</v>
      </c>
      <c r="G65" s="11">
        <f t="shared" si="1"/>
        <v>2.552992069214131</v>
      </c>
      <c r="H65" s="2">
        <v>2729</v>
      </c>
      <c r="I65" s="11">
        <f t="shared" si="2"/>
        <v>6272.5529920692143</v>
      </c>
      <c r="J65" s="4">
        <f>I65/B65</f>
        <v>4.5223886027896283</v>
      </c>
      <c r="K65" s="3">
        <v>0</v>
      </c>
      <c r="L65" s="3">
        <v>0</v>
      </c>
    </row>
    <row r="66" spans="1:12">
      <c r="A66" s="1" t="s">
        <v>316</v>
      </c>
      <c r="B66" s="2">
        <v>15882</v>
      </c>
      <c r="C66" s="2">
        <v>11661</v>
      </c>
      <c r="D66" s="2">
        <v>2385</v>
      </c>
      <c r="E66" s="1" t="s">
        <v>171</v>
      </c>
      <c r="F66" s="11">
        <f t="shared" si="0"/>
        <v>14046</v>
      </c>
      <c r="G66" s="11">
        <f t="shared" si="1"/>
        <v>0.88439743105402346</v>
      </c>
      <c r="H66" s="2">
        <v>9276</v>
      </c>
      <c r="I66" s="11">
        <f t="shared" si="2"/>
        <v>23322.884397431055</v>
      </c>
      <c r="J66" s="4">
        <f>I66/B66</f>
        <v>1.4685105400724754</v>
      </c>
      <c r="K66" s="3">
        <v>2</v>
      </c>
      <c r="L66" s="3">
        <v>0</v>
      </c>
    </row>
    <row r="67" spans="1:12">
      <c r="A67" s="1" t="s">
        <v>321</v>
      </c>
      <c r="B67" s="2">
        <v>2788</v>
      </c>
      <c r="C67" s="2">
        <v>1985</v>
      </c>
      <c r="D67" s="3">
        <v>760</v>
      </c>
      <c r="E67" s="3">
        <v>0</v>
      </c>
      <c r="F67" s="11">
        <f t="shared" si="0"/>
        <v>2745</v>
      </c>
      <c r="G67" s="11">
        <f t="shared" si="1"/>
        <v>0.98457675753228124</v>
      </c>
      <c r="H67" s="2">
        <v>1360</v>
      </c>
      <c r="I67" s="11">
        <f t="shared" si="2"/>
        <v>4105.9845767575316</v>
      </c>
      <c r="J67" s="4">
        <f>I67/B67</f>
        <v>1.4727347836289568</v>
      </c>
      <c r="K67" s="3">
        <v>0</v>
      </c>
      <c r="L67" s="3">
        <v>0</v>
      </c>
    </row>
    <row r="68" spans="1:12">
      <c r="A68" s="1" t="s">
        <v>326</v>
      </c>
      <c r="B68" s="2">
        <v>3302</v>
      </c>
      <c r="C68" s="2">
        <v>6258</v>
      </c>
      <c r="D68" s="2">
        <v>7865</v>
      </c>
      <c r="E68" s="3">
        <v>343</v>
      </c>
      <c r="F68" s="11">
        <f t="shared" si="0"/>
        <v>14466</v>
      </c>
      <c r="G68" s="11">
        <f t="shared" si="1"/>
        <v>4.3809812235009087</v>
      </c>
      <c r="H68" s="2">
        <v>5953</v>
      </c>
      <c r="I68" s="11">
        <f t="shared" si="2"/>
        <v>20423.380981223501</v>
      </c>
      <c r="J68" s="4">
        <f>I68/B68</f>
        <v>6.1851547490077232</v>
      </c>
      <c r="K68" s="3">
        <v>137</v>
      </c>
      <c r="L68" s="3">
        <v>19</v>
      </c>
    </row>
    <row r="69" spans="1:12">
      <c r="A69" s="1" t="s">
        <v>331</v>
      </c>
      <c r="B69" s="2">
        <v>4467</v>
      </c>
      <c r="C69" s="2">
        <v>8319</v>
      </c>
      <c r="D69" s="2">
        <v>5164</v>
      </c>
      <c r="E69" s="3">
        <v>0</v>
      </c>
      <c r="F69" s="11">
        <f t="shared" si="0"/>
        <v>13483</v>
      </c>
      <c r="G69" s="11">
        <f t="shared" si="1"/>
        <v>3.0183568390418625</v>
      </c>
      <c r="H69" s="2">
        <v>8406</v>
      </c>
      <c r="I69" s="11">
        <f t="shared" si="2"/>
        <v>21892.018356839042</v>
      </c>
      <c r="J69" s="4">
        <f>I69/B69</f>
        <v>4.9008324058292017</v>
      </c>
      <c r="K69" s="3">
        <v>0</v>
      </c>
      <c r="L69" s="3">
        <v>0</v>
      </c>
    </row>
    <row r="70" spans="1:12">
      <c r="A70" s="1" t="s">
        <v>336</v>
      </c>
      <c r="B70" s="2">
        <v>1082</v>
      </c>
      <c r="C70" s="3">
        <v>769</v>
      </c>
      <c r="D70" s="3">
        <v>520</v>
      </c>
      <c r="E70" s="3">
        <v>4</v>
      </c>
      <c r="F70" s="11">
        <f t="shared" ref="F70:F125" si="3">SUM(C70:E70)</f>
        <v>1293</v>
      </c>
      <c r="G70" s="11">
        <f t="shared" ref="G70:G127" si="4">F70/B70</f>
        <v>1.1950092421441774</v>
      </c>
      <c r="H70" s="3">
        <v>863</v>
      </c>
      <c r="I70" s="11">
        <f t="shared" ref="I70:I125" si="5">SUM(F70:H70)</f>
        <v>2157.1950092421439</v>
      </c>
      <c r="J70" s="4">
        <f>I70/B70</f>
        <v>1.9937107294289684</v>
      </c>
      <c r="K70" s="3">
        <v>1</v>
      </c>
      <c r="L70" s="3">
        <v>0</v>
      </c>
    </row>
    <row r="71" spans="1:12">
      <c r="A71" s="1" t="s">
        <v>341</v>
      </c>
      <c r="B71" s="3">
        <v>894</v>
      </c>
      <c r="C71" s="2">
        <v>3611</v>
      </c>
      <c r="D71" s="2">
        <v>1267</v>
      </c>
      <c r="E71" s="3">
        <v>27</v>
      </c>
      <c r="F71" s="11">
        <f t="shared" si="3"/>
        <v>4905</v>
      </c>
      <c r="G71" s="11">
        <f t="shared" si="4"/>
        <v>5.4865771812080535</v>
      </c>
      <c r="H71" s="3">
        <v>182</v>
      </c>
      <c r="I71" s="11">
        <f t="shared" si="5"/>
        <v>5092.4865771812083</v>
      </c>
      <c r="J71" s="4">
        <f>I71/B71</f>
        <v>5.6962937104935216</v>
      </c>
      <c r="K71" s="3">
        <v>4</v>
      </c>
      <c r="L71" s="3">
        <v>0</v>
      </c>
    </row>
    <row r="72" spans="1:12">
      <c r="A72" s="1" t="s">
        <v>346</v>
      </c>
      <c r="B72" s="2">
        <v>1012</v>
      </c>
      <c r="C72" s="2">
        <v>1297</v>
      </c>
      <c r="D72" s="3">
        <v>222</v>
      </c>
      <c r="E72" s="3">
        <v>0</v>
      </c>
      <c r="F72" s="11">
        <f t="shared" si="3"/>
        <v>1519</v>
      </c>
      <c r="G72" s="11">
        <f t="shared" si="4"/>
        <v>1.5009881422924902</v>
      </c>
      <c r="H72" s="3">
        <v>967</v>
      </c>
      <c r="I72" s="11">
        <f t="shared" si="5"/>
        <v>2487.5009881422925</v>
      </c>
      <c r="J72" s="4">
        <f>I72/B72</f>
        <v>2.45800492899436</v>
      </c>
      <c r="K72" s="3">
        <v>0</v>
      </c>
      <c r="L72" s="3">
        <v>0</v>
      </c>
    </row>
    <row r="73" spans="1:12">
      <c r="A73" s="1" t="s">
        <v>350</v>
      </c>
      <c r="B73" s="2">
        <v>802559</v>
      </c>
      <c r="C73" s="2">
        <v>2770796</v>
      </c>
      <c r="D73" s="2">
        <v>2430403</v>
      </c>
      <c r="E73" s="3">
        <v>360</v>
      </c>
      <c r="F73" s="11">
        <f t="shared" si="3"/>
        <v>5201559</v>
      </c>
      <c r="G73" s="11">
        <f t="shared" si="4"/>
        <v>6.4812169572579714</v>
      </c>
      <c r="H73" s="2">
        <v>3485286</v>
      </c>
      <c r="I73" s="11">
        <f t="shared" si="5"/>
        <v>8686851.4812169559</v>
      </c>
      <c r="J73" s="4">
        <f>I73/B73</f>
        <v>10.823941269385747</v>
      </c>
      <c r="K73" s="2">
        <v>7271</v>
      </c>
      <c r="L73" s="2">
        <v>6239</v>
      </c>
    </row>
    <row r="74" spans="1:12">
      <c r="A74" s="1" t="s">
        <v>355</v>
      </c>
      <c r="B74" s="2">
        <v>12913</v>
      </c>
      <c r="C74" s="2">
        <v>21886</v>
      </c>
      <c r="D74" s="2">
        <v>18140</v>
      </c>
      <c r="E74" s="3">
        <v>688</v>
      </c>
      <c r="F74" s="11">
        <f t="shared" si="3"/>
        <v>40714</v>
      </c>
      <c r="G74" s="11">
        <f t="shared" si="4"/>
        <v>3.1529466429179895</v>
      </c>
      <c r="H74" s="2">
        <v>24952</v>
      </c>
      <c r="I74" s="11">
        <f t="shared" si="5"/>
        <v>65669.15294664292</v>
      </c>
      <c r="J74" s="4">
        <f>I74/B74</f>
        <v>5.0855070817504</v>
      </c>
      <c r="K74" s="3">
        <v>112</v>
      </c>
      <c r="L74" s="3">
        <v>41</v>
      </c>
    </row>
    <row r="75" spans="1:12">
      <c r="A75" s="1" t="s">
        <v>360</v>
      </c>
      <c r="B75" s="2">
        <v>1142</v>
      </c>
      <c r="C75" s="3">
        <v>109</v>
      </c>
      <c r="D75" s="3">
        <v>39</v>
      </c>
      <c r="E75" s="3">
        <v>0</v>
      </c>
      <c r="F75" s="11">
        <f t="shared" si="3"/>
        <v>148</v>
      </c>
      <c r="G75" s="11">
        <f t="shared" si="4"/>
        <v>0.1295971978984238</v>
      </c>
      <c r="H75" s="3">
        <v>0</v>
      </c>
      <c r="I75" s="11">
        <f t="shared" si="5"/>
        <v>148.12959719789842</v>
      </c>
      <c r="J75" s="4">
        <f>I75/B75</f>
        <v>0.12971068055858007</v>
      </c>
      <c r="K75" s="3">
        <v>0</v>
      </c>
      <c r="L75" s="3">
        <v>0</v>
      </c>
    </row>
    <row r="76" spans="1:12">
      <c r="A76" s="1" t="s">
        <v>365</v>
      </c>
      <c r="B76" s="3">
        <v>960</v>
      </c>
      <c r="C76" s="2">
        <v>1703</v>
      </c>
      <c r="D76" s="2">
        <v>1350</v>
      </c>
      <c r="E76" s="3">
        <v>0</v>
      </c>
      <c r="F76" s="11">
        <f t="shared" si="3"/>
        <v>3053</v>
      </c>
      <c r="G76" s="11">
        <f t="shared" si="4"/>
        <v>3.1802083333333333</v>
      </c>
      <c r="H76" s="3">
        <v>0</v>
      </c>
      <c r="I76" s="11">
        <f t="shared" si="5"/>
        <v>3056.1802083333332</v>
      </c>
      <c r="J76" s="4">
        <f>I76/B76</f>
        <v>3.1835210503472222</v>
      </c>
      <c r="K76" s="3">
        <v>0</v>
      </c>
      <c r="L76" s="3">
        <v>0</v>
      </c>
    </row>
    <row r="77" spans="1:12">
      <c r="A77" s="1" t="s">
        <v>370</v>
      </c>
      <c r="B77" s="3">
        <v>729</v>
      </c>
      <c r="C77" s="2">
        <v>2523</v>
      </c>
      <c r="D77" s="2">
        <v>2204</v>
      </c>
      <c r="E77" s="3">
        <v>33</v>
      </c>
      <c r="F77" s="11">
        <f t="shared" si="3"/>
        <v>4760</v>
      </c>
      <c r="G77" s="11">
        <f t="shared" si="4"/>
        <v>6.5294924554183815</v>
      </c>
      <c r="H77" s="3">
        <v>0</v>
      </c>
      <c r="I77" s="11">
        <f t="shared" si="5"/>
        <v>4766.5294924554182</v>
      </c>
      <c r="J77" s="4">
        <f>I77/B77</f>
        <v>6.5384492351926173</v>
      </c>
      <c r="K77" s="3">
        <v>4</v>
      </c>
      <c r="L77" s="3">
        <v>3</v>
      </c>
    </row>
    <row r="78" spans="1:12">
      <c r="A78" s="1" t="s">
        <v>375</v>
      </c>
      <c r="B78" s="2">
        <v>22232</v>
      </c>
      <c r="C78" s="2">
        <v>109336</v>
      </c>
      <c r="D78" s="2">
        <v>53037</v>
      </c>
      <c r="E78" s="3">
        <v>266</v>
      </c>
      <c r="F78" s="11">
        <f t="shared" si="3"/>
        <v>162639</v>
      </c>
      <c r="G78" s="11">
        <f t="shared" si="4"/>
        <v>7.3155361640878009</v>
      </c>
      <c r="H78" s="2">
        <v>56804</v>
      </c>
      <c r="I78" s="11">
        <f t="shared" si="5"/>
        <v>219450.3155361641</v>
      </c>
      <c r="J78" s="4">
        <f>I78/B78</f>
        <v>9.8709209938900724</v>
      </c>
      <c r="K78" s="3">
        <v>368</v>
      </c>
      <c r="L78" s="3">
        <v>70</v>
      </c>
    </row>
    <row r="79" spans="1:12">
      <c r="A79" s="1" t="s">
        <v>380</v>
      </c>
      <c r="B79" s="2">
        <v>2178</v>
      </c>
      <c r="C79" s="2">
        <v>7589</v>
      </c>
      <c r="D79" s="2">
        <v>3060</v>
      </c>
      <c r="E79" s="3">
        <v>30</v>
      </c>
      <c r="F79" s="11">
        <f t="shared" si="3"/>
        <v>10679</v>
      </c>
      <c r="G79" s="11">
        <f t="shared" si="4"/>
        <v>4.9031221303948573</v>
      </c>
      <c r="H79" s="2">
        <v>3217</v>
      </c>
      <c r="I79" s="11">
        <f t="shared" si="5"/>
        <v>13900.903122130394</v>
      </c>
      <c r="J79" s="4">
        <f>I79/B79</f>
        <v>6.3824164931728165</v>
      </c>
      <c r="K79" s="3">
        <v>4</v>
      </c>
      <c r="L79" s="3">
        <v>0</v>
      </c>
    </row>
    <row r="80" spans="1:12">
      <c r="A80" s="1" t="s">
        <v>385</v>
      </c>
      <c r="B80" s="2">
        <v>3565</v>
      </c>
      <c r="C80" s="2">
        <v>17614</v>
      </c>
      <c r="D80" s="2">
        <v>3301</v>
      </c>
      <c r="E80" s="3">
        <v>0</v>
      </c>
      <c r="F80" s="11">
        <f t="shared" si="3"/>
        <v>20915</v>
      </c>
      <c r="G80" s="11">
        <f t="shared" si="4"/>
        <v>5.8667601683029451</v>
      </c>
      <c r="H80" s="3">
        <v>0</v>
      </c>
      <c r="I80" s="11">
        <f t="shared" si="5"/>
        <v>20920.866760168305</v>
      </c>
      <c r="J80" s="4">
        <f>I80/B80</f>
        <v>5.8684058233291179</v>
      </c>
      <c r="K80" s="3">
        <v>0</v>
      </c>
      <c r="L80" s="3">
        <v>0</v>
      </c>
    </row>
    <row r="81" spans="1:12">
      <c r="A81" s="1" t="s">
        <v>390</v>
      </c>
      <c r="B81" s="2">
        <v>1038</v>
      </c>
      <c r="C81" s="2">
        <v>1285</v>
      </c>
      <c r="D81" s="2">
        <v>1468</v>
      </c>
      <c r="E81" s="3">
        <v>0</v>
      </c>
      <c r="F81" s="11">
        <f t="shared" si="3"/>
        <v>2753</v>
      </c>
      <c r="G81" s="11">
        <f t="shared" si="4"/>
        <v>2.6522157996146434</v>
      </c>
      <c r="H81" s="2">
        <v>1348</v>
      </c>
      <c r="I81" s="11">
        <f t="shared" si="5"/>
        <v>4103.6522157996151</v>
      </c>
      <c r="J81" s="4">
        <f>I81/B81</f>
        <v>3.9534221732173558</v>
      </c>
      <c r="K81" s="3">
        <v>6</v>
      </c>
      <c r="L81" s="3">
        <v>0</v>
      </c>
    </row>
    <row r="82" spans="1:12">
      <c r="A82" s="1" t="s">
        <v>395</v>
      </c>
      <c r="B82" s="2">
        <v>3010</v>
      </c>
      <c r="C82" s="2">
        <v>31345</v>
      </c>
      <c r="D82" s="2">
        <v>3305</v>
      </c>
      <c r="E82" s="3">
        <v>0</v>
      </c>
      <c r="F82" s="11">
        <f t="shared" si="3"/>
        <v>34650</v>
      </c>
      <c r="G82" s="11">
        <f t="shared" si="4"/>
        <v>11.511627906976743</v>
      </c>
      <c r="H82" s="2">
        <v>2301</v>
      </c>
      <c r="I82" s="11">
        <f t="shared" si="5"/>
        <v>36962.511627906977</v>
      </c>
      <c r="J82" s="4">
        <f>I82/B82</f>
        <v>12.279904195317933</v>
      </c>
      <c r="K82" s="3">
        <v>0</v>
      </c>
      <c r="L82" s="3">
        <v>0</v>
      </c>
    </row>
    <row r="83" spans="1:12">
      <c r="A83" s="1" t="s">
        <v>400</v>
      </c>
      <c r="B83" s="2">
        <v>11402</v>
      </c>
      <c r="C83" s="2">
        <v>20134</v>
      </c>
      <c r="D83" s="2">
        <v>12241</v>
      </c>
      <c r="E83" s="3">
        <v>0</v>
      </c>
      <c r="F83" s="11">
        <f t="shared" si="3"/>
        <v>32375</v>
      </c>
      <c r="G83" s="11">
        <f t="shared" si="4"/>
        <v>2.8394141378705489</v>
      </c>
      <c r="H83" s="2">
        <v>13626</v>
      </c>
      <c r="I83" s="11">
        <f t="shared" si="5"/>
        <v>46003.839414137867</v>
      </c>
      <c r="J83" s="4">
        <f>I83/B83</f>
        <v>4.034716664983149</v>
      </c>
      <c r="K83" s="3">
        <v>159</v>
      </c>
      <c r="L83" s="3">
        <v>135</v>
      </c>
    </row>
    <row r="84" spans="1:12">
      <c r="A84" s="1" t="s">
        <v>405</v>
      </c>
      <c r="B84" s="2">
        <v>6026</v>
      </c>
      <c r="C84" s="2">
        <v>9270</v>
      </c>
      <c r="D84" s="2">
        <v>9809</v>
      </c>
      <c r="E84" s="3">
        <v>215</v>
      </c>
      <c r="F84" s="11">
        <f t="shared" si="3"/>
        <v>19294</v>
      </c>
      <c r="G84" s="11">
        <f t="shared" si="4"/>
        <v>3.2017922336541651</v>
      </c>
      <c r="H84" s="2">
        <v>12125</v>
      </c>
      <c r="I84" s="11">
        <f t="shared" si="5"/>
        <v>31422.201792233653</v>
      </c>
      <c r="J84" s="4">
        <f>I84/B84</f>
        <v>5.2144377351864675</v>
      </c>
      <c r="K84" s="3">
        <v>13</v>
      </c>
      <c r="L84" s="3">
        <v>0</v>
      </c>
    </row>
    <row r="85" spans="1:12">
      <c r="A85" s="1" t="s">
        <v>410</v>
      </c>
      <c r="B85" s="2">
        <v>2934</v>
      </c>
      <c r="C85" s="2">
        <v>6593</v>
      </c>
      <c r="D85" s="2">
        <v>1076</v>
      </c>
      <c r="E85" s="3">
        <v>45</v>
      </c>
      <c r="F85" s="11">
        <f t="shared" si="3"/>
        <v>7714</v>
      </c>
      <c r="G85" s="11">
        <f t="shared" si="4"/>
        <v>2.6291751874573959</v>
      </c>
      <c r="H85" s="2">
        <v>1673</v>
      </c>
      <c r="I85" s="11">
        <f t="shared" si="5"/>
        <v>9389.6291751874578</v>
      </c>
      <c r="J85" s="4">
        <f>I85/B85</f>
        <v>3.2002826091300127</v>
      </c>
      <c r="K85" s="3">
        <v>684</v>
      </c>
      <c r="L85" s="3">
        <v>33</v>
      </c>
    </row>
    <row r="86" spans="1:12">
      <c r="A86" s="1" t="s">
        <v>415</v>
      </c>
      <c r="B86" s="2">
        <v>1939</v>
      </c>
      <c r="C86" s="2">
        <v>3589</v>
      </c>
      <c r="D86" s="2">
        <v>1615</v>
      </c>
      <c r="E86" s="3">
        <v>0</v>
      </c>
      <c r="F86" s="11">
        <f t="shared" si="3"/>
        <v>5204</v>
      </c>
      <c r="G86" s="11">
        <f t="shared" si="4"/>
        <v>2.6838576585869003</v>
      </c>
      <c r="H86" s="2">
        <v>1220</v>
      </c>
      <c r="I86" s="11">
        <f t="shared" si="5"/>
        <v>6426.6838576585869</v>
      </c>
      <c r="J86" s="4">
        <f>I86/B86</f>
        <v>3.3144321081271721</v>
      </c>
      <c r="K86" s="3">
        <v>0</v>
      </c>
      <c r="L86" s="3">
        <v>0</v>
      </c>
    </row>
    <row r="87" spans="1:12">
      <c r="A87" s="1" t="s">
        <v>420</v>
      </c>
      <c r="B87" s="2">
        <v>3254</v>
      </c>
      <c r="C87" s="2">
        <v>8002</v>
      </c>
      <c r="D87" s="2">
        <v>16580</v>
      </c>
      <c r="E87" s="3">
        <v>57</v>
      </c>
      <c r="F87" s="11">
        <f t="shared" si="3"/>
        <v>24639</v>
      </c>
      <c r="G87" s="11">
        <f t="shared" si="4"/>
        <v>7.5719114935464047</v>
      </c>
      <c r="H87" s="2">
        <v>7517</v>
      </c>
      <c r="I87" s="11">
        <f t="shared" si="5"/>
        <v>32163.571911493545</v>
      </c>
      <c r="J87" s="4">
        <f>I87/B87</f>
        <v>9.8843183501824043</v>
      </c>
      <c r="K87" s="3">
        <v>68</v>
      </c>
      <c r="L87" s="3">
        <v>0</v>
      </c>
    </row>
    <row r="88" spans="1:12">
      <c r="A88" s="1" t="s">
        <v>425</v>
      </c>
      <c r="B88" s="2">
        <v>4462</v>
      </c>
      <c r="C88" s="2">
        <v>11316</v>
      </c>
      <c r="D88" s="2">
        <v>8493</v>
      </c>
      <c r="E88" s="3">
        <v>0</v>
      </c>
      <c r="F88" s="11">
        <f t="shared" si="3"/>
        <v>19809</v>
      </c>
      <c r="G88" s="11">
        <f t="shared" si="4"/>
        <v>4.4394890183774089</v>
      </c>
      <c r="H88" s="2">
        <v>5669</v>
      </c>
      <c r="I88" s="11">
        <f t="shared" si="5"/>
        <v>25482.439489018376</v>
      </c>
      <c r="J88" s="4">
        <f>I88/B88</f>
        <v>5.710990472662119</v>
      </c>
      <c r="K88" s="3">
        <v>93</v>
      </c>
      <c r="L88" s="3">
        <v>103</v>
      </c>
    </row>
    <row r="89" spans="1:12">
      <c r="A89" s="1" t="s">
        <v>430</v>
      </c>
      <c r="B89" s="2">
        <v>8445</v>
      </c>
      <c r="C89" s="2">
        <v>4329</v>
      </c>
      <c r="D89" s="2">
        <v>12987</v>
      </c>
      <c r="E89" s="3">
        <v>0</v>
      </c>
      <c r="F89" s="11">
        <f t="shared" si="3"/>
        <v>17316</v>
      </c>
      <c r="G89" s="11">
        <f t="shared" si="4"/>
        <v>2.0504440497335703</v>
      </c>
      <c r="H89" s="2">
        <v>8189</v>
      </c>
      <c r="I89" s="11">
        <f t="shared" si="5"/>
        <v>25507.050444049735</v>
      </c>
      <c r="J89" s="4">
        <f>I89/B89</f>
        <v>3.0203730543575769</v>
      </c>
      <c r="K89" s="3">
        <v>1</v>
      </c>
      <c r="L89" s="3">
        <v>1</v>
      </c>
    </row>
    <row r="90" spans="1:12">
      <c r="A90" s="1" t="s">
        <v>435</v>
      </c>
      <c r="B90" s="2">
        <v>418426</v>
      </c>
      <c r="C90" s="2">
        <v>781216</v>
      </c>
      <c r="D90" s="2">
        <v>1055419</v>
      </c>
      <c r="E90" s="3">
        <v>56</v>
      </c>
      <c r="F90" s="11">
        <f t="shared" si="3"/>
        <v>1836691</v>
      </c>
      <c r="G90" s="11">
        <f t="shared" si="4"/>
        <v>4.3895240735518346</v>
      </c>
      <c r="H90" s="2">
        <v>945073</v>
      </c>
      <c r="I90" s="11">
        <f t="shared" si="5"/>
        <v>2781768.3895240733</v>
      </c>
      <c r="J90" s="4">
        <f>I90/B90</f>
        <v>6.6481728896485244</v>
      </c>
      <c r="K90" s="2">
        <v>4042</v>
      </c>
      <c r="L90" s="2">
        <v>2732</v>
      </c>
    </row>
    <row r="91" spans="1:12">
      <c r="A91" s="1" t="s">
        <v>440</v>
      </c>
      <c r="B91" s="2">
        <v>24340</v>
      </c>
      <c r="C91" s="2">
        <v>44273</v>
      </c>
      <c r="D91" s="2">
        <v>31695</v>
      </c>
      <c r="E91" s="3">
        <v>491</v>
      </c>
      <c r="F91" s="11">
        <f t="shared" si="3"/>
        <v>76459</v>
      </c>
      <c r="G91" s="11">
        <f t="shared" si="4"/>
        <v>3.1412900575184879</v>
      </c>
      <c r="H91" s="2">
        <v>38837</v>
      </c>
      <c r="I91" s="11">
        <f t="shared" si="5"/>
        <v>115299.14129005752</v>
      </c>
      <c r="J91" s="4">
        <f>I91/B91</f>
        <v>4.7370230603967762</v>
      </c>
      <c r="K91" s="3">
        <v>874</v>
      </c>
      <c r="L91" s="3">
        <v>817</v>
      </c>
    </row>
    <row r="92" spans="1:12">
      <c r="A92" s="1" t="s">
        <v>445</v>
      </c>
      <c r="B92" s="2">
        <v>2376</v>
      </c>
      <c r="C92" s="2">
        <v>8577</v>
      </c>
      <c r="D92" s="2">
        <v>4139</v>
      </c>
      <c r="E92" s="3">
        <v>0</v>
      </c>
      <c r="F92" s="11">
        <f t="shared" si="3"/>
        <v>12716</v>
      </c>
      <c r="G92" s="11">
        <f t="shared" si="4"/>
        <v>5.3518518518518521</v>
      </c>
      <c r="H92" s="2">
        <v>4600</v>
      </c>
      <c r="I92" s="11">
        <f t="shared" si="5"/>
        <v>17321.351851851854</v>
      </c>
      <c r="J92" s="4">
        <f>I92/B92</f>
        <v>7.2901312507793996</v>
      </c>
      <c r="K92" s="3">
        <v>0</v>
      </c>
      <c r="L92" s="3">
        <v>0</v>
      </c>
    </row>
    <row r="93" spans="1:12">
      <c r="A93" s="1" t="s">
        <v>450</v>
      </c>
      <c r="B93" s="2">
        <v>9566</v>
      </c>
      <c r="C93" s="2">
        <v>15369</v>
      </c>
      <c r="D93" s="2">
        <v>11517</v>
      </c>
      <c r="E93" s="3">
        <v>0</v>
      </c>
      <c r="F93" s="11">
        <f t="shared" si="3"/>
        <v>26886</v>
      </c>
      <c r="G93" s="11">
        <f t="shared" si="4"/>
        <v>2.8105791344344553</v>
      </c>
      <c r="H93" s="2">
        <v>27308</v>
      </c>
      <c r="I93" s="11">
        <f t="shared" si="5"/>
        <v>54196.810579134435</v>
      </c>
      <c r="J93" s="4">
        <f>I93/B93</f>
        <v>5.6655666505471913</v>
      </c>
      <c r="K93" s="3">
        <v>38</v>
      </c>
      <c r="L93" s="3">
        <v>0</v>
      </c>
    </row>
    <row r="94" spans="1:12">
      <c r="A94" s="1" t="s">
        <v>455</v>
      </c>
      <c r="B94" s="3">
        <v>875</v>
      </c>
      <c r="C94" s="2">
        <v>1799</v>
      </c>
      <c r="D94" s="3">
        <v>537</v>
      </c>
      <c r="E94" s="3">
        <v>1</v>
      </c>
      <c r="F94" s="11">
        <f t="shared" si="3"/>
        <v>2337</v>
      </c>
      <c r="G94" s="11">
        <f t="shared" si="4"/>
        <v>2.6708571428571428</v>
      </c>
      <c r="H94" s="2">
        <v>1224</v>
      </c>
      <c r="I94" s="11">
        <f t="shared" si="5"/>
        <v>3563.6708571428571</v>
      </c>
      <c r="J94" s="4">
        <f>I94/B94</f>
        <v>4.0727666938775506</v>
      </c>
      <c r="K94" s="3">
        <v>0</v>
      </c>
      <c r="L94" s="3">
        <v>0</v>
      </c>
    </row>
    <row r="95" spans="1:12">
      <c r="A95" s="1" t="s">
        <v>460</v>
      </c>
      <c r="B95" s="2">
        <v>1007</v>
      </c>
      <c r="C95" s="2">
        <v>1257</v>
      </c>
      <c r="D95" s="3">
        <v>929</v>
      </c>
      <c r="E95" s="3">
        <v>0</v>
      </c>
      <c r="F95" s="11">
        <f t="shared" si="3"/>
        <v>2186</v>
      </c>
      <c r="G95" s="11">
        <f t="shared" si="4"/>
        <v>2.1708043694141015</v>
      </c>
      <c r="H95" s="3">
        <v>832</v>
      </c>
      <c r="I95" s="11">
        <f t="shared" si="5"/>
        <v>3020.1708043694143</v>
      </c>
      <c r="J95" s="4">
        <f>I95/B95</f>
        <v>2.9991765683906797</v>
      </c>
      <c r="K95" s="3">
        <v>0</v>
      </c>
      <c r="L95" s="3">
        <v>0</v>
      </c>
    </row>
    <row r="96" spans="1:12">
      <c r="A96" s="1" t="s">
        <v>465</v>
      </c>
      <c r="B96" s="2">
        <v>1092</v>
      </c>
      <c r="C96" s="2">
        <v>8034</v>
      </c>
      <c r="D96" s="2">
        <v>3140</v>
      </c>
      <c r="E96" s="3">
        <v>0</v>
      </c>
      <c r="F96" s="11">
        <f t="shared" si="3"/>
        <v>11174</v>
      </c>
      <c r="G96" s="11">
        <f t="shared" si="4"/>
        <v>10.232600732600732</v>
      </c>
      <c r="H96" s="3">
        <v>0</v>
      </c>
      <c r="I96" s="11">
        <f t="shared" si="5"/>
        <v>11184.232600732601</v>
      </c>
      <c r="J96" s="4">
        <f>I96/B96</f>
        <v>10.241971246092126</v>
      </c>
      <c r="K96" s="3">
        <v>7</v>
      </c>
      <c r="L96" s="3">
        <v>0</v>
      </c>
    </row>
    <row r="97" spans="1:12">
      <c r="A97" s="1" t="s">
        <v>470</v>
      </c>
      <c r="B97" s="2">
        <v>22580</v>
      </c>
      <c r="C97" s="2">
        <v>26423</v>
      </c>
      <c r="D97" s="2">
        <v>4054</v>
      </c>
      <c r="E97" s="3">
        <v>10</v>
      </c>
      <c r="F97" s="11">
        <f t="shared" si="3"/>
        <v>30487</v>
      </c>
      <c r="G97" s="11">
        <f t="shared" si="4"/>
        <v>1.3501771479185121</v>
      </c>
      <c r="H97" s="2">
        <v>13439</v>
      </c>
      <c r="I97" s="11">
        <f t="shared" si="5"/>
        <v>43927.35017714792</v>
      </c>
      <c r="J97" s="4">
        <f>I97/B97</f>
        <v>1.9454096624069053</v>
      </c>
      <c r="K97" s="3">
        <v>135</v>
      </c>
      <c r="L97" s="3">
        <v>112</v>
      </c>
    </row>
    <row r="98" spans="1:12">
      <c r="A98" s="1" t="s">
        <v>475</v>
      </c>
      <c r="B98" s="2">
        <v>4765</v>
      </c>
      <c r="C98" s="2">
        <v>2228</v>
      </c>
      <c r="D98" s="2">
        <v>2069</v>
      </c>
      <c r="E98" s="3">
        <v>0</v>
      </c>
      <c r="F98" s="11">
        <f t="shared" si="3"/>
        <v>4297</v>
      </c>
      <c r="G98" s="11">
        <f t="shared" si="4"/>
        <v>0.90178384050367266</v>
      </c>
      <c r="H98" s="3">
        <v>0</v>
      </c>
      <c r="I98" s="11">
        <f t="shared" si="5"/>
        <v>4297.9017838405034</v>
      </c>
      <c r="J98" s="4">
        <f>I98/B98</f>
        <v>0.90197309209664289</v>
      </c>
      <c r="K98" s="3">
        <v>14</v>
      </c>
      <c r="L98" s="3">
        <v>0</v>
      </c>
    </row>
    <row r="99" spans="1:12">
      <c r="A99" s="1" t="s">
        <v>480</v>
      </c>
      <c r="B99" s="2">
        <v>7141</v>
      </c>
      <c r="C99" s="2">
        <v>13424</v>
      </c>
      <c r="D99" s="2">
        <v>16569</v>
      </c>
      <c r="E99" s="3">
        <v>0</v>
      </c>
      <c r="F99" s="11">
        <f t="shared" si="3"/>
        <v>29993</v>
      </c>
      <c r="G99" s="11">
        <f t="shared" si="4"/>
        <v>4.2001120291275731</v>
      </c>
      <c r="H99" s="2">
        <v>6285</v>
      </c>
      <c r="I99" s="11">
        <f t="shared" si="5"/>
        <v>36282.200112029124</v>
      </c>
      <c r="J99" s="4">
        <f>I99/B99</f>
        <v>5.0808290312321978</v>
      </c>
      <c r="K99" s="3">
        <v>134</v>
      </c>
      <c r="L99" s="3">
        <v>96</v>
      </c>
    </row>
    <row r="100" spans="1:12">
      <c r="A100" s="1" t="s">
        <v>485</v>
      </c>
      <c r="B100" s="2">
        <v>1216</v>
      </c>
      <c r="C100" s="2">
        <v>6671</v>
      </c>
      <c r="D100" s="2">
        <v>4106</v>
      </c>
      <c r="E100" s="1" t="s">
        <v>493</v>
      </c>
      <c r="F100" s="11">
        <f t="shared" si="3"/>
        <v>10777</v>
      </c>
      <c r="G100" s="11">
        <f t="shared" si="4"/>
        <v>8.8626644736842106</v>
      </c>
      <c r="H100" s="2">
        <v>2367</v>
      </c>
      <c r="I100" s="11">
        <f t="shared" si="5"/>
        <v>13152.862664473685</v>
      </c>
      <c r="J100" s="4">
        <f>I100/B100</f>
        <v>10.816498901705334</v>
      </c>
      <c r="K100" s="3">
        <v>55</v>
      </c>
      <c r="L100" s="1" t="s">
        <v>171</v>
      </c>
    </row>
    <row r="101" spans="1:12">
      <c r="A101" s="1" t="s">
        <v>490</v>
      </c>
      <c r="B101" s="2">
        <v>164393</v>
      </c>
      <c r="C101" s="2">
        <v>171427</v>
      </c>
      <c r="D101" s="2">
        <v>117562</v>
      </c>
      <c r="E101" s="3">
        <v>1853</v>
      </c>
      <c r="F101" s="11">
        <f t="shared" si="3"/>
        <v>290842</v>
      </c>
      <c r="G101" s="11">
        <f t="shared" si="4"/>
        <v>1.7691872524985857</v>
      </c>
      <c r="H101" s="2">
        <v>82265</v>
      </c>
      <c r="I101" s="11">
        <f t="shared" si="5"/>
        <v>373108.7691872525</v>
      </c>
      <c r="J101" s="4">
        <f>I101/B101</f>
        <v>2.2696146988451606</v>
      </c>
      <c r="K101" s="2">
        <v>2860</v>
      </c>
      <c r="L101" s="2">
        <v>1370</v>
      </c>
    </row>
    <row r="102" spans="1:12">
      <c r="A102" s="1" t="s">
        <v>494</v>
      </c>
      <c r="B102" s="2">
        <v>97068</v>
      </c>
      <c r="C102" s="2">
        <v>856528</v>
      </c>
      <c r="D102" s="2">
        <v>262083</v>
      </c>
      <c r="E102" s="1" t="s">
        <v>170</v>
      </c>
      <c r="F102" s="11">
        <f t="shared" si="3"/>
        <v>1118611</v>
      </c>
      <c r="G102" s="11">
        <f t="shared" si="4"/>
        <v>11.523993489100425</v>
      </c>
      <c r="H102" s="2">
        <v>38272</v>
      </c>
      <c r="I102" s="11">
        <f t="shared" si="5"/>
        <v>1156894.5239934891</v>
      </c>
      <c r="J102" s="4">
        <f>I102/B102</f>
        <v>11.91839250827759</v>
      </c>
      <c r="K102" s="3">
        <v>97</v>
      </c>
      <c r="L102" s="3">
        <v>187</v>
      </c>
    </row>
    <row r="103" spans="1:12">
      <c r="A103" s="1" t="s">
        <v>499</v>
      </c>
      <c r="B103" s="2">
        <v>26984</v>
      </c>
      <c r="C103" s="2">
        <v>29475</v>
      </c>
      <c r="D103" s="2">
        <v>11377</v>
      </c>
      <c r="E103" s="3">
        <v>1326</v>
      </c>
      <c r="F103" s="11">
        <f t="shared" si="3"/>
        <v>42178</v>
      </c>
      <c r="G103" s="11">
        <f t="shared" si="4"/>
        <v>1.5630744144678328</v>
      </c>
      <c r="H103" s="2">
        <v>23710</v>
      </c>
      <c r="I103" s="11">
        <f t="shared" si="5"/>
        <v>65889.563074414473</v>
      </c>
      <c r="J103" s="4">
        <f>I103/B103</f>
        <v>2.4418011812338598</v>
      </c>
      <c r="K103" s="3">
        <v>226</v>
      </c>
      <c r="L103" s="3">
        <v>552</v>
      </c>
    </row>
    <row r="104" spans="1:12">
      <c r="A104" s="1" t="s">
        <v>502</v>
      </c>
      <c r="B104" s="2">
        <v>49160</v>
      </c>
      <c r="C104" s="2">
        <v>88848</v>
      </c>
      <c r="D104" s="2">
        <v>125509</v>
      </c>
      <c r="E104" s="3">
        <v>803</v>
      </c>
      <c r="F104" s="11">
        <f t="shared" si="3"/>
        <v>215160</v>
      </c>
      <c r="G104" s="11">
        <f t="shared" si="4"/>
        <v>4.3767290480065091</v>
      </c>
      <c r="H104" s="2">
        <v>135113</v>
      </c>
      <c r="I104" s="11">
        <f t="shared" si="5"/>
        <v>350277.37672904797</v>
      </c>
      <c r="J104" s="4">
        <f>I104/B104</f>
        <v>7.1252517642198532</v>
      </c>
      <c r="K104" s="3">
        <v>457</v>
      </c>
      <c r="L104" s="3">
        <v>160</v>
      </c>
    </row>
    <row r="105" spans="1:12">
      <c r="A105" s="1" t="s">
        <v>507</v>
      </c>
      <c r="B105" s="2">
        <v>1406</v>
      </c>
      <c r="C105" s="2">
        <v>4052</v>
      </c>
      <c r="D105" s="2">
        <v>24406</v>
      </c>
      <c r="E105" s="3">
        <v>104</v>
      </c>
      <c r="F105" s="11">
        <f t="shared" si="3"/>
        <v>28562</v>
      </c>
      <c r="G105" s="11">
        <f t="shared" si="4"/>
        <v>20.314366998577526</v>
      </c>
      <c r="H105" s="3">
        <v>322</v>
      </c>
      <c r="I105" s="11">
        <f t="shared" si="5"/>
        <v>28904.314366998577</v>
      </c>
      <c r="J105" s="4">
        <f>I105/B105</f>
        <v>20.557833831435687</v>
      </c>
      <c r="K105" s="3">
        <v>7</v>
      </c>
      <c r="L105" s="3">
        <v>0</v>
      </c>
    </row>
    <row r="106" spans="1:12">
      <c r="A106" s="1" t="s">
        <v>512</v>
      </c>
      <c r="B106" s="2">
        <v>2809</v>
      </c>
      <c r="C106" s="2">
        <v>1349</v>
      </c>
      <c r="D106" s="2">
        <v>1323</v>
      </c>
      <c r="E106" s="3">
        <v>69</v>
      </c>
      <c r="F106" s="11">
        <f t="shared" si="3"/>
        <v>2741</v>
      </c>
      <c r="G106" s="11">
        <f t="shared" si="4"/>
        <v>0.97579209683161272</v>
      </c>
      <c r="H106" s="2">
        <v>2210</v>
      </c>
      <c r="I106" s="11">
        <f t="shared" si="5"/>
        <v>4951.9757920968314</v>
      </c>
      <c r="J106" s="4">
        <f>I106/B106</f>
        <v>1.7628963304011505</v>
      </c>
      <c r="K106" s="3">
        <v>8</v>
      </c>
      <c r="L106" s="3">
        <v>0</v>
      </c>
    </row>
    <row r="107" spans="1:12">
      <c r="A107" s="1" t="s">
        <v>517</v>
      </c>
      <c r="B107" s="3">
        <v>262</v>
      </c>
      <c r="C107" s="3">
        <v>106</v>
      </c>
      <c r="D107" s="3">
        <v>428</v>
      </c>
      <c r="E107" s="3">
        <v>30</v>
      </c>
      <c r="F107" s="11">
        <f t="shared" si="3"/>
        <v>564</v>
      </c>
      <c r="G107" s="11">
        <f t="shared" si="4"/>
        <v>2.1526717557251906</v>
      </c>
      <c r="H107" s="3">
        <v>112</v>
      </c>
      <c r="I107" s="11">
        <f t="shared" si="5"/>
        <v>678.15267175572524</v>
      </c>
      <c r="J107" s="4">
        <f>I107/B107</f>
        <v>2.5883689761668904</v>
      </c>
      <c r="K107" s="3">
        <v>0</v>
      </c>
      <c r="L107" s="3">
        <v>0</v>
      </c>
    </row>
    <row r="108" spans="1:12">
      <c r="A108" s="1" t="s">
        <v>522</v>
      </c>
      <c r="B108" s="3">
        <v>823</v>
      </c>
      <c r="C108" s="3">
        <v>922</v>
      </c>
      <c r="D108" s="3">
        <v>255</v>
      </c>
      <c r="E108" s="3">
        <v>0</v>
      </c>
      <c r="F108" s="11">
        <f t="shared" si="3"/>
        <v>1177</v>
      </c>
      <c r="G108" s="11">
        <f t="shared" si="4"/>
        <v>1.4301336573511543</v>
      </c>
      <c r="H108" s="3">
        <v>0</v>
      </c>
      <c r="I108" s="11">
        <f t="shared" si="5"/>
        <v>1178.4301336573512</v>
      </c>
      <c r="J108" s="4">
        <f>I108/B108</f>
        <v>1.4318713653187742</v>
      </c>
      <c r="K108" s="3">
        <v>0</v>
      </c>
      <c r="L108" s="3">
        <v>0</v>
      </c>
    </row>
    <row r="109" spans="1:12">
      <c r="A109" s="1" t="s">
        <v>527</v>
      </c>
      <c r="B109" s="2">
        <v>3016</v>
      </c>
      <c r="C109" s="2">
        <v>4380</v>
      </c>
      <c r="D109" s="2">
        <v>3839</v>
      </c>
      <c r="E109" s="3">
        <v>526</v>
      </c>
      <c r="F109" s="11">
        <f t="shared" si="3"/>
        <v>8745</v>
      </c>
      <c r="G109" s="11">
        <f t="shared" si="4"/>
        <v>2.8995358090185674</v>
      </c>
      <c r="H109" s="2">
        <v>6943</v>
      </c>
      <c r="I109" s="11">
        <f t="shared" si="5"/>
        <v>15690.899535809018</v>
      </c>
      <c r="J109" s="4">
        <f>I109/B109</f>
        <v>5.2025528964884016</v>
      </c>
      <c r="K109" s="3">
        <v>13</v>
      </c>
      <c r="L109" s="3">
        <v>0</v>
      </c>
    </row>
    <row r="110" spans="1:12">
      <c r="A110" s="1" t="s">
        <v>532</v>
      </c>
      <c r="B110" s="3">
        <v>387</v>
      </c>
      <c r="C110" s="3">
        <v>848</v>
      </c>
      <c r="D110" s="3">
        <v>451</v>
      </c>
      <c r="E110" s="3">
        <v>432</v>
      </c>
      <c r="F110" s="11">
        <f t="shared" si="3"/>
        <v>1731</v>
      </c>
      <c r="G110" s="11">
        <f t="shared" si="4"/>
        <v>4.4728682170542635</v>
      </c>
      <c r="H110" s="3">
        <v>432</v>
      </c>
      <c r="I110" s="11">
        <f t="shared" si="5"/>
        <v>2167.4728682170544</v>
      </c>
      <c r="J110" s="4">
        <f>I110/B110</f>
        <v>5.6007050858321819</v>
      </c>
      <c r="K110" s="3">
        <v>0</v>
      </c>
      <c r="L110" s="3">
        <v>0</v>
      </c>
    </row>
    <row r="111" spans="1:12">
      <c r="A111" s="1" t="s">
        <v>537</v>
      </c>
      <c r="B111" s="2">
        <v>672858</v>
      </c>
      <c r="C111" s="2">
        <v>2561138</v>
      </c>
      <c r="D111" s="2">
        <v>3092070</v>
      </c>
      <c r="E111" s="3">
        <v>20812</v>
      </c>
      <c r="F111" s="11">
        <f t="shared" si="3"/>
        <v>5674020</v>
      </c>
      <c r="G111" s="11">
        <f t="shared" si="4"/>
        <v>8.4327153723371051</v>
      </c>
      <c r="H111" s="2">
        <v>1391716</v>
      </c>
      <c r="I111" s="11">
        <f t="shared" si="5"/>
        <v>7065744.4327153722</v>
      </c>
      <c r="J111" s="4">
        <f>I111/B111</f>
        <v>10.501092998396945</v>
      </c>
      <c r="K111" s="2">
        <v>33549</v>
      </c>
      <c r="L111" s="2">
        <v>14798</v>
      </c>
    </row>
    <row r="112" spans="1:12">
      <c r="A112" s="1" t="s">
        <v>542</v>
      </c>
      <c r="B112" s="2">
        <v>8073</v>
      </c>
      <c r="C112" s="2">
        <v>2413</v>
      </c>
      <c r="D112" s="2">
        <v>4633</v>
      </c>
      <c r="E112" s="3">
        <v>33</v>
      </c>
      <c r="F112" s="11">
        <f t="shared" si="3"/>
        <v>7079</v>
      </c>
      <c r="G112" s="11" t="s">
        <v>171</v>
      </c>
      <c r="H112" s="2">
        <v>3623</v>
      </c>
      <c r="I112" s="11">
        <f t="shared" si="5"/>
        <v>10702</v>
      </c>
      <c r="J112" s="4">
        <f>I112/B112</f>
        <v>1.3256534126099344</v>
      </c>
      <c r="K112" s="3">
        <v>1</v>
      </c>
      <c r="L112" s="3">
        <v>0</v>
      </c>
    </row>
    <row r="113" spans="1:12">
      <c r="A113" s="1" t="s">
        <v>547</v>
      </c>
      <c r="B113" s="2">
        <v>5180</v>
      </c>
      <c r="C113" s="2">
        <v>15606</v>
      </c>
      <c r="D113" s="2">
        <v>7306</v>
      </c>
      <c r="E113" s="3">
        <v>0</v>
      </c>
      <c r="F113" s="11">
        <f t="shared" si="3"/>
        <v>22912</v>
      </c>
      <c r="G113" s="11">
        <f t="shared" si="4"/>
        <v>4.423166023166023</v>
      </c>
      <c r="H113" s="2">
        <v>8220</v>
      </c>
      <c r="I113" s="11">
        <f t="shared" si="5"/>
        <v>31136.423166023167</v>
      </c>
      <c r="J113" s="4">
        <f>I113/B113</f>
        <v>6.0108925030932756</v>
      </c>
      <c r="K113" s="3">
        <v>19</v>
      </c>
      <c r="L113" s="3">
        <v>0</v>
      </c>
    </row>
    <row r="114" spans="1:12">
      <c r="A114" s="1" t="s">
        <v>552</v>
      </c>
      <c r="B114" s="2">
        <v>8132</v>
      </c>
      <c r="C114" s="2">
        <v>16629</v>
      </c>
      <c r="D114" s="2">
        <v>6021</v>
      </c>
      <c r="E114" s="1" t="s">
        <v>171</v>
      </c>
      <c r="F114" s="11">
        <f t="shared" si="3"/>
        <v>22650</v>
      </c>
      <c r="G114" s="11">
        <f t="shared" si="4"/>
        <v>2.7852926709296608</v>
      </c>
      <c r="H114" s="2">
        <v>12239</v>
      </c>
      <c r="I114" s="11">
        <f t="shared" si="5"/>
        <v>34891.785292670931</v>
      </c>
      <c r="J114" s="4">
        <f>I114/B114</f>
        <v>4.2906769912285947</v>
      </c>
      <c r="K114" s="3">
        <v>146</v>
      </c>
      <c r="L114" s="3">
        <v>83</v>
      </c>
    </row>
    <row r="115" spans="1:12">
      <c r="A115" s="1" t="s">
        <v>557</v>
      </c>
      <c r="B115" s="2">
        <v>2381</v>
      </c>
      <c r="C115" s="2">
        <v>4610</v>
      </c>
      <c r="D115" s="2">
        <v>3939</v>
      </c>
      <c r="E115" s="1"/>
      <c r="F115" s="11">
        <f t="shared" si="3"/>
        <v>8549</v>
      </c>
      <c r="G115" s="11">
        <f t="shared" si="4"/>
        <v>3.5905081898362035</v>
      </c>
      <c r="H115" s="3">
        <v>0</v>
      </c>
      <c r="I115" s="11">
        <f t="shared" si="5"/>
        <v>8552.5905081898363</v>
      </c>
      <c r="J115" s="4">
        <f>I115/B115</f>
        <v>3.592016173116269</v>
      </c>
      <c r="K115" s="3">
        <v>3</v>
      </c>
      <c r="L115" s="3">
        <v>0</v>
      </c>
    </row>
    <row r="116" spans="1:12">
      <c r="A116" s="1" t="s">
        <v>562</v>
      </c>
      <c r="B116" s="2">
        <v>2572</v>
      </c>
      <c r="C116" s="2">
        <v>4953</v>
      </c>
      <c r="D116" s="2">
        <v>7718</v>
      </c>
      <c r="E116" s="3">
        <v>230</v>
      </c>
      <c r="F116" s="11">
        <f t="shared" si="3"/>
        <v>12901</v>
      </c>
      <c r="G116" s="11">
        <f t="shared" si="4"/>
        <v>5.0159409020217733</v>
      </c>
      <c r="H116" s="2">
        <v>6347</v>
      </c>
      <c r="I116" s="11">
        <f t="shared" si="5"/>
        <v>19253.01594090202</v>
      </c>
      <c r="J116" s="4">
        <f>I116/B116</f>
        <v>7.4856205057939427</v>
      </c>
      <c r="K116" s="3">
        <v>39</v>
      </c>
      <c r="L116" s="3">
        <v>0</v>
      </c>
    </row>
    <row r="117" spans="1:12">
      <c r="A117" s="1" t="s">
        <v>567</v>
      </c>
      <c r="B117" s="2">
        <v>1852</v>
      </c>
      <c r="C117" s="2">
        <v>1153</v>
      </c>
      <c r="D117" s="3">
        <v>102</v>
      </c>
      <c r="E117" s="3">
        <v>0</v>
      </c>
      <c r="F117" s="11">
        <f t="shared" si="3"/>
        <v>1255</v>
      </c>
      <c r="G117" s="11">
        <f t="shared" si="4"/>
        <v>0.67764578833693301</v>
      </c>
      <c r="H117" s="2">
        <v>2002</v>
      </c>
      <c r="I117" s="11">
        <f t="shared" si="5"/>
        <v>3257.677645788337</v>
      </c>
      <c r="J117" s="4">
        <f>I117/B117</f>
        <v>1.7590052083090373</v>
      </c>
      <c r="K117" s="3">
        <v>3</v>
      </c>
      <c r="L117" s="3">
        <v>0</v>
      </c>
    </row>
    <row r="118" spans="1:12">
      <c r="A118" s="1" t="s">
        <v>572</v>
      </c>
      <c r="B118" s="3">
        <v>703</v>
      </c>
      <c r="C118" s="2">
        <v>5624</v>
      </c>
      <c r="D118" s="2">
        <v>1771</v>
      </c>
      <c r="E118" s="3">
        <v>0</v>
      </c>
      <c r="F118" s="11">
        <f t="shared" si="3"/>
        <v>7395</v>
      </c>
      <c r="G118" s="11">
        <f t="shared" si="4"/>
        <v>10.519203413940255</v>
      </c>
      <c r="H118" s="3">
        <v>0</v>
      </c>
      <c r="I118" s="11">
        <f t="shared" si="5"/>
        <v>7405.51920341394</v>
      </c>
      <c r="J118" s="4">
        <f>I118/B118</f>
        <v>10.534166718938748</v>
      </c>
      <c r="K118" s="3">
        <v>0</v>
      </c>
      <c r="L118" s="3">
        <v>0</v>
      </c>
    </row>
    <row r="119" spans="1:12">
      <c r="A119" s="1" t="s">
        <v>577</v>
      </c>
      <c r="B119" s="2">
        <v>46881</v>
      </c>
      <c r="C119" s="2">
        <v>41072</v>
      </c>
      <c r="D119" s="2">
        <v>44204</v>
      </c>
      <c r="E119" s="3">
        <v>0</v>
      </c>
      <c r="F119" s="11">
        <f t="shared" si="3"/>
        <v>85276</v>
      </c>
      <c r="G119" s="11">
        <f t="shared" si="4"/>
        <v>1.8189885028049744</v>
      </c>
      <c r="H119" s="2">
        <v>64081</v>
      </c>
      <c r="I119" s="11">
        <f t="shared" si="5"/>
        <v>149358.81898850281</v>
      </c>
      <c r="J119" s="4">
        <f>I119/B119</f>
        <v>3.1859136748043517</v>
      </c>
      <c r="K119" s="2">
        <v>2057</v>
      </c>
      <c r="L119" s="3">
        <v>306</v>
      </c>
    </row>
    <row r="120" spans="1:12">
      <c r="A120" s="1" t="s">
        <v>581</v>
      </c>
      <c r="B120" s="2">
        <v>1132</v>
      </c>
      <c r="C120" s="1"/>
      <c r="D120" s="1"/>
      <c r="E120" s="1"/>
      <c r="F120" s="11">
        <f t="shared" si="3"/>
        <v>0</v>
      </c>
      <c r="G120" s="11">
        <f t="shared" si="4"/>
        <v>0</v>
      </c>
      <c r="H120" s="1"/>
      <c r="I120" s="11">
        <f t="shared" si="5"/>
        <v>0</v>
      </c>
      <c r="J120" s="4">
        <f>I120/B120</f>
        <v>0</v>
      </c>
      <c r="K120" s="1"/>
      <c r="L120" s="1"/>
    </row>
    <row r="121" spans="1:12">
      <c r="A121" s="1" t="s">
        <v>582</v>
      </c>
      <c r="B121" s="2">
        <v>3064</v>
      </c>
      <c r="C121" s="2">
        <v>1542</v>
      </c>
      <c r="D121" s="3">
        <v>310</v>
      </c>
      <c r="E121" s="3">
        <v>0</v>
      </c>
      <c r="F121" s="11">
        <f t="shared" si="3"/>
        <v>1852</v>
      </c>
      <c r="G121" s="11">
        <f t="shared" si="4"/>
        <v>0.6044386422976501</v>
      </c>
      <c r="H121" s="3">
        <v>0</v>
      </c>
      <c r="I121" s="11">
        <f t="shared" si="5"/>
        <v>1852.6044386422977</v>
      </c>
      <c r="J121" s="4">
        <f>I121/B121</f>
        <v>0.60463591339500578</v>
      </c>
      <c r="K121" s="3">
        <v>1</v>
      </c>
      <c r="L121" s="3">
        <v>0</v>
      </c>
    </row>
    <row r="122" spans="1:12">
      <c r="A122" s="1" t="s">
        <v>587</v>
      </c>
      <c r="B122" s="2">
        <v>11789</v>
      </c>
      <c r="C122" s="2">
        <v>24759</v>
      </c>
      <c r="D122" s="2">
        <v>13639</v>
      </c>
      <c r="E122" s="3">
        <v>410</v>
      </c>
      <c r="F122" s="11">
        <f t="shared" si="3"/>
        <v>38808</v>
      </c>
      <c r="G122" s="11">
        <f t="shared" si="4"/>
        <v>3.2918822631266433</v>
      </c>
      <c r="H122" s="2">
        <v>27360</v>
      </c>
      <c r="I122" s="11">
        <f t="shared" si="5"/>
        <v>66171.291882263118</v>
      </c>
      <c r="J122" s="4">
        <f>I122/B122</f>
        <v>5.612969028947588</v>
      </c>
      <c r="K122" s="3">
        <v>204</v>
      </c>
      <c r="L122" s="3">
        <v>156</v>
      </c>
    </row>
    <row r="123" spans="1:12">
      <c r="A123" s="1" t="s">
        <v>592</v>
      </c>
      <c r="B123" s="2">
        <v>1920</v>
      </c>
      <c r="C123" s="2">
        <v>3075</v>
      </c>
      <c r="D123" s="2">
        <v>1779</v>
      </c>
      <c r="E123" s="3">
        <v>3821</v>
      </c>
      <c r="F123" s="11">
        <f t="shared" si="3"/>
        <v>8675</v>
      </c>
      <c r="G123" s="11">
        <f t="shared" si="4"/>
        <v>4.518229166666667</v>
      </c>
      <c r="H123" s="2">
        <v>2622</v>
      </c>
      <c r="I123" s="11">
        <f t="shared" si="5"/>
        <v>11301.518229166666</v>
      </c>
      <c r="J123" s="4">
        <f>I123/B123</f>
        <v>5.886207411024305</v>
      </c>
      <c r="K123" s="3">
        <v>76</v>
      </c>
      <c r="L123" s="3">
        <v>0</v>
      </c>
    </row>
    <row r="124" spans="1:12">
      <c r="A124" s="1" t="s">
        <v>597</v>
      </c>
      <c r="B124" s="2">
        <v>1067</v>
      </c>
      <c r="C124" s="2">
        <v>7827</v>
      </c>
      <c r="D124" s="2">
        <v>2075</v>
      </c>
      <c r="E124" s="3">
        <v>1</v>
      </c>
      <c r="F124" s="11">
        <f t="shared" si="3"/>
        <v>9903</v>
      </c>
      <c r="G124" s="11">
        <f t="shared" si="4"/>
        <v>9.2811621368322399</v>
      </c>
      <c r="H124" s="3">
        <v>0</v>
      </c>
      <c r="I124" s="11">
        <f t="shared" si="5"/>
        <v>9912.2811621368328</v>
      </c>
      <c r="J124" s="4">
        <f>I124/B124</f>
        <v>9.2898605080945007</v>
      </c>
      <c r="K124" s="3">
        <v>5</v>
      </c>
      <c r="L124" s="3">
        <v>0</v>
      </c>
    </row>
    <row r="125" spans="1:12">
      <c r="A125" s="1" t="s">
        <v>602</v>
      </c>
      <c r="B125" s="2">
        <v>25556</v>
      </c>
      <c r="C125" s="2">
        <v>68087</v>
      </c>
      <c r="D125" s="2">
        <v>99609</v>
      </c>
      <c r="E125" s="3">
        <v>1108</v>
      </c>
      <c r="F125" s="11">
        <f t="shared" si="3"/>
        <v>168804</v>
      </c>
      <c r="G125" s="11">
        <f t="shared" si="4"/>
        <v>6.6052590389732355</v>
      </c>
      <c r="H125" s="2">
        <v>58960</v>
      </c>
      <c r="I125" s="11">
        <f t="shared" si="5"/>
        <v>227770.60525903897</v>
      </c>
      <c r="J125" s="4">
        <f>I125/B125</f>
        <v>8.9126078126091315</v>
      </c>
      <c r="K125" s="3">
        <v>287</v>
      </c>
      <c r="L125" s="3">
        <v>206</v>
      </c>
    </row>
    <row r="126" spans="1:12">
      <c r="G126" s="11"/>
    </row>
    <row r="127" spans="1:12">
      <c r="A127" s="1" t="s">
        <v>607</v>
      </c>
      <c r="B127" s="11">
        <v>3987000</v>
      </c>
      <c r="F127" s="11">
        <f>SUM(F5:F126)</f>
        <v>17684807</v>
      </c>
      <c r="G127" s="11">
        <f t="shared" si="4"/>
        <v>4.4356175068974162</v>
      </c>
      <c r="H127" s="11">
        <f>SUM(H5:H125)</f>
        <v>7450473</v>
      </c>
      <c r="I127" s="11">
        <f>SUM(I5:I126)</f>
        <v>25135764.795095678</v>
      </c>
      <c r="J127" s="4">
        <f>I127/B127</f>
        <v>6.3044305982181283</v>
      </c>
      <c r="L127" s="11">
        <f>SUM(L101:L126)</f>
        <v>17818</v>
      </c>
    </row>
  </sheetData>
  <mergeCells count="2">
    <mergeCell ref="C3:F3"/>
    <mergeCell ref="K3:L3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276B-5763-424B-B6CD-E175A3AE9870}">
  <dimension ref="A1:N129"/>
  <sheetViews>
    <sheetView topLeftCell="A101" workbookViewId="0">
      <selection activeCell="B5" sqref="B5:B125"/>
    </sheetView>
  </sheetViews>
  <sheetFormatPr defaultRowHeight="15"/>
  <cols>
    <col min="1" max="1" width="52.42578125" bestFit="1" customWidth="1"/>
    <col min="2" max="2" width="13.140625" bestFit="1" customWidth="1"/>
    <col min="3" max="3" width="15.140625" customWidth="1"/>
    <col min="4" max="7" width="18.28515625" customWidth="1"/>
    <col min="8" max="8" width="13.7109375" customWidth="1"/>
    <col min="9" max="9" width="12.28515625" style="4" bestFit="1" customWidth="1"/>
    <col min="10" max="10" width="13.85546875" customWidth="1"/>
    <col min="11" max="11" width="14.42578125" customWidth="1"/>
    <col min="13" max="13" width="14.28515625" customWidth="1"/>
    <col min="14" max="14" width="13.7109375" bestFit="1" customWidth="1"/>
  </cols>
  <sheetData>
    <row r="1" spans="1:14">
      <c r="A1" s="23" t="s">
        <v>752</v>
      </c>
    </row>
    <row r="3" spans="1:14">
      <c r="C3" s="64" t="s">
        <v>753</v>
      </c>
      <c r="D3" s="64"/>
      <c r="E3" s="64"/>
      <c r="F3" s="64"/>
      <c r="G3" s="64"/>
      <c r="H3" s="64"/>
      <c r="I3" s="64"/>
      <c r="J3" s="65" t="s">
        <v>754</v>
      </c>
      <c r="K3" s="65"/>
      <c r="L3" s="65"/>
      <c r="M3" s="65"/>
      <c r="N3" s="65"/>
    </row>
    <row r="4" spans="1:14">
      <c r="A4" s="46" t="s">
        <v>1</v>
      </c>
      <c r="B4" s="46" t="s">
        <v>11</v>
      </c>
      <c r="C4" s="48" t="s">
        <v>755</v>
      </c>
      <c r="D4" s="48" t="s">
        <v>756</v>
      </c>
      <c r="E4" s="48" t="s">
        <v>757</v>
      </c>
      <c r="F4" s="48" t="s">
        <v>758</v>
      </c>
      <c r="G4" s="63" t="s">
        <v>759</v>
      </c>
      <c r="H4" s="38" t="s">
        <v>760</v>
      </c>
      <c r="I4" s="49" t="s">
        <v>761</v>
      </c>
      <c r="J4" s="50" t="s">
        <v>762</v>
      </c>
      <c r="K4" s="50" t="s">
        <v>763</v>
      </c>
      <c r="L4" s="50" t="s">
        <v>764</v>
      </c>
      <c r="M4" s="51" t="s">
        <v>765</v>
      </c>
      <c r="N4" s="51" t="s">
        <v>766</v>
      </c>
    </row>
    <row r="5" spans="1:14">
      <c r="A5" s="1" t="s">
        <v>12</v>
      </c>
      <c r="B5" s="2">
        <v>16542</v>
      </c>
      <c r="C5" s="2">
        <v>42951</v>
      </c>
      <c r="D5" s="2">
        <v>26779</v>
      </c>
      <c r="E5" s="2">
        <v>2268</v>
      </c>
      <c r="F5" s="2">
        <v>6804</v>
      </c>
      <c r="G5" s="3">
        <v>587</v>
      </c>
      <c r="H5" s="11">
        <f>SUM(C5:G5)</f>
        <v>79389</v>
      </c>
      <c r="I5" s="4">
        <f>H5/B5</f>
        <v>4.7992383025027205</v>
      </c>
      <c r="J5" s="2">
        <v>58479</v>
      </c>
      <c r="K5" s="2">
        <v>18985</v>
      </c>
      <c r="L5" s="3">
        <v>708</v>
      </c>
      <c r="M5" s="11">
        <f>SUM(J5:L5)</f>
        <v>78172</v>
      </c>
      <c r="N5" s="4">
        <f>M5/B5</f>
        <v>4.7256679966146775</v>
      </c>
    </row>
    <row r="6" spans="1:14">
      <c r="A6" s="1" t="s">
        <v>17</v>
      </c>
      <c r="B6" s="3">
        <v>801</v>
      </c>
      <c r="C6" s="2">
        <v>7196</v>
      </c>
      <c r="D6" s="2">
        <v>9353</v>
      </c>
      <c r="E6" s="3">
        <v>385</v>
      </c>
      <c r="F6" s="3">
        <v>986</v>
      </c>
      <c r="G6" s="3">
        <v>0</v>
      </c>
      <c r="H6" s="11">
        <f t="shared" ref="H6:H69" si="0">SUM(C6:G6)</f>
        <v>17920</v>
      </c>
      <c r="I6" s="4">
        <f t="shared" ref="I6:I69" si="1">H6/B6</f>
        <v>22.372034956304621</v>
      </c>
      <c r="J6" s="2">
        <v>61814</v>
      </c>
      <c r="K6" s="2">
        <v>24011</v>
      </c>
      <c r="L6" s="3">
        <v>712</v>
      </c>
      <c r="M6" s="11">
        <f t="shared" ref="M6:M69" si="2">SUM(J6:L6)</f>
        <v>86537</v>
      </c>
      <c r="N6" s="4">
        <f t="shared" ref="N6:N69" si="3">M6/B6</f>
        <v>108.03620474406991</v>
      </c>
    </row>
    <row r="7" spans="1:14">
      <c r="A7" s="1" t="s">
        <v>22</v>
      </c>
      <c r="B7" s="2">
        <v>4998</v>
      </c>
      <c r="C7" s="2">
        <v>29995</v>
      </c>
      <c r="D7" s="2">
        <v>10895</v>
      </c>
      <c r="E7" s="3">
        <v>844</v>
      </c>
      <c r="F7" s="2">
        <v>2591</v>
      </c>
      <c r="G7" s="3">
        <v>0</v>
      </c>
      <c r="H7" s="11">
        <f t="shared" si="0"/>
        <v>44325</v>
      </c>
      <c r="I7" s="4">
        <f t="shared" si="1"/>
        <v>8.8685474189675872</v>
      </c>
      <c r="J7" s="2">
        <v>61814</v>
      </c>
      <c r="K7" s="2">
        <v>24011</v>
      </c>
      <c r="L7" s="3">
        <v>0</v>
      </c>
      <c r="M7" s="11">
        <f t="shared" si="2"/>
        <v>85825</v>
      </c>
      <c r="N7" s="4">
        <f t="shared" si="3"/>
        <v>17.171868747499001</v>
      </c>
    </row>
    <row r="8" spans="1:14">
      <c r="A8" s="1" t="s">
        <v>27</v>
      </c>
      <c r="B8" s="2">
        <v>5531</v>
      </c>
      <c r="C8" s="2">
        <v>10686</v>
      </c>
      <c r="D8" s="2">
        <v>5986</v>
      </c>
      <c r="E8" s="3">
        <v>17</v>
      </c>
      <c r="F8" s="3">
        <v>784</v>
      </c>
      <c r="G8" s="3">
        <v>63</v>
      </c>
      <c r="H8" s="11">
        <f t="shared" si="0"/>
        <v>17536</v>
      </c>
      <c r="I8" s="4">
        <f t="shared" si="1"/>
        <v>3.170493581630808</v>
      </c>
      <c r="J8" s="2">
        <v>61814</v>
      </c>
      <c r="K8" s="2">
        <v>24011</v>
      </c>
      <c r="L8" s="3">
        <v>0</v>
      </c>
      <c r="M8" s="11">
        <f t="shared" si="2"/>
        <v>85825</v>
      </c>
      <c r="N8" s="4">
        <f t="shared" si="3"/>
        <v>15.517085517989514</v>
      </c>
    </row>
    <row r="9" spans="1:14">
      <c r="A9" s="1" t="s">
        <v>32</v>
      </c>
      <c r="B9" s="2">
        <v>2198</v>
      </c>
      <c r="C9" s="2">
        <v>8534</v>
      </c>
      <c r="D9" s="2">
        <v>2480</v>
      </c>
      <c r="E9" s="3">
        <v>354</v>
      </c>
      <c r="F9" s="3">
        <v>499</v>
      </c>
      <c r="G9" s="3">
        <v>20</v>
      </c>
      <c r="H9" s="11">
        <f t="shared" si="0"/>
        <v>11887</v>
      </c>
      <c r="I9" s="4">
        <f t="shared" si="1"/>
        <v>5.4080982711555956</v>
      </c>
      <c r="J9" s="2">
        <v>61814</v>
      </c>
      <c r="K9" s="2">
        <v>24011</v>
      </c>
      <c r="L9" s="3">
        <v>0</v>
      </c>
      <c r="M9" s="11">
        <f t="shared" si="2"/>
        <v>85825</v>
      </c>
      <c r="N9" s="4">
        <f t="shared" si="3"/>
        <v>39.046860782529571</v>
      </c>
    </row>
    <row r="10" spans="1:14">
      <c r="A10" s="1" t="s">
        <v>37</v>
      </c>
      <c r="B10" s="2">
        <v>1004</v>
      </c>
      <c r="C10" s="2">
        <v>5181</v>
      </c>
      <c r="D10" s="2">
        <v>1648</v>
      </c>
      <c r="E10" s="3">
        <v>141</v>
      </c>
      <c r="F10" s="3">
        <v>473</v>
      </c>
      <c r="G10" s="3">
        <v>0</v>
      </c>
      <c r="H10" s="11">
        <f t="shared" si="0"/>
        <v>7443</v>
      </c>
      <c r="I10" s="4">
        <f t="shared" si="1"/>
        <v>7.4133466135458166</v>
      </c>
      <c r="J10" s="2">
        <v>78283</v>
      </c>
      <c r="K10" s="2">
        <v>18921</v>
      </c>
      <c r="L10" s="3">
        <v>0</v>
      </c>
      <c r="M10" s="11">
        <f t="shared" si="2"/>
        <v>97204</v>
      </c>
      <c r="N10" s="4">
        <f t="shared" si="3"/>
        <v>96.816733067729089</v>
      </c>
    </row>
    <row r="11" spans="1:14">
      <c r="A11" s="1" t="s">
        <v>42</v>
      </c>
      <c r="B11" s="2">
        <v>24869</v>
      </c>
      <c r="C11" s="2">
        <v>61253</v>
      </c>
      <c r="D11" s="2">
        <v>25097</v>
      </c>
      <c r="E11" s="2">
        <v>7384</v>
      </c>
      <c r="F11" s="2">
        <v>11529</v>
      </c>
      <c r="G11" s="3">
        <v>24</v>
      </c>
      <c r="H11" s="11">
        <f t="shared" si="0"/>
        <v>105287</v>
      </c>
      <c r="I11" s="4">
        <f t="shared" si="1"/>
        <v>4.2336644014636695</v>
      </c>
      <c r="J11" s="2">
        <v>63471</v>
      </c>
      <c r="K11" s="2">
        <v>25032</v>
      </c>
      <c r="L11" s="3">
        <v>0</v>
      </c>
      <c r="M11" s="11">
        <f t="shared" si="2"/>
        <v>88503</v>
      </c>
      <c r="N11" s="4">
        <f t="shared" si="3"/>
        <v>3.5587679440266999</v>
      </c>
    </row>
    <row r="12" spans="1:14">
      <c r="A12" s="1" t="s">
        <v>47</v>
      </c>
      <c r="B12" s="2">
        <v>1015</v>
      </c>
      <c r="C12" s="2">
        <v>8462</v>
      </c>
      <c r="D12" s="2">
        <v>3736</v>
      </c>
      <c r="E12" s="3">
        <v>0</v>
      </c>
      <c r="F12" s="3">
        <v>0</v>
      </c>
      <c r="G12" s="3">
        <v>0</v>
      </c>
      <c r="H12" s="11">
        <f t="shared" si="0"/>
        <v>12198</v>
      </c>
      <c r="I12" s="4">
        <f t="shared" si="1"/>
        <v>12.017733990147784</v>
      </c>
      <c r="J12" s="2">
        <v>61814</v>
      </c>
      <c r="K12" s="2">
        <v>24011</v>
      </c>
      <c r="L12" s="3">
        <v>0</v>
      </c>
      <c r="M12" s="11">
        <f t="shared" si="2"/>
        <v>85825</v>
      </c>
      <c r="N12" s="4">
        <f t="shared" si="3"/>
        <v>84.556650246305423</v>
      </c>
    </row>
    <row r="13" spans="1:14">
      <c r="A13" s="1" t="s">
        <v>52</v>
      </c>
      <c r="B13" s="2">
        <v>37795</v>
      </c>
      <c r="C13" s="2">
        <v>45663</v>
      </c>
      <c r="D13" s="2">
        <v>20095</v>
      </c>
      <c r="E13" s="2">
        <v>2778</v>
      </c>
      <c r="F13" s="2">
        <v>12276</v>
      </c>
      <c r="G13" s="3">
        <v>435</v>
      </c>
      <c r="H13" s="11">
        <f t="shared" si="0"/>
        <v>81247</v>
      </c>
      <c r="I13" s="4">
        <f t="shared" si="1"/>
        <v>2.1496758830533138</v>
      </c>
      <c r="J13" s="2">
        <v>63087</v>
      </c>
      <c r="K13" s="2">
        <v>25596</v>
      </c>
      <c r="L13" s="2">
        <v>24042</v>
      </c>
      <c r="M13" s="11">
        <f t="shared" si="2"/>
        <v>112725</v>
      </c>
      <c r="N13" s="4">
        <f t="shared" si="3"/>
        <v>2.9825373726683422</v>
      </c>
    </row>
    <row r="14" spans="1:14">
      <c r="A14" s="1" t="s">
        <v>57</v>
      </c>
      <c r="B14" s="2">
        <v>5016</v>
      </c>
      <c r="C14" s="2">
        <v>11440</v>
      </c>
      <c r="D14" s="2">
        <v>5353</v>
      </c>
      <c r="E14" s="3">
        <v>329</v>
      </c>
      <c r="F14" s="3">
        <v>350</v>
      </c>
      <c r="G14" s="3">
        <v>0</v>
      </c>
      <c r="H14" s="11">
        <f t="shared" si="0"/>
        <v>17472</v>
      </c>
      <c r="I14" s="4">
        <f t="shared" si="1"/>
        <v>3.4832535885167464</v>
      </c>
      <c r="J14" s="2">
        <v>61814</v>
      </c>
      <c r="K14" s="2">
        <v>24011</v>
      </c>
      <c r="L14" s="3">
        <v>0</v>
      </c>
      <c r="M14" s="11">
        <f t="shared" si="2"/>
        <v>85825</v>
      </c>
      <c r="N14" s="4">
        <f t="shared" si="3"/>
        <v>17.110247208931419</v>
      </c>
    </row>
    <row r="15" spans="1:14">
      <c r="A15" s="1" t="s">
        <v>62</v>
      </c>
      <c r="B15" s="2">
        <v>6071</v>
      </c>
      <c r="C15" s="2">
        <v>17226</v>
      </c>
      <c r="D15" s="2">
        <v>8440</v>
      </c>
      <c r="E15" s="3">
        <v>308</v>
      </c>
      <c r="F15" s="3">
        <v>852</v>
      </c>
      <c r="G15" s="3">
        <v>10</v>
      </c>
      <c r="H15" s="11">
        <f t="shared" si="0"/>
        <v>26836</v>
      </c>
      <c r="I15" s="4">
        <f t="shared" si="1"/>
        <v>4.4203590841706477</v>
      </c>
      <c r="J15" s="2">
        <v>61814</v>
      </c>
      <c r="K15" s="2">
        <v>24011</v>
      </c>
      <c r="L15" s="3">
        <v>807</v>
      </c>
      <c r="M15" s="11">
        <f t="shared" si="2"/>
        <v>86632</v>
      </c>
      <c r="N15" s="4">
        <f t="shared" si="3"/>
        <v>14.269807280513918</v>
      </c>
    </row>
    <row r="16" spans="1:14">
      <c r="A16" s="1" t="s">
        <v>67</v>
      </c>
      <c r="B16" s="2">
        <v>2252</v>
      </c>
      <c r="C16" s="2">
        <v>8741</v>
      </c>
      <c r="D16" s="2">
        <v>2059</v>
      </c>
      <c r="E16" s="3">
        <v>375</v>
      </c>
      <c r="F16" s="3">
        <v>8</v>
      </c>
      <c r="G16" s="3">
        <v>0</v>
      </c>
      <c r="H16" s="11">
        <f t="shared" si="0"/>
        <v>11183</v>
      </c>
      <c r="I16" s="4">
        <f t="shared" si="1"/>
        <v>4.965808170515098</v>
      </c>
      <c r="J16" s="2">
        <v>61694</v>
      </c>
      <c r="K16" s="2">
        <v>25095</v>
      </c>
      <c r="L16" s="3">
        <v>0</v>
      </c>
      <c r="M16" s="11">
        <f t="shared" si="2"/>
        <v>86789</v>
      </c>
      <c r="N16" s="4">
        <f t="shared" si="3"/>
        <v>38.538632326820604</v>
      </c>
    </row>
    <row r="17" spans="1:14">
      <c r="A17" s="1" t="s">
        <v>72</v>
      </c>
      <c r="B17" s="2">
        <v>4254</v>
      </c>
      <c r="C17" s="2">
        <v>16716</v>
      </c>
      <c r="D17" s="2">
        <v>8292</v>
      </c>
      <c r="E17" s="3">
        <v>387</v>
      </c>
      <c r="F17" s="2">
        <v>1208</v>
      </c>
      <c r="G17" s="3">
        <v>275</v>
      </c>
      <c r="H17" s="11">
        <f t="shared" si="0"/>
        <v>26878</v>
      </c>
      <c r="I17" s="4">
        <f t="shared" si="1"/>
        <v>6.3182886694875409</v>
      </c>
      <c r="J17" s="2">
        <v>61814</v>
      </c>
      <c r="K17" s="2">
        <v>24011</v>
      </c>
      <c r="L17" s="3">
        <v>0</v>
      </c>
      <c r="M17" s="11">
        <f t="shared" si="2"/>
        <v>85825</v>
      </c>
      <c r="N17" s="4">
        <f t="shared" si="3"/>
        <v>20.175129290079926</v>
      </c>
    </row>
    <row r="18" spans="1:14">
      <c r="A18" s="1" t="s">
        <v>77</v>
      </c>
      <c r="B18" s="3">
        <v>995</v>
      </c>
      <c r="C18" s="2">
        <v>5779</v>
      </c>
      <c r="D18" s="2">
        <v>5633</v>
      </c>
      <c r="E18" s="3">
        <v>146</v>
      </c>
      <c r="F18" s="3">
        <v>637</v>
      </c>
      <c r="G18" s="3">
        <v>10</v>
      </c>
      <c r="H18" s="11">
        <f t="shared" si="0"/>
        <v>12205</v>
      </c>
      <c r="I18" s="4">
        <f t="shared" si="1"/>
        <v>12.266331658291458</v>
      </c>
      <c r="J18" s="3">
        <v>0</v>
      </c>
      <c r="K18" s="3">
        <v>0</v>
      </c>
      <c r="L18" s="3">
        <v>0</v>
      </c>
      <c r="M18" s="11">
        <f t="shared" si="2"/>
        <v>0</v>
      </c>
      <c r="N18" s="4">
        <f t="shared" si="3"/>
        <v>0</v>
      </c>
    </row>
    <row r="19" spans="1:14">
      <c r="A19" s="1" t="s">
        <v>82</v>
      </c>
      <c r="B19" s="3">
        <v>353</v>
      </c>
      <c r="C19" s="2">
        <v>4513</v>
      </c>
      <c r="D19" s="2">
        <v>1661</v>
      </c>
      <c r="E19" s="3">
        <v>61</v>
      </c>
      <c r="F19" s="3">
        <v>520</v>
      </c>
      <c r="G19" s="3">
        <v>0</v>
      </c>
      <c r="H19" s="11">
        <f t="shared" si="0"/>
        <v>6755</v>
      </c>
      <c r="I19" s="4">
        <f t="shared" si="1"/>
        <v>19.135977337110482</v>
      </c>
      <c r="J19" s="3">
        <v>0</v>
      </c>
      <c r="K19" s="3">
        <v>0</v>
      </c>
      <c r="L19" s="3">
        <v>0</v>
      </c>
      <c r="M19" s="11">
        <f t="shared" si="2"/>
        <v>0</v>
      </c>
      <c r="N19" s="4">
        <f t="shared" si="3"/>
        <v>0</v>
      </c>
    </row>
    <row r="20" spans="1:14">
      <c r="A20" s="1" t="s">
        <v>87</v>
      </c>
      <c r="B20" s="2">
        <v>1375</v>
      </c>
      <c r="C20" s="2">
        <v>7296</v>
      </c>
      <c r="D20" s="2">
        <v>6237</v>
      </c>
      <c r="E20" s="3">
        <v>0</v>
      </c>
      <c r="F20" s="3">
        <v>850</v>
      </c>
      <c r="G20" s="3">
        <v>0</v>
      </c>
      <c r="H20" s="11">
        <f t="shared" si="0"/>
        <v>14383</v>
      </c>
      <c r="I20" s="4">
        <f t="shared" si="1"/>
        <v>10.460363636363637</v>
      </c>
      <c r="J20" s="3">
        <v>0</v>
      </c>
      <c r="K20" s="3">
        <v>0</v>
      </c>
      <c r="L20" s="3">
        <v>0</v>
      </c>
      <c r="M20" s="11">
        <f t="shared" si="2"/>
        <v>0</v>
      </c>
      <c r="N20" s="4">
        <f t="shared" si="3"/>
        <v>0</v>
      </c>
    </row>
    <row r="21" spans="1:14">
      <c r="A21" s="1" t="s">
        <v>92</v>
      </c>
      <c r="B21" s="2">
        <v>7439</v>
      </c>
      <c r="C21" s="2">
        <v>12511</v>
      </c>
      <c r="D21" s="2">
        <v>7760</v>
      </c>
      <c r="E21" s="3">
        <v>214</v>
      </c>
      <c r="F21" s="2">
        <v>2501</v>
      </c>
      <c r="G21" s="3">
        <v>0</v>
      </c>
      <c r="H21" s="11">
        <f t="shared" si="0"/>
        <v>22986</v>
      </c>
      <c r="I21" s="4">
        <f t="shared" si="1"/>
        <v>3.0899314423981719</v>
      </c>
      <c r="J21" s="2">
        <v>61814</v>
      </c>
      <c r="K21" s="2">
        <v>24011</v>
      </c>
      <c r="L21" s="3">
        <v>0</v>
      </c>
      <c r="M21" s="11">
        <f t="shared" si="2"/>
        <v>85825</v>
      </c>
      <c r="N21" s="4">
        <f t="shared" si="3"/>
        <v>11.537168974324507</v>
      </c>
    </row>
    <row r="22" spans="1:14">
      <c r="A22" s="1" t="s">
        <v>97</v>
      </c>
      <c r="B22" s="2">
        <v>2895</v>
      </c>
      <c r="C22" s="2">
        <v>7892</v>
      </c>
      <c r="D22" s="2">
        <v>2784</v>
      </c>
      <c r="E22" s="3">
        <v>373</v>
      </c>
      <c r="F22" s="3">
        <v>145</v>
      </c>
      <c r="G22" s="3">
        <v>0</v>
      </c>
      <c r="H22" s="11">
        <f t="shared" si="0"/>
        <v>11194</v>
      </c>
      <c r="I22" s="4">
        <f t="shared" si="1"/>
        <v>3.8666666666666667</v>
      </c>
      <c r="J22" s="2">
        <v>61814</v>
      </c>
      <c r="K22" s="2">
        <v>24011</v>
      </c>
      <c r="L22" s="2">
        <v>3858</v>
      </c>
      <c r="M22" s="11">
        <f t="shared" si="2"/>
        <v>89683</v>
      </c>
      <c r="N22" s="4">
        <f t="shared" si="3"/>
        <v>30.978583765112262</v>
      </c>
    </row>
    <row r="23" spans="1:14">
      <c r="A23" s="1" t="s">
        <v>102</v>
      </c>
      <c r="B23" s="2">
        <v>1993</v>
      </c>
      <c r="C23" s="2">
        <v>12159</v>
      </c>
      <c r="D23" s="2">
        <v>4368</v>
      </c>
      <c r="E23" s="3">
        <v>95</v>
      </c>
      <c r="F23" s="2">
        <v>1126</v>
      </c>
      <c r="G23" s="3">
        <v>0</v>
      </c>
      <c r="H23" s="11">
        <f t="shared" si="0"/>
        <v>17748</v>
      </c>
      <c r="I23" s="4">
        <f t="shared" si="1"/>
        <v>8.9051680883090825</v>
      </c>
      <c r="J23" s="2">
        <v>61602</v>
      </c>
      <c r="K23" s="2">
        <v>24886</v>
      </c>
      <c r="L23" s="3">
        <v>0</v>
      </c>
      <c r="M23" s="11">
        <f t="shared" si="2"/>
        <v>86488</v>
      </c>
      <c r="N23" s="4">
        <f t="shared" si="3"/>
        <v>43.395885599598593</v>
      </c>
    </row>
    <row r="24" spans="1:14">
      <c r="A24" s="1" t="s">
        <v>107</v>
      </c>
      <c r="B24" s="2">
        <v>5637</v>
      </c>
      <c r="C24" s="2">
        <v>5721</v>
      </c>
      <c r="D24" s="2">
        <v>7215</v>
      </c>
      <c r="E24" s="3">
        <v>583</v>
      </c>
      <c r="F24" s="3">
        <v>639</v>
      </c>
      <c r="G24" s="3">
        <v>9</v>
      </c>
      <c r="H24" s="11">
        <f t="shared" si="0"/>
        <v>14167</v>
      </c>
      <c r="I24" s="4">
        <f t="shared" si="1"/>
        <v>2.5132162497782509</v>
      </c>
      <c r="J24" s="2">
        <v>61940</v>
      </c>
      <c r="K24" s="2">
        <v>24535</v>
      </c>
      <c r="L24" s="3">
        <v>0</v>
      </c>
      <c r="M24" s="11">
        <f t="shared" si="2"/>
        <v>86475</v>
      </c>
      <c r="N24" s="4">
        <f t="shared" si="3"/>
        <v>15.340606705694519</v>
      </c>
    </row>
    <row r="25" spans="1:14">
      <c r="A25" s="1" t="s">
        <v>112</v>
      </c>
      <c r="B25" s="2">
        <v>16549</v>
      </c>
      <c r="C25" s="2">
        <v>36091</v>
      </c>
      <c r="D25" s="2">
        <v>11124</v>
      </c>
      <c r="E25" s="2">
        <v>2080</v>
      </c>
      <c r="F25" s="3">
        <v>276</v>
      </c>
      <c r="G25" s="3">
        <v>25</v>
      </c>
      <c r="H25" s="11">
        <f t="shared" si="0"/>
        <v>49596</v>
      </c>
      <c r="I25" s="4">
        <f t="shared" si="1"/>
        <v>2.9969182427941266</v>
      </c>
      <c r="J25" s="2">
        <v>62468</v>
      </c>
      <c r="K25" s="2">
        <v>24591</v>
      </c>
      <c r="L25" s="2">
        <v>31406</v>
      </c>
      <c r="M25" s="11">
        <f t="shared" si="2"/>
        <v>118465</v>
      </c>
      <c r="N25" s="4">
        <f t="shared" si="3"/>
        <v>7.1584385763490239</v>
      </c>
    </row>
    <row r="26" spans="1:14">
      <c r="A26" s="1" t="s">
        <v>117</v>
      </c>
      <c r="B26" s="2">
        <v>2106</v>
      </c>
      <c r="C26" s="2">
        <v>9225</v>
      </c>
      <c r="D26" s="2">
        <v>5286</v>
      </c>
      <c r="E26" s="3">
        <v>148</v>
      </c>
      <c r="F26" s="3">
        <v>506</v>
      </c>
      <c r="G26" s="3">
        <v>118</v>
      </c>
      <c r="H26" s="11">
        <f t="shared" si="0"/>
        <v>15283</v>
      </c>
      <c r="I26" s="4">
        <f t="shared" si="1"/>
        <v>7.2568850902184234</v>
      </c>
      <c r="J26" s="3">
        <v>0</v>
      </c>
      <c r="K26" s="3">
        <v>0</v>
      </c>
      <c r="L26" s="3">
        <v>0</v>
      </c>
      <c r="M26" s="11">
        <f t="shared" si="2"/>
        <v>0</v>
      </c>
      <c r="N26" s="4">
        <f t="shared" si="3"/>
        <v>0</v>
      </c>
    </row>
    <row r="27" spans="1:14">
      <c r="A27" s="1" t="s">
        <v>122</v>
      </c>
      <c r="B27" s="2">
        <v>20174</v>
      </c>
      <c r="C27" s="2">
        <v>28164</v>
      </c>
      <c r="D27" s="2">
        <v>14311</v>
      </c>
      <c r="E27" s="2">
        <v>1910</v>
      </c>
      <c r="F27" s="2">
        <v>4961</v>
      </c>
      <c r="G27" s="2">
        <v>1194</v>
      </c>
      <c r="H27" s="11">
        <f t="shared" si="0"/>
        <v>50540</v>
      </c>
      <c r="I27" s="4">
        <f t="shared" si="1"/>
        <v>2.5052047189451772</v>
      </c>
      <c r="J27" s="2">
        <v>82520</v>
      </c>
      <c r="K27" s="2">
        <v>32421</v>
      </c>
      <c r="L27" s="2">
        <v>11813</v>
      </c>
      <c r="M27" s="11">
        <f t="shared" si="2"/>
        <v>126754</v>
      </c>
      <c r="N27" s="4">
        <f t="shared" si="3"/>
        <v>6.2830375731139094</v>
      </c>
    </row>
    <row r="28" spans="1:14">
      <c r="A28" s="1" t="s">
        <v>127</v>
      </c>
      <c r="B28" s="2">
        <v>3217</v>
      </c>
      <c r="C28" s="2">
        <v>8890</v>
      </c>
      <c r="D28" s="2">
        <v>5934</v>
      </c>
      <c r="E28" s="3">
        <v>73</v>
      </c>
      <c r="F28" s="3">
        <v>466</v>
      </c>
      <c r="G28" s="3">
        <v>349</v>
      </c>
      <c r="H28" s="11">
        <f t="shared" si="0"/>
        <v>15712</v>
      </c>
      <c r="I28" s="4">
        <f t="shared" si="1"/>
        <v>4.8840534659620767</v>
      </c>
      <c r="J28" s="2">
        <v>61814</v>
      </c>
      <c r="K28" s="2">
        <v>24011</v>
      </c>
      <c r="L28" s="3">
        <v>0</v>
      </c>
      <c r="M28" s="11">
        <f t="shared" si="2"/>
        <v>85825</v>
      </c>
      <c r="N28" s="4">
        <f t="shared" si="3"/>
        <v>26.67858253030774</v>
      </c>
    </row>
    <row r="29" spans="1:14">
      <c r="A29" s="1" t="s">
        <v>132</v>
      </c>
      <c r="B29" s="2">
        <v>10456</v>
      </c>
      <c r="C29" s="2">
        <v>10841</v>
      </c>
      <c r="D29" s="2">
        <v>9276</v>
      </c>
      <c r="E29" s="3">
        <v>758</v>
      </c>
      <c r="F29" s="2">
        <v>1550</v>
      </c>
      <c r="G29" s="3">
        <v>94</v>
      </c>
      <c r="H29" s="11">
        <f t="shared" si="0"/>
        <v>22519</v>
      </c>
      <c r="I29" s="4">
        <f t="shared" si="1"/>
        <v>2.1536916602907423</v>
      </c>
      <c r="J29" s="2">
        <v>61814</v>
      </c>
      <c r="K29" s="2">
        <v>24011</v>
      </c>
      <c r="L29" s="3">
        <v>0</v>
      </c>
      <c r="M29" s="11">
        <f t="shared" si="2"/>
        <v>85825</v>
      </c>
      <c r="N29" s="4">
        <f t="shared" si="3"/>
        <v>8.2082058148431525</v>
      </c>
    </row>
    <row r="30" spans="1:14">
      <c r="A30" s="1" t="s">
        <v>137</v>
      </c>
      <c r="B30" s="2">
        <v>1349</v>
      </c>
      <c r="C30" s="2">
        <v>9583</v>
      </c>
      <c r="D30" s="3">
        <v>797</v>
      </c>
      <c r="E30" s="3">
        <v>24</v>
      </c>
      <c r="F30" s="3">
        <v>0</v>
      </c>
      <c r="G30" s="3">
        <v>0</v>
      </c>
      <c r="H30" s="11">
        <f t="shared" si="0"/>
        <v>10404</v>
      </c>
      <c r="I30" s="4">
        <f t="shared" si="1"/>
        <v>7.7123795404002964</v>
      </c>
      <c r="J30" s="2">
        <v>61285</v>
      </c>
      <c r="K30" s="2">
        <v>24492</v>
      </c>
      <c r="L30" s="3">
        <v>0</v>
      </c>
      <c r="M30" s="11">
        <f t="shared" si="2"/>
        <v>85777</v>
      </c>
      <c r="N30" s="4">
        <f t="shared" si="3"/>
        <v>63.585618977020012</v>
      </c>
    </row>
    <row r="31" spans="1:14">
      <c r="A31" s="1" t="s">
        <v>142</v>
      </c>
      <c r="B31" s="2">
        <v>8345</v>
      </c>
      <c r="C31" s="2">
        <v>25924</v>
      </c>
      <c r="D31" s="2">
        <v>8184</v>
      </c>
      <c r="E31" s="3">
        <v>740</v>
      </c>
      <c r="F31" s="3">
        <v>454</v>
      </c>
      <c r="G31" s="3">
        <v>40</v>
      </c>
      <c r="H31" s="11">
        <f t="shared" si="0"/>
        <v>35342</v>
      </c>
      <c r="I31" s="4">
        <f t="shared" si="1"/>
        <v>4.2351108448172559</v>
      </c>
      <c r="J31" s="2">
        <v>61814</v>
      </c>
      <c r="K31" s="2">
        <v>24011</v>
      </c>
      <c r="L31" s="3">
        <v>0</v>
      </c>
      <c r="M31" s="11">
        <f t="shared" si="2"/>
        <v>85825</v>
      </c>
      <c r="N31" s="4">
        <f t="shared" si="3"/>
        <v>10.284601557819053</v>
      </c>
    </row>
    <row r="32" spans="1:14">
      <c r="A32" s="1" t="s">
        <v>147</v>
      </c>
      <c r="B32" s="2">
        <v>3398</v>
      </c>
      <c r="C32" s="2">
        <v>8705</v>
      </c>
      <c r="D32" s="2">
        <v>4170</v>
      </c>
      <c r="E32" s="3">
        <v>333</v>
      </c>
      <c r="F32" s="2">
        <v>1567</v>
      </c>
      <c r="G32" s="3">
        <v>0</v>
      </c>
      <c r="H32" s="11">
        <f t="shared" si="0"/>
        <v>14775</v>
      </c>
      <c r="I32" s="4">
        <f t="shared" si="1"/>
        <v>4.3481459682165982</v>
      </c>
      <c r="J32" s="3">
        <v>0</v>
      </c>
      <c r="K32" s="3">
        <v>0</v>
      </c>
      <c r="L32" s="3">
        <v>0</v>
      </c>
      <c r="M32" s="11">
        <f t="shared" si="2"/>
        <v>0</v>
      </c>
      <c r="N32" s="4">
        <f t="shared" si="3"/>
        <v>0</v>
      </c>
    </row>
    <row r="33" spans="1:14">
      <c r="A33" s="1" t="s">
        <v>152</v>
      </c>
      <c r="B33" s="2">
        <v>2541</v>
      </c>
      <c r="C33" s="2">
        <v>15550</v>
      </c>
      <c r="D33" s="2">
        <v>2551</v>
      </c>
      <c r="E33" s="3">
        <v>207</v>
      </c>
      <c r="F33" s="2">
        <v>1840</v>
      </c>
      <c r="G33" s="3">
        <v>278</v>
      </c>
      <c r="H33" s="11">
        <f t="shared" si="0"/>
        <v>20426</v>
      </c>
      <c r="I33" s="4">
        <f t="shared" si="1"/>
        <v>8.0385674931129483</v>
      </c>
      <c r="J33" s="2">
        <v>61814</v>
      </c>
      <c r="K33" s="2">
        <v>24011</v>
      </c>
      <c r="L33" s="1" t="s">
        <v>725</v>
      </c>
      <c r="M33" s="11">
        <f t="shared" si="2"/>
        <v>85825</v>
      </c>
      <c r="N33" s="4">
        <f t="shared" si="3"/>
        <v>33.776072412436051</v>
      </c>
    </row>
    <row r="34" spans="1:14">
      <c r="A34" s="1" t="s">
        <v>157</v>
      </c>
      <c r="B34" s="2">
        <v>23045</v>
      </c>
      <c r="C34" s="2">
        <v>45003</v>
      </c>
      <c r="D34" s="2">
        <v>12258</v>
      </c>
      <c r="E34" s="2">
        <v>1863</v>
      </c>
      <c r="F34" s="2">
        <v>5449</v>
      </c>
      <c r="G34" s="3">
        <v>242</v>
      </c>
      <c r="H34" s="11">
        <f t="shared" si="0"/>
        <v>64815</v>
      </c>
      <c r="I34" s="4">
        <f t="shared" si="1"/>
        <v>2.812540681275765</v>
      </c>
      <c r="J34" s="2">
        <v>2137137</v>
      </c>
      <c r="K34" s="2">
        <v>830586</v>
      </c>
      <c r="L34" s="2">
        <v>27674</v>
      </c>
      <c r="M34" s="11">
        <f t="shared" si="2"/>
        <v>2995397</v>
      </c>
      <c r="N34" s="4">
        <f t="shared" si="3"/>
        <v>129.98034280755044</v>
      </c>
    </row>
    <row r="35" spans="1:14">
      <c r="A35" s="1" t="s">
        <v>162</v>
      </c>
      <c r="B35" s="2">
        <v>19628</v>
      </c>
      <c r="C35" s="2">
        <v>34038</v>
      </c>
      <c r="D35" s="2">
        <v>12991</v>
      </c>
      <c r="E35" s="2">
        <v>2216</v>
      </c>
      <c r="F35" s="2">
        <v>4957</v>
      </c>
      <c r="G35" s="3">
        <v>182</v>
      </c>
      <c r="H35" s="11">
        <f t="shared" si="0"/>
        <v>54384</v>
      </c>
      <c r="I35" s="4">
        <f t="shared" si="1"/>
        <v>2.7707356837171386</v>
      </c>
      <c r="J35" s="2">
        <v>61814</v>
      </c>
      <c r="K35" s="2">
        <v>24011</v>
      </c>
      <c r="L35" s="3">
        <v>0</v>
      </c>
      <c r="M35" s="11">
        <f t="shared" si="2"/>
        <v>85825</v>
      </c>
      <c r="N35" s="4">
        <f t="shared" si="3"/>
        <v>4.3725799877725695</v>
      </c>
    </row>
    <row r="36" spans="1:14">
      <c r="A36" s="1" t="s">
        <v>167</v>
      </c>
      <c r="B36" s="2">
        <v>234559</v>
      </c>
      <c r="C36" s="2">
        <v>221475</v>
      </c>
      <c r="D36" s="2">
        <v>88647</v>
      </c>
      <c r="E36" s="2">
        <v>12595</v>
      </c>
      <c r="F36" s="2">
        <v>44185</v>
      </c>
      <c r="G36" s="2">
        <v>4244</v>
      </c>
      <c r="H36" s="11">
        <f t="shared" si="0"/>
        <v>371146</v>
      </c>
      <c r="I36" s="4">
        <f t="shared" si="1"/>
        <v>1.5823140446540103</v>
      </c>
      <c r="J36" s="2">
        <v>850142</v>
      </c>
      <c r="K36" s="2">
        <v>208955</v>
      </c>
      <c r="L36" s="2">
        <v>69198</v>
      </c>
      <c r="M36" s="11">
        <f t="shared" si="2"/>
        <v>1128295</v>
      </c>
      <c r="N36" s="4">
        <f t="shared" si="3"/>
        <v>4.8102822743957807</v>
      </c>
    </row>
    <row r="37" spans="1:14">
      <c r="A37" s="1" t="s">
        <v>172</v>
      </c>
      <c r="B37" s="2">
        <v>18560</v>
      </c>
      <c r="C37" s="2">
        <v>7499</v>
      </c>
      <c r="D37" s="2">
        <v>8361</v>
      </c>
      <c r="E37" s="3">
        <v>225</v>
      </c>
      <c r="F37" s="3">
        <v>736</v>
      </c>
      <c r="G37" s="3">
        <v>88</v>
      </c>
      <c r="H37" s="11">
        <f t="shared" si="0"/>
        <v>16909</v>
      </c>
      <c r="I37" s="4">
        <f t="shared" si="1"/>
        <v>0.91104525862068964</v>
      </c>
      <c r="J37" s="2">
        <v>77405</v>
      </c>
      <c r="K37" s="2">
        <v>49786</v>
      </c>
      <c r="L37" s="3">
        <v>0</v>
      </c>
      <c r="M37" s="11">
        <f t="shared" si="2"/>
        <v>127191</v>
      </c>
      <c r="N37" s="4">
        <f t="shared" si="3"/>
        <v>6.8529633620689658</v>
      </c>
    </row>
    <row r="38" spans="1:14">
      <c r="A38" s="1" t="s">
        <v>177</v>
      </c>
      <c r="B38" s="2">
        <v>3640</v>
      </c>
      <c r="C38" s="2">
        <v>5211</v>
      </c>
      <c r="D38" s="2">
        <v>7039</v>
      </c>
      <c r="E38" s="3">
        <v>133</v>
      </c>
      <c r="F38" s="2">
        <v>1801</v>
      </c>
      <c r="G38" s="3">
        <v>4</v>
      </c>
      <c r="H38" s="11">
        <f t="shared" si="0"/>
        <v>14188</v>
      </c>
      <c r="I38" s="4">
        <f t="shared" si="1"/>
        <v>3.8978021978021977</v>
      </c>
      <c r="J38" s="2">
        <v>61814</v>
      </c>
      <c r="K38" s="2">
        <v>24011</v>
      </c>
      <c r="L38" s="3">
        <v>0</v>
      </c>
      <c r="M38" s="11">
        <f t="shared" si="2"/>
        <v>85825</v>
      </c>
      <c r="N38" s="4">
        <f t="shared" si="3"/>
        <v>23.578296703296704</v>
      </c>
    </row>
    <row r="39" spans="1:14">
      <c r="A39" s="1" t="s">
        <v>182</v>
      </c>
      <c r="B39" s="2">
        <v>11290</v>
      </c>
      <c r="C39" s="2">
        <v>10872</v>
      </c>
      <c r="D39" s="2">
        <v>8448</v>
      </c>
      <c r="E39" s="3">
        <v>507</v>
      </c>
      <c r="F39" s="3">
        <v>580</v>
      </c>
      <c r="G39" s="3">
        <v>43</v>
      </c>
      <c r="H39" s="11">
        <f t="shared" si="0"/>
        <v>20450</v>
      </c>
      <c r="I39" s="4">
        <f t="shared" si="1"/>
        <v>1.8113374667847653</v>
      </c>
      <c r="J39" s="2">
        <v>61814</v>
      </c>
      <c r="K39" s="2">
        <v>24011</v>
      </c>
      <c r="L39" s="3">
        <v>0</v>
      </c>
      <c r="M39" s="11">
        <f t="shared" si="2"/>
        <v>85825</v>
      </c>
      <c r="N39" s="4">
        <f t="shared" si="3"/>
        <v>7.6018600531443754</v>
      </c>
    </row>
    <row r="40" spans="1:14">
      <c r="A40" s="1" t="s">
        <v>187</v>
      </c>
      <c r="B40" s="2">
        <v>50499</v>
      </c>
      <c r="C40" s="2">
        <v>40612</v>
      </c>
      <c r="D40" s="2">
        <v>14400</v>
      </c>
      <c r="E40" s="2">
        <v>1417</v>
      </c>
      <c r="F40" s="2">
        <v>1222</v>
      </c>
      <c r="G40" s="3">
        <v>113</v>
      </c>
      <c r="H40" s="11">
        <f t="shared" si="0"/>
        <v>57764</v>
      </c>
      <c r="I40" s="4">
        <f t="shared" si="1"/>
        <v>1.1438642349353452</v>
      </c>
      <c r="J40" s="2">
        <v>817511</v>
      </c>
      <c r="K40" s="2">
        <v>203699</v>
      </c>
      <c r="L40" s="2">
        <v>27739</v>
      </c>
      <c r="M40" s="11">
        <f t="shared" si="2"/>
        <v>1048949</v>
      </c>
      <c r="N40" s="4">
        <f t="shared" si="3"/>
        <v>20.771678647101922</v>
      </c>
    </row>
    <row r="41" spans="1:14">
      <c r="A41" s="1" t="s">
        <v>192</v>
      </c>
      <c r="B41" s="2">
        <v>1111</v>
      </c>
      <c r="C41" s="2">
        <v>12548</v>
      </c>
      <c r="D41" s="2">
        <v>7355</v>
      </c>
      <c r="E41" s="3">
        <v>131</v>
      </c>
      <c r="F41" s="3">
        <v>623</v>
      </c>
      <c r="G41" s="3">
        <v>0</v>
      </c>
      <c r="H41" s="11">
        <f t="shared" si="0"/>
        <v>20657</v>
      </c>
      <c r="I41" s="4">
        <f t="shared" si="1"/>
        <v>18.593159315931594</v>
      </c>
      <c r="J41" s="2">
        <v>61814</v>
      </c>
      <c r="K41" s="2">
        <v>24011</v>
      </c>
      <c r="L41" s="3">
        <v>0</v>
      </c>
      <c r="M41" s="11">
        <f t="shared" si="2"/>
        <v>85825</v>
      </c>
      <c r="N41" s="4">
        <f t="shared" si="3"/>
        <v>77.250225022502249</v>
      </c>
    </row>
    <row r="42" spans="1:14">
      <c r="A42" s="1" t="s">
        <v>196</v>
      </c>
      <c r="B42" s="2">
        <v>2640</v>
      </c>
      <c r="C42" s="2">
        <v>12548</v>
      </c>
      <c r="D42" s="2">
        <v>4298</v>
      </c>
      <c r="E42" s="3">
        <v>571</v>
      </c>
      <c r="F42" s="3">
        <v>785</v>
      </c>
      <c r="G42" s="3">
        <v>0</v>
      </c>
      <c r="H42" s="11">
        <f t="shared" si="0"/>
        <v>18202</v>
      </c>
      <c r="I42" s="4">
        <f t="shared" si="1"/>
        <v>6.8946969696969695</v>
      </c>
      <c r="J42" s="2">
        <v>63848</v>
      </c>
      <c r="K42" s="2">
        <v>24560</v>
      </c>
      <c r="L42" s="3">
        <v>0</v>
      </c>
      <c r="M42" s="11">
        <f t="shared" si="2"/>
        <v>88408</v>
      </c>
      <c r="N42" s="4">
        <f t="shared" si="3"/>
        <v>33.487878787878785</v>
      </c>
    </row>
    <row r="43" spans="1:14">
      <c r="A43" s="1" t="s">
        <v>201</v>
      </c>
      <c r="B43" s="2">
        <v>3474</v>
      </c>
      <c r="C43" s="2">
        <v>11531</v>
      </c>
      <c r="D43" s="2">
        <v>6919</v>
      </c>
      <c r="E43" s="3">
        <v>545</v>
      </c>
      <c r="F43" s="2">
        <v>1094</v>
      </c>
      <c r="G43" s="3">
        <v>6</v>
      </c>
      <c r="H43" s="11">
        <f t="shared" si="0"/>
        <v>20095</v>
      </c>
      <c r="I43" s="4">
        <f t="shared" si="1"/>
        <v>5.7843983880253314</v>
      </c>
      <c r="J43" s="3">
        <v>0</v>
      </c>
      <c r="K43" s="3">
        <v>0</v>
      </c>
      <c r="L43" s="3">
        <v>0</v>
      </c>
      <c r="M43" s="11">
        <f t="shared" si="2"/>
        <v>0</v>
      </c>
      <c r="N43" s="4">
        <f t="shared" si="3"/>
        <v>0</v>
      </c>
    </row>
    <row r="44" spans="1:14">
      <c r="A44" s="1" t="s">
        <v>206</v>
      </c>
      <c r="B44" s="3">
        <v>964</v>
      </c>
      <c r="C44" s="2">
        <v>11658</v>
      </c>
      <c r="D44" s="2">
        <v>3409</v>
      </c>
      <c r="E44" s="3">
        <v>294</v>
      </c>
      <c r="F44" s="3">
        <v>0</v>
      </c>
      <c r="G44" s="3">
        <v>0</v>
      </c>
      <c r="H44" s="11">
        <f t="shared" si="0"/>
        <v>15361</v>
      </c>
      <c r="I44" s="4">
        <f t="shared" si="1"/>
        <v>15.934647302904564</v>
      </c>
      <c r="J44" s="3">
        <v>0</v>
      </c>
      <c r="K44" s="3">
        <v>0</v>
      </c>
      <c r="L44" s="3">
        <v>0</v>
      </c>
      <c r="M44" s="11">
        <f t="shared" si="2"/>
        <v>0</v>
      </c>
      <c r="N44" s="4">
        <f t="shared" si="3"/>
        <v>0</v>
      </c>
    </row>
    <row r="45" spans="1:14">
      <c r="A45" s="1" t="s">
        <v>211</v>
      </c>
      <c r="B45" s="3">
        <v>914</v>
      </c>
      <c r="C45" s="2">
        <v>7800</v>
      </c>
      <c r="D45" s="2">
        <v>3005</v>
      </c>
      <c r="E45" s="3">
        <v>32</v>
      </c>
      <c r="F45" s="3">
        <v>169</v>
      </c>
      <c r="G45" s="3">
        <v>0</v>
      </c>
      <c r="H45" s="11">
        <f t="shared" si="0"/>
        <v>11006</v>
      </c>
      <c r="I45" s="4">
        <f t="shared" si="1"/>
        <v>12.041575492341357</v>
      </c>
      <c r="J45" s="3">
        <v>0</v>
      </c>
      <c r="K45" s="3">
        <v>0</v>
      </c>
      <c r="L45" s="3">
        <v>0</v>
      </c>
      <c r="M45" s="11">
        <f t="shared" si="2"/>
        <v>0</v>
      </c>
      <c r="N45" s="4">
        <f t="shared" si="3"/>
        <v>0</v>
      </c>
    </row>
    <row r="46" spans="1:14">
      <c r="A46" s="1" t="s">
        <v>216</v>
      </c>
      <c r="B46" s="2">
        <v>11191</v>
      </c>
      <c r="C46" s="2">
        <v>10190</v>
      </c>
      <c r="D46" s="2">
        <v>6946</v>
      </c>
      <c r="E46" s="3">
        <v>678</v>
      </c>
      <c r="F46" s="2">
        <v>3650</v>
      </c>
      <c r="G46" s="3">
        <v>30</v>
      </c>
      <c r="H46" s="11">
        <f t="shared" si="0"/>
        <v>21494</v>
      </c>
      <c r="I46" s="4">
        <f t="shared" si="1"/>
        <v>1.9206505227414887</v>
      </c>
      <c r="J46" s="2">
        <v>61898</v>
      </c>
      <c r="K46" s="2">
        <v>24061</v>
      </c>
      <c r="L46" s="2">
        <v>2325</v>
      </c>
      <c r="M46" s="11">
        <f t="shared" si="2"/>
        <v>88284</v>
      </c>
      <c r="N46" s="4">
        <f t="shared" si="3"/>
        <v>7.8888392458225356</v>
      </c>
    </row>
    <row r="47" spans="1:14">
      <c r="A47" s="1" t="s">
        <v>221</v>
      </c>
      <c r="B47" s="2">
        <v>12378</v>
      </c>
      <c r="C47" s="2">
        <v>21696</v>
      </c>
      <c r="D47" s="2">
        <v>12608</v>
      </c>
      <c r="E47" s="2">
        <v>2197</v>
      </c>
      <c r="F47" s="2">
        <v>1142</v>
      </c>
      <c r="G47" s="3">
        <v>50</v>
      </c>
      <c r="H47" s="11">
        <f t="shared" si="0"/>
        <v>37693</v>
      </c>
      <c r="I47" s="4">
        <f t="shared" si="1"/>
        <v>3.045160769106479</v>
      </c>
      <c r="J47" s="2">
        <v>65408</v>
      </c>
      <c r="K47" s="2">
        <v>24011</v>
      </c>
      <c r="L47" s="2">
        <v>1000</v>
      </c>
      <c r="M47" s="11">
        <f t="shared" si="2"/>
        <v>90419</v>
      </c>
      <c r="N47" s="4">
        <f t="shared" si="3"/>
        <v>7.3048149943448051</v>
      </c>
    </row>
    <row r="48" spans="1:14">
      <c r="A48" s="1" t="s">
        <v>226</v>
      </c>
      <c r="B48" s="2">
        <v>2156</v>
      </c>
      <c r="C48" s="2">
        <v>17194</v>
      </c>
      <c r="D48" s="2">
        <v>7721</v>
      </c>
      <c r="E48" s="3">
        <v>357</v>
      </c>
      <c r="F48" s="2">
        <v>1803</v>
      </c>
      <c r="G48" s="2">
        <v>1020</v>
      </c>
      <c r="H48" s="11">
        <f t="shared" si="0"/>
        <v>28095</v>
      </c>
      <c r="I48" s="4">
        <f t="shared" si="1"/>
        <v>13.031076066790353</v>
      </c>
      <c r="J48" s="2">
        <v>61343</v>
      </c>
      <c r="K48" s="2">
        <v>24681</v>
      </c>
      <c r="L48" s="3">
        <v>712</v>
      </c>
      <c r="M48" s="11">
        <f t="shared" si="2"/>
        <v>86736</v>
      </c>
      <c r="N48" s="4">
        <f t="shared" si="3"/>
        <v>40.230055658627087</v>
      </c>
    </row>
    <row r="49" spans="1:14">
      <c r="A49" s="1" t="s">
        <v>231</v>
      </c>
      <c r="B49" s="2">
        <v>5625</v>
      </c>
      <c r="C49" s="2">
        <v>18558</v>
      </c>
      <c r="D49" s="2">
        <v>4792</v>
      </c>
      <c r="E49" s="3">
        <v>154</v>
      </c>
      <c r="F49" s="3">
        <v>314</v>
      </c>
      <c r="G49" s="3">
        <v>0</v>
      </c>
      <c r="H49" s="11">
        <f t="shared" si="0"/>
        <v>23818</v>
      </c>
      <c r="I49" s="4">
        <f t="shared" si="1"/>
        <v>4.2343111111111114</v>
      </c>
      <c r="J49" s="3">
        <v>0</v>
      </c>
      <c r="K49" s="3">
        <v>0</v>
      </c>
      <c r="L49" s="3">
        <v>0</v>
      </c>
      <c r="M49" s="11">
        <f t="shared" si="2"/>
        <v>0</v>
      </c>
      <c r="N49" s="4">
        <f t="shared" si="3"/>
        <v>0</v>
      </c>
    </row>
    <row r="50" spans="1:14">
      <c r="A50" s="1" t="s">
        <v>236</v>
      </c>
      <c r="B50" s="2">
        <v>4893</v>
      </c>
      <c r="C50" s="2">
        <v>6440</v>
      </c>
      <c r="D50" s="2">
        <v>6382</v>
      </c>
      <c r="E50" s="3">
        <v>82</v>
      </c>
      <c r="F50" s="2">
        <v>1424</v>
      </c>
      <c r="G50" s="3">
        <v>8</v>
      </c>
      <c r="H50" s="11">
        <f t="shared" si="0"/>
        <v>14336</v>
      </c>
      <c r="I50" s="4">
        <f t="shared" si="1"/>
        <v>2.9298998569384835</v>
      </c>
      <c r="J50" s="2">
        <v>61902</v>
      </c>
      <c r="K50" s="2">
        <v>25839</v>
      </c>
      <c r="L50" s="3">
        <v>0</v>
      </c>
      <c r="M50" s="11">
        <f t="shared" si="2"/>
        <v>87741</v>
      </c>
      <c r="N50" s="4">
        <f t="shared" si="3"/>
        <v>17.931943592887798</v>
      </c>
    </row>
    <row r="51" spans="1:14">
      <c r="A51" s="1" t="s">
        <v>241</v>
      </c>
      <c r="B51" s="2">
        <v>3342</v>
      </c>
      <c r="C51" s="2">
        <v>20562</v>
      </c>
      <c r="D51" s="2">
        <v>8566</v>
      </c>
      <c r="E51" s="3">
        <v>516</v>
      </c>
      <c r="F51" s="2">
        <v>1258</v>
      </c>
      <c r="G51" s="3">
        <v>0</v>
      </c>
      <c r="H51" s="11">
        <f t="shared" si="0"/>
        <v>30902</v>
      </c>
      <c r="I51" s="4">
        <f t="shared" si="1"/>
        <v>9.2465589467384799</v>
      </c>
      <c r="J51" s="2">
        <v>61827</v>
      </c>
      <c r="K51" s="2">
        <v>24410</v>
      </c>
      <c r="L51" s="3">
        <v>0</v>
      </c>
      <c r="M51" s="11">
        <f t="shared" si="2"/>
        <v>86237</v>
      </c>
      <c r="N51" s="4">
        <f t="shared" si="3"/>
        <v>25.804009575104729</v>
      </c>
    </row>
    <row r="52" spans="1:14">
      <c r="A52" s="1" t="s">
        <v>246</v>
      </c>
      <c r="B52" s="2">
        <v>5916</v>
      </c>
      <c r="C52" s="2">
        <v>17432</v>
      </c>
      <c r="D52" s="2">
        <v>7077</v>
      </c>
      <c r="E52" s="3">
        <v>810</v>
      </c>
      <c r="F52" s="2">
        <v>4033</v>
      </c>
      <c r="G52" s="3">
        <v>2</v>
      </c>
      <c r="H52" s="11">
        <f t="shared" si="0"/>
        <v>29354</v>
      </c>
      <c r="I52" s="4">
        <f t="shared" si="1"/>
        <v>4.9617985125084516</v>
      </c>
      <c r="J52" s="2">
        <v>110119</v>
      </c>
      <c r="K52" s="2">
        <v>98242</v>
      </c>
      <c r="L52" s="3">
        <v>0</v>
      </c>
      <c r="M52" s="11">
        <f t="shared" si="2"/>
        <v>208361</v>
      </c>
      <c r="N52" s="4">
        <f t="shared" si="3"/>
        <v>35.219912102772142</v>
      </c>
    </row>
    <row r="53" spans="1:14">
      <c r="A53" s="1" t="s">
        <v>251</v>
      </c>
      <c r="B53" s="2">
        <v>3286</v>
      </c>
      <c r="C53" s="2">
        <v>8455</v>
      </c>
      <c r="D53" s="2">
        <v>3369</v>
      </c>
      <c r="E53" s="3">
        <v>315</v>
      </c>
      <c r="F53" s="3">
        <v>28</v>
      </c>
      <c r="G53" s="3">
        <v>108</v>
      </c>
      <c r="H53" s="11">
        <f t="shared" si="0"/>
        <v>12275</v>
      </c>
      <c r="I53" s="4">
        <f t="shared" si="1"/>
        <v>3.7355447352404139</v>
      </c>
      <c r="J53" s="2">
        <v>61814</v>
      </c>
      <c r="K53" s="2">
        <v>24011</v>
      </c>
      <c r="L53" s="3">
        <v>0</v>
      </c>
      <c r="M53" s="11">
        <f t="shared" si="2"/>
        <v>85825</v>
      </c>
      <c r="N53" s="4">
        <f t="shared" si="3"/>
        <v>26.118381010346926</v>
      </c>
    </row>
    <row r="54" spans="1:14">
      <c r="A54" s="1" t="s">
        <v>256</v>
      </c>
      <c r="B54" s="2">
        <v>1724</v>
      </c>
      <c r="C54" s="2">
        <v>17468</v>
      </c>
      <c r="D54" s="2">
        <v>9416</v>
      </c>
      <c r="E54" s="3">
        <v>626</v>
      </c>
      <c r="F54" s="3">
        <v>453</v>
      </c>
      <c r="G54" s="3">
        <v>138</v>
      </c>
      <c r="H54" s="11">
        <f t="shared" si="0"/>
        <v>28101</v>
      </c>
      <c r="I54" s="4">
        <f t="shared" si="1"/>
        <v>16.299883990719259</v>
      </c>
      <c r="J54" s="2">
        <v>61814</v>
      </c>
      <c r="K54" s="2">
        <v>24011</v>
      </c>
      <c r="L54" s="3">
        <v>0</v>
      </c>
      <c r="M54" s="11">
        <f t="shared" si="2"/>
        <v>85825</v>
      </c>
      <c r="N54" s="4">
        <f t="shared" si="3"/>
        <v>49.782482598607892</v>
      </c>
    </row>
    <row r="55" spans="1:14">
      <c r="A55" s="1" t="s">
        <v>261</v>
      </c>
      <c r="B55" s="3">
        <v>898</v>
      </c>
      <c r="C55" s="2">
        <v>5382</v>
      </c>
      <c r="D55" s="2">
        <v>2502</v>
      </c>
      <c r="E55" s="3">
        <v>285</v>
      </c>
      <c r="F55" s="3">
        <v>466</v>
      </c>
      <c r="G55" s="3">
        <v>0</v>
      </c>
      <c r="H55" s="11">
        <f t="shared" si="0"/>
        <v>8635</v>
      </c>
      <c r="I55" s="4">
        <f t="shared" si="1"/>
        <v>9.6158129175946545</v>
      </c>
      <c r="J55" s="3">
        <v>0</v>
      </c>
      <c r="K55" s="3">
        <v>0</v>
      </c>
      <c r="L55" s="3">
        <v>0</v>
      </c>
      <c r="M55" s="11">
        <f t="shared" si="2"/>
        <v>0</v>
      </c>
      <c r="N55" s="4">
        <f t="shared" si="3"/>
        <v>0</v>
      </c>
    </row>
    <row r="56" spans="1:14">
      <c r="A56" s="1" t="s">
        <v>266</v>
      </c>
      <c r="B56" s="2">
        <v>1897</v>
      </c>
      <c r="C56" s="2">
        <v>7721</v>
      </c>
      <c r="D56" s="2">
        <v>5835</v>
      </c>
      <c r="E56" s="3">
        <v>188</v>
      </c>
      <c r="F56" s="2">
        <v>2678</v>
      </c>
      <c r="G56" s="3">
        <v>13</v>
      </c>
      <c r="H56" s="11">
        <f t="shared" si="0"/>
        <v>16435</v>
      </c>
      <c r="I56" s="4">
        <f t="shared" si="1"/>
        <v>8.6636794939377957</v>
      </c>
      <c r="J56" s="2">
        <v>6445</v>
      </c>
      <c r="K56" s="2">
        <v>4130</v>
      </c>
      <c r="L56" s="3">
        <v>0</v>
      </c>
      <c r="M56" s="11">
        <f t="shared" si="2"/>
        <v>10575</v>
      </c>
      <c r="N56" s="4">
        <f t="shared" si="3"/>
        <v>5.5745914602003159</v>
      </c>
    </row>
    <row r="57" spans="1:14">
      <c r="A57" s="1" t="s">
        <v>271</v>
      </c>
      <c r="B57" s="3">
        <v>328</v>
      </c>
      <c r="C57" s="2">
        <v>3698</v>
      </c>
      <c r="D57" s="2">
        <v>1151</v>
      </c>
      <c r="E57" s="3">
        <v>6</v>
      </c>
      <c r="F57" s="3">
        <v>80</v>
      </c>
      <c r="G57" s="3">
        <v>0</v>
      </c>
      <c r="H57" s="11">
        <f t="shared" si="0"/>
        <v>4935</v>
      </c>
      <c r="I57" s="4">
        <f t="shared" si="1"/>
        <v>15.045731707317072</v>
      </c>
      <c r="J57" s="3">
        <v>0</v>
      </c>
      <c r="K57" s="3">
        <v>0</v>
      </c>
      <c r="L57" s="3">
        <v>0</v>
      </c>
      <c r="M57" s="11">
        <f t="shared" si="2"/>
        <v>0</v>
      </c>
      <c r="N57" s="4">
        <f t="shared" si="3"/>
        <v>0</v>
      </c>
    </row>
    <row r="58" spans="1:14">
      <c r="A58" s="1" t="s">
        <v>276</v>
      </c>
      <c r="B58" s="2">
        <v>1020</v>
      </c>
      <c r="C58" s="2">
        <v>10035</v>
      </c>
      <c r="D58" s="2">
        <v>5353</v>
      </c>
      <c r="E58" s="3">
        <v>0</v>
      </c>
      <c r="F58" s="2">
        <v>1301</v>
      </c>
      <c r="G58" s="3">
        <v>0</v>
      </c>
      <c r="H58" s="11">
        <f t="shared" si="0"/>
        <v>16689</v>
      </c>
      <c r="I58" s="4">
        <f t="shared" si="1"/>
        <v>16.361764705882354</v>
      </c>
      <c r="J58" s="2">
        <v>53505</v>
      </c>
      <c r="K58" s="2">
        <v>17500</v>
      </c>
      <c r="L58" s="3">
        <v>710</v>
      </c>
      <c r="M58" s="11">
        <f t="shared" si="2"/>
        <v>71715</v>
      </c>
      <c r="N58" s="4">
        <f t="shared" si="3"/>
        <v>70.308823529411768</v>
      </c>
    </row>
    <row r="59" spans="1:14">
      <c r="A59" s="1" t="s">
        <v>281</v>
      </c>
      <c r="B59" s="2">
        <v>4964</v>
      </c>
      <c r="C59" s="2">
        <v>27008</v>
      </c>
      <c r="D59" s="2">
        <v>11396</v>
      </c>
      <c r="E59" s="2">
        <v>1378</v>
      </c>
      <c r="F59" s="2">
        <v>5352</v>
      </c>
      <c r="G59" s="3">
        <v>2</v>
      </c>
      <c r="H59" s="11">
        <f t="shared" si="0"/>
        <v>45136</v>
      </c>
      <c r="I59" s="4">
        <f t="shared" si="1"/>
        <v>9.0926672038678493</v>
      </c>
      <c r="J59" s="2">
        <v>60000</v>
      </c>
      <c r="K59" s="2">
        <v>22000</v>
      </c>
      <c r="L59" s="3">
        <v>700</v>
      </c>
      <c r="M59" s="11">
        <f t="shared" si="2"/>
        <v>82700</v>
      </c>
      <c r="N59" s="4">
        <f t="shared" si="3"/>
        <v>16.659951651893635</v>
      </c>
    </row>
    <row r="60" spans="1:14">
      <c r="A60" s="1" t="s">
        <v>286</v>
      </c>
      <c r="B60" s="2">
        <v>1269</v>
      </c>
      <c r="C60" s="2">
        <v>8963</v>
      </c>
      <c r="D60" s="2">
        <v>11296</v>
      </c>
      <c r="E60" s="3">
        <v>207</v>
      </c>
      <c r="F60" s="3">
        <v>110</v>
      </c>
      <c r="G60" s="3">
        <v>0</v>
      </c>
      <c r="H60" s="11">
        <f t="shared" si="0"/>
        <v>20576</v>
      </c>
      <c r="I60" s="4">
        <f t="shared" si="1"/>
        <v>16.214342001576043</v>
      </c>
      <c r="J60" s="3">
        <v>0</v>
      </c>
      <c r="K60" s="3">
        <v>0</v>
      </c>
      <c r="L60" s="3">
        <v>0</v>
      </c>
      <c r="M60" s="11">
        <f t="shared" si="2"/>
        <v>0</v>
      </c>
      <c r="N60" s="4">
        <f t="shared" si="3"/>
        <v>0</v>
      </c>
    </row>
    <row r="61" spans="1:14">
      <c r="A61" s="1" t="s">
        <v>291</v>
      </c>
      <c r="B61" s="3">
        <v>611</v>
      </c>
      <c r="C61" s="2">
        <v>5663</v>
      </c>
      <c r="D61" s="2">
        <v>3196</v>
      </c>
      <c r="E61" s="3">
        <v>390</v>
      </c>
      <c r="F61" s="2">
        <v>1092</v>
      </c>
      <c r="G61" s="3">
        <v>0</v>
      </c>
      <c r="H61" s="11">
        <f t="shared" si="0"/>
        <v>10341</v>
      </c>
      <c r="I61" s="4">
        <f t="shared" si="1"/>
        <v>16.924713584288053</v>
      </c>
      <c r="J61" s="2">
        <v>61814</v>
      </c>
      <c r="K61" s="2">
        <v>24011</v>
      </c>
      <c r="L61" s="3">
        <v>0</v>
      </c>
      <c r="M61" s="11">
        <f t="shared" si="2"/>
        <v>85825</v>
      </c>
      <c r="N61" s="4">
        <f t="shared" si="3"/>
        <v>140.46644844517186</v>
      </c>
    </row>
    <row r="62" spans="1:14">
      <c r="A62" s="1" t="s">
        <v>296</v>
      </c>
      <c r="B62" s="2">
        <v>1170</v>
      </c>
      <c r="C62" s="2">
        <v>8199</v>
      </c>
      <c r="D62" s="2">
        <v>1587</v>
      </c>
      <c r="E62" s="3">
        <v>259</v>
      </c>
      <c r="F62" s="3">
        <v>84</v>
      </c>
      <c r="G62" s="3">
        <v>0</v>
      </c>
      <c r="H62" s="11">
        <f t="shared" si="0"/>
        <v>10129</v>
      </c>
      <c r="I62" s="4">
        <f t="shared" si="1"/>
        <v>8.6572649572649567</v>
      </c>
      <c r="J62" s="3">
        <v>0</v>
      </c>
      <c r="K62" s="3">
        <v>0</v>
      </c>
      <c r="L62" s="3">
        <v>0</v>
      </c>
      <c r="M62" s="11">
        <f t="shared" si="2"/>
        <v>0</v>
      </c>
      <c r="N62" s="4">
        <f t="shared" si="3"/>
        <v>0</v>
      </c>
    </row>
    <row r="63" spans="1:14">
      <c r="A63" s="1" t="s">
        <v>301</v>
      </c>
      <c r="B63" s="2">
        <v>91542</v>
      </c>
      <c r="C63" s="2">
        <v>100162</v>
      </c>
      <c r="D63" s="2">
        <v>25346</v>
      </c>
      <c r="E63" s="2">
        <v>1221</v>
      </c>
      <c r="F63" s="2">
        <v>3625</v>
      </c>
      <c r="G63" s="3">
        <v>102</v>
      </c>
      <c r="H63" s="11">
        <f t="shared" si="0"/>
        <v>130456</v>
      </c>
      <c r="I63" s="4">
        <f t="shared" si="1"/>
        <v>1.4250944921456818</v>
      </c>
      <c r="J63" s="2">
        <v>872576</v>
      </c>
      <c r="K63" s="2">
        <v>585361</v>
      </c>
      <c r="L63" s="2">
        <v>27457</v>
      </c>
      <c r="M63" s="11">
        <f t="shared" si="2"/>
        <v>1485394</v>
      </c>
      <c r="N63" s="4">
        <f t="shared" si="3"/>
        <v>16.226366039632083</v>
      </c>
    </row>
    <row r="64" spans="1:14">
      <c r="A64" s="1" t="s">
        <v>306</v>
      </c>
      <c r="B64" s="2">
        <v>2855</v>
      </c>
      <c r="C64" s="2">
        <v>8771</v>
      </c>
      <c r="D64" s="2">
        <v>4654</v>
      </c>
      <c r="E64" s="3">
        <v>244</v>
      </c>
      <c r="F64" s="3">
        <v>0</v>
      </c>
      <c r="G64" s="3">
        <v>0</v>
      </c>
      <c r="H64" s="11">
        <f t="shared" si="0"/>
        <v>13669</v>
      </c>
      <c r="I64" s="4">
        <f t="shared" si="1"/>
        <v>4.7877408056042032</v>
      </c>
      <c r="J64" s="2">
        <v>86896</v>
      </c>
      <c r="K64" s="2">
        <v>24411</v>
      </c>
      <c r="L64" s="3">
        <v>0</v>
      </c>
      <c r="M64" s="11">
        <f t="shared" si="2"/>
        <v>111307</v>
      </c>
      <c r="N64" s="4">
        <f t="shared" si="3"/>
        <v>38.986690017513133</v>
      </c>
    </row>
    <row r="65" spans="1:14">
      <c r="A65" s="1" t="s">
        <v>311</v>
      </c>
      <c r="B65" s="2">
        <v>1387</v>
      </c>
      <c r="C65" s="2">
        <v>6266</v>
      </c>
      <c r="D65" s="2">
        <v>4287</v>
      </c>
      <c r="E65" s="3">
        <v>249</v>
      </c>
      <c r="F65" s="3">
        <v>680</v>
      </c>
      <c r="G65" s="3">
        <v>0</v>
      </c>
      <c r="H65" s="11">
        <f t="shared" si="0"/>
        <v>11482</v>
      </c>
      <c r="I65" s="4">
        <f t="shared" si="1"/>
        <v>8.2782984859408799</v>
      </c>
      <c r="J65" s="2">
        <v>71501</v>
      </c>
      <c r="K65" s="2">
        <v>24543</v>
      </c>
      <c r="L65" s="3">
        <v>0</v>
      </c>
      <c r="M65" s="11">
        <f t="shared" si="2"/>
        <v>96044</v>
      </c>
      <c r="N65" s="4">
        <f t="shared" si="3"/>
        <v>69.245854361932231</v>
      </c>
    </row>
    <row r="66" spans="1:14">
      <c r="A66" s="1" t="s">
        <v>316</v>
      </c>
      <c r="B66" s="2">
        <v>15882</v>
      </c>
      <c r="C66" s="2">
        <v>18827</v>
      </c>
      <c r="D66" s="2">
        <v>3318</v>
      </c>
      <c r="E66" s="2">
        <v>1155</v>
      </c>
      <c r="F66" s="3">
        <v>237</v>
      </c>
      <c r="G66" s="3">
        <v>0</v>
      </c>
      <c r="H66" s="11">
        <f t="shared" si="0"/>
        <v>23537</v>
      </c>
      <c r="I66" s="4">
        <f t="shared" si="1"/>
        <v>1.4819921924190909</v>
      </c>
      <c r="J66" s="2">
        <v>61814</v>
      </c>
      <c r="K66" s="2">
        <v>24011</v>
      </c>
      <c r="L66" s="3">
        <v>0</v>
      </c>
      <c r="M66" s="11">
        <f t="shared" si="2"/>
        <v>85825</v>
      </c>
      <c r="N66" s="4">
        <f t="shared" si="3"/>
        <v>5.4039163833270365</v>
      </c>
    </row>
    <row r="67" spans="1:14">
      <c r="A67" s="1" t="s">
        <v>321</v>
      </c>
      <c r="B67" s="2">
        <v>2788</v>
      </c>
      <c r="C67" s="2">
        <v>8773</v>
      </c>
      <c r="D67" s="2">
        <v>4379</v>
      </c>
      <c r="E67" s="3">
        <v>230</v>
      </c>
      <c r="F67" s="3">
        <v>903</v>
      </c>
      <c r="G67" s="3">
        <v>320</v>
      </c>
      <c r="H67" s="11">
        <f t="shared" si="0"/>
        <v>14605</v>
      </c>
      <c r="I67" s="4">
        <f t="shared" si="1"/>
        <v>5.2385222381635579</v>
      </c>
      <c r="J67" s="2">
        <v>61814</v>
      </c>
      <c r="K67" s="2">
        <v>24011</v>
      </c>
      <c r="L67" s="3">
        <v>0</v>
      </c>
      <c r="M67" s="11">
        <f t="shared" si="2"/>
        <v>85825</v>
      </c>
      <c r="N67" s="4">
        <f t="shared" si="3"/>
        <v>30.783715925394549</v>
      </c>
    </row>
    <row r="68" spans="1:14">
      <c r="A68" s="1" t="s">
        <v>326</v>
      </c>
      <c r="B68" s="2">
        <v>3302</v>
      </c>
      <c r="C68" s="2">
        <v>15232</v>
      </c>
      <c r="D68" s="2">
        <v>8355</v>
      </c>
      <c r="E68" s="3">
        <v>132</v>
      </c>
      <c r="F68" s="2">
        <v>1056</v>
      </c>
      <c r="G68" s="3">
        <v>39</v>
      </c>
      <c r="H68" s="11">
        <f t="shared" si="0"/>
        <v>24814</v>
      </c>
      <c r="I68" s="4">
        <f t="shared" si="1"/>
        <v>7.5148394912174439</v>
      </c>
      <c r="J68" s="2">
        <v>73174</v>
      </c>
      <c r="K68" s="2">
        <v>24495</v>
      </c>
      <c r="L68" s="3">
        <v>0</v>
      </c>
      <c r="M68" s="11">
        <f t="shared" si="2"/>
        <v>97669</v>
      </c>
      <c r="N68" s="4">
        <f t="shared" si="3"/>
        <v>29.578740157480315</v>
      </c>
    </row>
    <row r="69" spans="1:14">
      <c r="A69" s="1" t="s">
        <v>331</v>
      </c>
      <c r="B69" s="2">
        <v>4467</v>
      </c>
      <c r="C69" s="2">
        <v>17300</v>
      </c>
      <c r="D69" s="2">
        <v>7831</v>
      </c>
      <c r="E69" s="3">
        <v>863</v>
      </c>
      <c r="F69" s="2">
        <v>1572</v>
      </c>
      <c r="G69" s="3">
        <v>0</v>
      </c>
      <c r="H69" s="11">
        <f t="shared" si="0"/>
        <v>27566</v>
      </c>
      <c r="I69" s="4">
        <f t="shared" si="1"/>
        <v>6.1710320125363776</v>
      </c>
      <c r="J69" s="2">
        <v>61814</v>
      </c>
      <c r="K69" s="2">
        <v>24011</v>
      </c>
      <c r="L69" s="3">
        <v>0</v>
      </c>
      <c r="M69" s="11">
        <f t="shared" si="2"/>
        <v>85825</v>
      </c>
      <c r="N69" s="4">
        <f t="shared" si="3"/>
        <v>19.21311842399821</v>
      </c>
    </row>
    <row r="70" spans="1:14">
      <c r="A70" s="1" t="s">
        <v>336</v>
      </c>
      <c r="B70" s="2">
        <v>1082</v>
      </c>
      <c r="C70" s="2">
        <v>5735</v>
      </c>
      <c r="D70" s="2">
        <v>2856</v>
      </c>
      <c r="E70" s="3">
        <v>41</v>
      </c>
      <c r="F70" s="3">
        <v>140</v>
      </c>
      <c r="G70" s="3">
        <v>11</v>
      </c>
      <c r="H70" s="11">
        <f t="shared" ref="H70:H125" si="4">SUM(C70:G70)</f>
        <v>8783</v>
      </c>
      <c r="I70" s="4">
        <f>H70/B70</f>
        <v>8.1173752310536038</v>
      </c>
      <c r="J70" s="2">
        <v>61814</v>
      </c>
      <c r="K70" s="2">
        <v>24011</v>
      </c>
      <c r="L70" s="3">
        <v>0</v>
      </c>
      <c r="M70" s="11">
        <f t="shared" ref="M70:M127" si="5">SUM(J70:L70)</f>
        <v>85825</v>
      </c>
      <c r="N70" s="4">
        <f t="shared" ref="N70:N127" si="6">M70/B70</f>
        <v>79.32070240295748</v>
      </c>
    </row>
    <row r="71" spans="1:14">
      <c r="A71" s="1" t="s">
        <v>341</v>
      </c>
      <c r="B71" s="3">
        <v>894</v>
      </c>
      <c r="C71" s="2">
        <v>4138</v>
      </c>
      <c r="D71" s="2">
        <v>2967</v>
      </c>
      <c r="E71" s="3">
        <v>244</v>
      </c>
      <c r="F71" s="3">
        <v>0</v>
      </c>
      <c r="G71" s="3">
        <v>0</v>
      </c>
      <c r="H71" s="11">
        <f t="shared" si="4"/>
        <v>7349</v>
      </c>
      <c r="I71" s="4">
        <f>H71/B71</f>
        <v>8.2203579418344521</v>
      </c>
      <c r="J71" s="3">
        <v>10</v>
      </c>
      <c r="K71" s="3">
        <v>0</v>
      </c>
      <c r="L71" s="3">
        <v>0</v>
      </c>
      <c r="M71" s="11">
        <f t="shared" si="5"/>
        <v>10</v>
      </c>
      <c r="N71" s="4">
        <f t="shared" si="6"/>
        <v>1.1185682326621925E-2</v>
      </c>
    </row>
    <row r="72" spans="1:14">
      <c r="A72" s="1" t="s">
        <v>346</v>
      </c>
      <c r="B72" s="2">
        <v>1012</v>
      </c>
      <c r="C72" s="2">
        <v>7875</v>
      </c>
      <c r="D72" s="2">
        <v>4086</v>
      </c>
      <c r="E72" s="3">
        <v>366</v>
      </c>
      <c r="F72" s="3">
        <v>525</v>
      </c>
      <c r="G72" s="3">
        <v>0</v>
      </c>
      <c r="H72" s="11">
        <f t="shared" si="4"/>
        <v>12852</v>
      </c>
      <c r="I72" s="4">
        <f>H72/B72</f>
        <v>12.699604743083004</v>
      </c>
      <c r="J72" s="2">
        <v>61814</v>
      </c>
      <c r="K72" s="2">
        <v>24011</v>
      </c>
      <c r="L72" s="3">
        <v>0</v>
      </c>
      <c r="M72" s="11">
        <f t="shared" si="5"/>
        <v>85825</v>
      </c>
      <c r="N72" s="4">
        <f t="shared" si="6"/>
        <v>84.807312252964422</v>
      </c>
    </row>
    <row r="73" spans="1:14">
      <c r="A73" s="1" t="s">
        <v>350</v>
      </c>
      <c r="B73" s="2">
        <v>802559</v>
      </c>
      <c r="C73" s="2">
        <v>490210</v>
      </c>
      <c r="D73" s="2">
        <v>322456</v>
      </c>
      <c r="E73" s="2">
        <v>79451</v>
      </c>
      <c r="F73" s="2">
        <v>106825</v>
      </c>
      <c r="G73" s="3">
        <v>319</v>
      </c>
      <c r="H73" s="11">
        <f t="shared" si="4"/>
        <v>999261</v>
      </c>
      <c r="I73" s="4">
        <f>H73/B73</f>
        <v>1.245093507144023</v>
      </c>
      <c r="J73" s="2">
        <v>971066</v>
      </c>
      <c r="K73" s="2">
        <v>268617</v>
      </c>
      <c r="L73" s="3">
        <v>0</v>
      </c>
      <c r="M73" s="11">
        <f t="shared" si="5"/>
        <v>1239683</v>
      </c>
      <c r="N73" s="4">
        <f t="shared" si="6"/>
        <v>1.5446627599964613</v>
      </c>
    </row>
    <row r="74" spans="1:14">
      <c r="A74" s="1" t="s">
        <v>355</v>
      </c>
      <c r="B74" s="2">
        <v>12913</v>
      </c>
      <c r="C74" s="2">
        <v>27481</v>
      </c>
      <c r="D74" s="2">
        <v>9906</v>
      </c>
      <c r="E74" s="3">
        <v>861</v>
      </c>
      <c r="F74" s="2">
        <v>1357</v>
      </c>
      <c r="G74" s="3">
        <v>213</v>
      </c>
      <c r="H74" s="11">
        <f t="shared" si="4"/>
        <v>39818</v>
      </c>
      <c r="I74" s="4">
        <f>H74/B74</f>
        <v>3.0835592039030435</v>
      </c>
      <c r="J74" s="2">
        <v>62272</v>
      </c>
      <c r="K74" s="2">
        <v>25483</v>
      </c>
      <c r="L74" s="3">
        <v>0</v>
      </c>
      <c r="M74" s="11">
        <f t="shared" si="5"/>
        <v>87755</v>
      </c>
      <c r="N74" s="4">
        <f t="shared" si="6"/>
        <v>6.7958646325408507</v>
      </c>
    </row>
    <row r="75" spans="1:14">
      <c r="A75" s="1" t="s">
        <v>360</v>
      </c>
      <c r="B75" s="2">
        <v>1142</v>
      </c>
      <c r="C75" s="2">
        <v>3546</v>
      </c>
      <c r="D75" s="3">
        <v>898</v>
      </c>
      <c r="E75" s="3">
        <v>0</v>
      </c>
      <c r="F75" s="3">
        <v>134</v>
      </c>
      <c r="G75" s="3">
        <v>0</v>
      </c>
      <c r="H75" s="11">
        <f t="shared" si="4"/>
        <v>4578</v>
      </c>
      <c r="I75" s="4">
        <f>H75/B75</f>
        <v>4.0087565674255687</v>
      </c>
      <c r="J75" s="3">
        <v>0</v>
      </c>
      <c r="K75" s="3">
        <v>0</v>
      </c>
      <c r="L75" s="3">
        <v>0</v>
      </c>
      <c r="M75" s="11">
        <f t="shared" si="5"/>
        <v>0</v>
      </c>
      <c r="N75" s="4">
        <f t="shared" si="6"/>
        <v>0</v>
      </c>
    </row>
    <row r="76" spans="1:14">
      <c r="A76" s="1" t="s">
        <v>365</v>
      </c>
      <c r="B76" s="3">
        <v>960</v>
      </c>
      <c r="C76" s="2">
        <v>12235</v>
      </c>
      <c r="D76" s="2">
        <v>4801</v>
      </c>
      <c r="E76" s="3">
        <v>280</v>
      </c>
      <c r="F76" s="2">
        <v>2365</v>
      </c>
      <c r="G76" s="3">
        <v>0</v>
      </c>
      <c r="H76" s="11">
        <f t="shared" si="4"/>
        <v>19681</v>
      </c>
      <c r="I76" s="4">
        <f>H76/B76</f>
        <v>20.501041666666666</v>
      </c>
      <c r="J76" s="3">
        <v>0</v>
      </c>
      <c r="K76" s="3">
        <v>0</v>
      </c>
      <c r="L76" s="3">
        <v>0</v>
      </c>
      <c r="M76" s="11">
        <f t="shared" si="5"/>
        <v>0</v>
      </c>
      <c r="N76" s="4">
        <f t="shared" si="6"/>
        <v>0</v>
      </c>
    </row>
    <row r="77" spans="1:14">
      <c r="A77" s="1" t="s">
        <v>370</v>
      </c>
      <c r="B77" s="3">
        <v>729</v>
      </c>
      <c r="C77" s="2">
        <v>2212</v>
      </c>
      <c r="D77" s="2">
        <v>1556</v>
      </c>
      <c r="E77" s="3">
        <v>0</v>
      </c>
      <c r="F77" s="3">
        <v>735</v>
      </c>
      <c r="G77" s="3">
        <v>0</v>
      </c>
      <c r="H77" s="11">
        <f t="shared" si="4"/>
        <v>4503</v>
      </c>
      <c r="I77" s="4">
        <f>H77/B77</f>
        <v>6.1769547325102883</v>
      </c>
      <c r="J77" s="3">
        <v>0</v>
      </c>
      <c r="K77" s="3">
        <v>0</v>
      </c>
      <c r="L77" s="3">
        <v>0</v>
      </c>
      <c r="M77" s="11">
        <f t="shared" si="5"/>
        <v>0</v>
      </c>
      <c r="N77" s="4">
        <f t="shared" si="6"/>
        <v>0</v>
      </c>
    </row>
    <row r="78" spans="1:14">
      <c r="A78" s="1" t="s">
        <v>375</v>
      </c>
      <c r="B78" s="2">
        <v>22232</v>
      </c>
      <c r="C78" s="2">
        <v>25496</v>
      </c>
      <c r="D78" s="2">
        <v>13606</v>
      </c>
      <c r="E78" s="2">
        <v>2107</v>
      </c>
      <c r="F78" s="2">
        <v>3344</v>
      </c>
      <c r="G78" s="3">
        <v>139</v>
      </c>
      <c r="H78" s="11">
        <f t="shared" si="4"/>
        <v>44692</v>
      </c>
      <c r="I78" s="4">
        <f>H78/B78</f>
        <v>2.0102554875854626</v>
      </c>
      <c r="J78" s="2">
        <v>61814</v>
      </c>
      <c r="K78" s="2">
        <v>24011</v>
      </c>
      <c r="L78" s="3">
        <v>0</v>
      </c>
      <c r="M78" s="11">
        <f t="shared" si="5"/>
        <v>85825</v>
      </c>
      <c r="N78" s="4">
        <f t="shared" si="6"/>
        <v>3.8604264123785534</v>
      </c>
    </row>
    <row r="79" spans="1:14">
      <c r="A79" s="1" t="s">
        <v>380</v>
      </c>
      <c r="B79" s="2">
        <v>2178</v>
      </c>
      <c r="C79" s="2">
        <v>9470</v>
      </c>
      <c r="D79" s="2">
        <v>7220</v>
      </c>
      <c r="E79" s="3">
        <v>437</v>
      </c>
      <c r="F79" s="2">
        <v>4376</v>
      </c>
      <c r="G79" s="3">
        <v>520</v>
      </c>
      <c r="H79" s="11">
        <f t="shared" si="4"/>
        <v>22023</v>
      </c>
      <c r="I79" s="4">
        <f>H79/B79</f>
        <v>10.111570247933884</v>
      </c>
      <c r="J79" s="2">
        <v>61814</v>
      </c>
      <c r="K79" s="2">
        <v>24011</v>
      </c>
      <c r="L79" s="3">
        <v>0</v>
      </c>
      <c r="M79" s="11">
        <f t="shared" si="5"/>
        <v>85825</v>
      </c>
      <c r="N79" s="4">
        <f t="shared" si="6"/>
        <v>39.405417814508723</v>
      </c>
    </row>
    <row r="80" spans="1:14">
      <c r="A80" s="1" t="s">
        <v>385</v>
      </c>
      <c r="B80" s="2">
        <v>3565</v>
      </c>
      <c r="C80" s="2">
        <v>17614</v>
      </c>
      <c r="D80" s="2">
        <v>3301</v>
      </c>
      <c r="E80" s="3">
        <v>315</v>
      </c>
      <c r="F80" s="3">
        <v>296</v>
      </c>
      <c r="G80" s="3">
        <v>0</v>
      </c>
      <c r="H80" s="11">
        <f t="shared" si="4"/>
        <v>21526</v>
      </c>
      <c r="I80" s="4">
        <f>H80/B80</f>
        <v>6.0381486676016829</v>
      </c>
      <c r="J80" s="3">
        <v>0</v>
      </c>
      <c r="K80" s="3">
        <v>0</v>
      </c>
      <c r="L80" s="3">
        <v>0</v>
      </c>
      <c r="M80" s="11">
        <f t="shared" si="5"/>
        <v>0</v>
      </c>
      <c r="N80" s="4">
        <f t="shared" si="6"/>
        <v>0</v>
      </c>
    </row>
    <row r="81" spans="1:14">
      <c r="A81" s="1" t="s">
        <v>390</v>
      </c>
      <c r="B81" s="2">
        <v>1038</v>
      </c>
      <c r="C81" s="2">
        <v>4023</v>
      </c>
      <c r="D81" s="2">
        <v>3483</v>
      </c>
      <c r="E81" s="3">
        <v>0</v>
      </c>
      <c r="F81" s="3">
        <v>396</v>
      </c>
      <c r="G81" s="3">
        <v>0</v>
      </c>
      <c r="H81" s="11">
        <f t="shared" si="4"/>
        <v>7902</v>
      </c>
      <c r="I81" s="4">
        <f>H81/B81</f>
        <v>7.6127167630057802</v>
      </c>
      <c r="J81" s="2">
        <v>63999</v>
      </c>
      <c r="K81" s="2">
        <v>27647</v>
      </c>
      <c r="L81" s="3">
        <v>0</v>
      </c>
      <c r="M81" s="11">
        <f t="shared" si="5"/>
        <v>91646</v>
      </c>
      <c r="N81" s="4">
        <f t="shared" si="6"/>
        <v>88.290944123314063</v>
      </c>
    </row>
    <row r="82" spans="1:14">
      <c r="A82" s="1" t="s">
        <v>395</v>
      </c>
      <c r="B82" s="2">
        <v>3010</v>
      </c>
      <c r="C82" s="2">
        <v>26327</v>
      </c>
      <c r="D82" s="2">
        <v>3840</v>
      </c>
      <c r="E82" s="3">
        <v>0</v>
      </c>
      <c r="F82" s="2">
        <v>2707</v>
      </c>
      <c r="G82" s="3">
        <v>0</v>
      </c>
      <c r="H82" s="11">
        <f t="shared" si="4"/>
        <v>32874</v>
      </c>
      <c r="I82" s="4">
        <f>H82/B82</f>
        <v>10.921594684385383</v>
      </c>
      <c r="J82" s="2">
        <v>61149</v>
      </c>
      <c r="K82" s="2">
        <v>85736</v>
      </c>
      <c r="L82" s="3">
        <v>712</v>
      </c>
      <c r="M82" s="11">
        <f t="shared" si="5"/>
        <v>147597</v>
      </c>
      <c r="N82" s="4">
        <f t="shared" si="6"/>
        <v>49.035548172757473</v>
      </c>
    </row>
    <row r="83" spans="1:14">
      <c r="A83" s="1" t="s">
        <v>400</v>
      </c>
      <c r="B83" s="2">
        <v>11402</v>
      </c>
      <c r="C83" s="2">
        <v>39142</v>
      </c>
      <c r="D83" s="2">
        <v>14120</v>
      </c>
      <c r="E83" s="2">
        <v>1971</v>
      </c>
      <c r="F83" s="2">
        <v>2233</v>
      </c>
      <c r="G83" s="3">
        <v>0</v>
      </c>
      <c r="H83" s="11">
        <f t="shared" si="4"/>
        <v>57466</v>
      </c>
      <c r="I83" s="4">
        <f>H83/B83</f>
        <v>5.039992983687072</v>
      </c>
      <c r="J83" s="2">
        <v>61814</v>
      </c>
      <c r="K83" s="2">
        <v>24011</v>
      </c>
      <c r="L83" s="3">
        <v>708</v>
      </c>
      <c r="M83" s="11">
        <f t="shared" si="5"/>
        <v>86533</v>
      </c>
      <c r="N83" s="4">
        <f t="shared" si="6"/>
        <v>7.5892825820031575</v>
      </c>
    </row>
    <row r="84" spans="1:14">
      <c r="A84" s="1" t="s">
        <v>405</v>
      </c>
      <c r="B84" s="2">
        <v>6026</v>
      </c>
      <c r="C84" s="2">
        <v>13334</v>
      </c>
      <c r="D84" s="2">
        <v>10282</v>
      </c>
      <c r="E84" s="3">
        <v>474</v>
      </c>
      <c r="F84" s="3">
        <v>745</v>
      </c>
      <c r="G84" s="3">
        <v>912</v>
      </c>
      <c r="H84" s="11">
        <f t="shared" si="4"/>
        <v>25747</v>
      </c>
      <c r="I84" s="4">
        <f>H84/B84</f>
        <v>4.2726518420179227</v>
      </c>
      <c r="J84" s="2">
        <v>71012</v>
      </c>
      <c r="K84" s="2">
        <v>24011</v>
      </c>
      <c r="L84" s="3">
        <v>729</v>
      </c>
      <c r="M84" s="11">
        <f t="shared" si="5"/>
        <v>95752</v>
      </c>
      <c r="N84" s="4">
        <f t="shared" si="6"/>
        <v>15.88981081978095</v>
      </c>
    </row>
    <row r="85" spans="1:14">
      <c r="A85" s="1" t="s">
        <v>410</v>
      </c>
      <c r="B85" s="2">
        <v>2934</v>
      </c>
      <c r="C85" s="2">
        <v>32123</v>
      </c>
      <c r="D85" s="2">
        <v>4714</v>
      </c>
      <c r="E85" s="3">
        <v>198</v>
      </c>
      <c r="F85" s="3">
        <v>677</v>
      </c>
      <c r="G85" s="3">
        <v>0</v>
      </c>
      <c r="H85" s="11">
        <f t="shared" si="4"/>
        <v>37712</v>
      </c>
      <c r="I85" s="4">
        <f>H85/B85</f>
        <v>12.85344239945467</v>
      </c>
      <c r="J85" s="2">
        <v>61592</v>
      </c>
      <c r="K85" s="2">
        <v>71290</v>
      </c>
      <c r="L85" s="3">
        <v>0</v>
      </c>
      <c r="M85" s="11">
        <f t="shared" si="5"/>
        <v>132882</v>
      </c>
      <c r="N85" s="4">
        <f t="shared" si="6"/>
        <v>45.290388548057258</v>
      </c>
    </row>
    <row r="86" spans="1:14">
      <c r="A86" s="1" t="s">
        <v>415</v>
      </c>
      <c r="B86" s="2">
        <v>1939</v>
      </c>
      <c r="C86" s="2">
        <v>16539</v>
      </c>
      <c r="D86" s="2">
        <v>13348</v>
      </c>
      <c r="E86" s="3">
        <v>0</v>
      </c>
      <c r="F86" s="2">
        <v>1502</v>
      </c>
      <c r="G86" s="3">
        <v>0</v>
      </c>
      <c r="H86" s="11">
        <f t="shared" si="4"/>
        <v>31389</v>
      </c>
      <c r="I86" s="4">
        <f>H86/B86</f>
        <v>16.188241361526561</v>
      </c>
      <c r="J86" s="2">
        <v>61353</v>
      </c>
      <c r="K86" s="2">
        <v>24692</v>
      </c>
      <c r="L86" s="2">
        <v>1142</v>
      </c>
      <c r="M86" s="11">
        <f t="shared" si="5"/>
        <v>87187</v>
      </c>
      <c r="N86" s="4">
        <f t="shared" si="6"/>
        <v>44.96493037648272</v>
      </c>
    </row>
    <row r="87" spans="1:14">
      <c r="A87" s="1" t="s">
        <v>420</v>
      </c>
      <c r="B87" s="2">
        <v>3254</v>
      </c>
      <c r="C87" s="2">
        <v>8881</v>
      </c>
      <c r="D87" s="2">
        <v>6627</v>
      </c>
      <c r="E87" s="3">
        <v>335</v>
      </c>
      <c r="F87" s="2">
        <v>1375</v>
      </c>
      <c r="G87" s="3">
        <v>29</v>
      </c>
      <c r="H87" s="11">
        <f t="shared" si="4"/>
        <v>17247</v>
      </c>
      <c r="I87" s="4">
        <f>H87/B87</f>
        <v>5.3002458512599882</v>
      </c>
      <c r="J87" s="2">
        <v>61814</v>
      </c>
      <c r="K87" s="2">
        <v>24011</v>
      </c>
      <c r="L87" s="3">
        <v>708</v>
      </c>
      <c r="M87" s="11">
        <f t="shared" si="5"/>
        <v>86533</v>
      </c>
      <c r="N87" s="4">
        <f t="shared" si="6"/>
        <v>26.592808850645358</v>
      </c>
    </row>
    <row r="88" spans="1:14">
      <c r="A88" s="1" t="s">
        <v>425</v>
      </c>
      <c r="B88" s="2">
        <v>4462</v>
      </c>
      <c r="C88" s="2">
        <v>11645</v>
      </c>
      <c r="D88" s="2">
        <v>5920</v>
      </c>
      <c r="E88" s="3">
        <v>626</v>
      </c>
      <c r="F88" s="2">
        <v>1974</v>
      </c>
      <c r="G88" s="3">
        <v>0</v>
      </c>
      <c r="H88" s="11">
        <f t="shared" si="4"/>
        <v>20165</v>
      </c>
      <c r="I88" s="4">
        <f>H88/B88</f>
        <v>4.5192738682205293</v>
      </c>
      <c r="J88" s="2">
        <v>61814</v>
      </c>
      <c r="K88" s="2">
        <v>24011</v>
      </c>
      <c r="L88" s="3">
        <v>0</v>
      </c>
      <c r="M88" s="11">
        <f t="shared" si="5"/>
        <v>85825</v>
      </c>
      <c r="N88" s="4">
        <f t="shared" si="6"/>
        <v>19.234648139847604</v>
      </c>
    </row>
    <row r="89" spans="1:14">
      <c r="A89" s="1" t="s">
        <v>430</v>
      </c>
      <c r="B89" s="2">
        <v>8445</v>
      </c>
      <c r="C89" s="2">
        <v>3845</v>
      </c>
      <c r="D89" s="2">
        <v>5667</v>
      </c>
      <c r="E89" s="3">
        <v>99</v>
      </c>
      <c r="F89" s="3">
        <v>251</v>
      </c>
      <c r="G89" s="3">
        <v>8</v>
      </c>
      <c r="H89" s="11">
        <f t="shared" si="4"/>
        <v>9870</v>
      </c>
      <c r="I89" s="4">
        <f>H89/B89</f>
        <v>1.1687388987566607</v>
      </c>
      <c r="J89" s="2">
        <v>61814</v>
      </c>
      <c r="K89" s="2">
        <v>24011</v>
      </c>
      <c r="L89" s="3">
        <v>0</v>
      </c>
      <c r="M89" s="11">
        <f t="shared" si="5"/>
        <v>85825</v>
      </c>
      <c r="N89" s="4">
        <f t="shared" si="6"/>
        <v>10.162818235642392</v>
      </c>
    </row>
    <row r="90" spans="1:14">
      <c r="A90" s="1" t="s">
        <v>435</v>
      </c>
      <c r="B90" s="2">
        <v>418426</v>
      </c>
      <c r="C90" s="2">
        <v>294871</v>
      </c>
      <c r="D90" s="2">
        <v>245220</v>
      </c>
      <c r="E90" s="2">
        <v>15356</v>
      </c>
      <c r="F90" s="2">
        <v>101070</v>
      </c>
      <c r="G90" s="3">
        <v>180</v>
      </c>
      <c r="H90" s="11">
        <f t="shared" si="4"/>
        <v>656697</v>
      </c>
      <c r="I90" s="4">
        <f>H90/B90</f>
        <v>1.5694459713306534</v>
      </c>
      <c r="J90" s="2">
        <v>138432</v>
      </c>
      <c r="K90" s="2">
        <v>117308</v>
      </c>
      <c r="L90" s="2">
        <v>36309</v>
      </c>
      <c r="M90" s="11">
        <f t="shared" si="5"/>
        <v>292049</v>
      </c>
      <c r="N90" s="4">
        <f t="shared" si="6"/>
        <v>0.69797048940553408</v>
      </c>
    </row>
    <row r="91" spans="1:14">
      <c r="A91" s="1" t="s">
        <v>440</v>
      </c>
      <c r="B91" s="2">
        <v>24340</v>
      </c>
      <c r="C91" s="2">
        <v>49494</v>
      </c>
      <c r="D91" s="2">
        <v>20101</v>
      </c>
      <c r="E91" s="2">
        <v>2367</v>
      </c>
      <c r="F91" s="2">
        <v>5010</v>
      </c>
      <c r="G91" s="3">
        <v>20</v>
      </c>
      <c r="H91" s="11">
        <f t="shared" si="4"/>
        <v>76992</v>
      </c>
      <c r="I91" s="4">
        <f>H91/B91</f>
        <v>3.1631881676253082</v>
      </c>
      <c r="J91" s="2">
        <v>54866</v>
      </c>
      <c r="K91" s="2">
        <v>19970</v>
      </c>
      <c r="L91" s="3">
        <v>708</v>
      </c>
      <c r="M91" s="11">
        <f t="shared" si="5"/>
        <v>75544</v>
      </c>
      <c r="N91" s="4">
        <f t="shared" si="6"/>
        <v>3.1036976170912078</v>
      </c>
    </row>
    <row r="92" spans="1:14">
      <c r="A92" s="1" t="s">
        <v>445</v>
      </c>
      <c r="B92" s="2">
        <v>2376</v>
      </c>
      <c r="C92" s="2">
        <v>13006</v>
      </c>
      <c r="D92" s="2">
        <v>6503</v>
      </c>
      <c r="E92" s="3">
        <v>176</v>
      </c>
      <c r="F92" s="2">
        <v>1053</v>
      </c>
      <c r="G92" s="3">
        <v>0</v>
      </c>
      <c r="H92" s="11">
        <f t="shared" si="4"/>
        <v>20738</v>
      </c>
      <c r="I92" s="4">
        <f>H92/B92</f>
        <v>8.7281144781144775</v>
      </c>
      <c r="J92" s="2">
        <v>61814</v>
      </c>
      <c r="K92" s="2">
        <v>24011</v>
      </c>
      <c r="L92" s="3">
        <v>703</v>
      </c>
      <c r="M92" s="11">
        <f t="shared" si="5"/>
        <v>86528</v>
      </c>
      <c r="N92" s="4">
        <f t="shared" si="6"/>
        <v>36.417508417508415</v>
      </c>
    </row>
    <row r="93" spans="1:14">
      <c r="A93" s="1" t="s">
        <v>450</v>
      </c>
      <c r="B93" s="2">
        <v>9566</v>
      </c>
      <c r="C93" s="2">
        <v>20811</v>
      </c>
      <c r="D93" s="2">
        <v>6802</v>
      </c>
      <c r="E93" s="3">
        <v>834</v>
      </c>
      <c r="F93" s="2">
        <v>1800</v>
      </c>
      <c r="G93" s="3">
        <v>134</v>
      </c>
      <c r="H93" s="11">
        <f t="shared" si="4"/>
        <v>30381</v>
      </c>
      <c r="I93" s="4">
        <f>H93/B93</f>
        <v>3.17593560526866</v>
      </c>
      <c r="J93" s="2">
        <v>61901</v>
      </c>
      <c r="K93" s="2">
        <v>24032</v>
      </c>
      <c r="L93" s="3">
        <v>0</v>
      </c>
      <c r="M93" s="11">
        <f t="shared" si="5"/>
        <v>85933</v>
      </c>
      <c r="N93" s="4">
        <f t="shared" si="6"/>
        <v>8.983169558854275</v>
      </c>
    </row>
    <row r="94" spans="1:14">
      <c r="A94" s="1" t="s">
        <v>455</v>
      </c>
      <c r="B94" s="3">
        <v>875</v>
      </c>
      <c r="C94" s="2">
        <v>7334</v>
      </c>
      <c r="D94" s="2">
        <v>2072</v>
      </c>
      <c r="E94" s="3">
        <v>152</v>
      </c>
      <c r="F94" s="3">
        <v>794</v>
      </c>
      <c r="G94" s="3">
        <v>4</v>
      </c>
      <c r="H94" s="11">
        <f t="shared" si="4"/>
        <v>10356</v>
      </c>
      <c r="I94" s="4">
        <f>H94/B94</f>
        <v>11.835428571428572</v>
      </c>
      <c r="J94" s="2">
        <v>61814</v>
      </c>
      <c r="K94" s="2">
        <v>24011</v>
      </c>
      <c r="L94" s="3">
        <v>0</v>
      </c>
      <c r="M94" s="11">
        <f t="shared" si="5"/>
        <v>85825</v>
      </c>
      <c r="N94" s="4">
        <f t="shared" si="6"/>
        <v>98.085714285714289</v>
      </c>
    </row>
    <row r="95" spans="1:14">
      <c r="A95" s="1" t="s">
        <v>460</v>
      </c>
      <c r="B95" s="2">
        <v>1007</v>
      </c>
      <c r="C95" s="2">
        <v>10880</v>
      </c>
      <c r="D95" s="2">
        <v>3896</v>
      </c>
      <c r="E95" s="3">
        <v>0</v>
      </c>
      <c r="F95" s="2">
        <v>1114</v>
      </c>
      <c r="G95" s="3">
        <v>0</v>
      </c>
      <c r="H95" s="11">
        <f t="shared" si="4"/>
        <v>15890</v>
      </c>
      <c r="I95" s="4">
        <f>H95/B95</f>
        <v>15.779543197616682</v>
      </c>
      <c r="J95" s="2">
        <v>61814</v>
      </c>
      <c r="K95" s="2">
        <v>24011</v>
      </c>
      <c r="L95" s="3">
        <v>0</v>
      </c>
      <c r="M95" s="11">
        <f t="shared" si="5"/>
        <v>85825</v>
      </c>
      <c r="N95" s="4">
        <f t="shared" si="6"/>
        <v>85.228401191658392</v>
      </c>
    </row>
    <row r="96" spans="1:14">
      <c r="A96" s="1" t="s">
        <v>465</v>
      </c>
      <c r="B96" s="2">
        <v>1092</v>
      </c>
      <c r="C96" s="2">
        <v>6950</v>
      </c>
      <c r="D96" s="2">
        <v>3140</v>
      </c>
      <c r="E96" s="3">
        <v>64</v>
      </c>
      <c r="F96" s="2">
        <v>1087</v>
      </c>
      <c r="G96" s="3">
        <v>0</v>
      </c>
      <c r="H96" s="11">
        <f t="shared" si="4"/>
        <v>11241</v>
      </c>
      <c r="I96" s="4">
        <f>H96/B96</f>
        <v>10.293956043956044</v>
      </c>
      <c r="J96" s="3">
        <v>0</v>
      </c>
      <c r="K96" s="3">
        <v>0</v>
      </c>
      <c r="L96" s="3">
        <v>0</v>
      </c>
      <c r="M96" s="11">
        <f t="shared" si="5"/>
        <v>0</v>
      </c>
      <c r="N96" s="4">
        <f t="shared" si="6"/>
        <v>0</v>
      </c>
    </row>
    <row r="97" spans="1:14">
      <c r="A97" s="1" t="s">
        <v>470</v>
      </c>
      <c r="B97" s="2">
        <v>22580</v>
      </c>
      <c r="C97" s="2">
        <v>25694</v>
      </c>
      <c r="D97" s="2">
        <v>11027</v>
      </c>
      <c r="E97" s="3">
        <v>307</v>
      </c>
      <c r="F97" s="2">
        <v>3302</v>
      </c>
      <c r="G97" s="3">
        <v>101</v>
      </c>
      <c r="H97" s="11">
        <f t="shared" si="4"/>
        <v>40431</v>
      </c>
      <c r="I97" s="4">
        <f>H97/B97</f>
        <v>1.7905668733392384</v>
      </c>
      <c r="J97" s="2">
        <v>53844</v>
      </c>
      <c r="K97" s="2">
        <v>20102</v>
      </c>
      <c r="L97" s="3">
        <v>0</v>
      </c>
      <c r="M97" s="11">
        <f t="shared" si="5"/>
        <v>73946</v>
      </c>
      <c r="N97" s="4">
        <f t="shared" si="6"/>
        <v>3.2748449955713022</v>
      </c>
    </row>
    <row r="98" spans="1:14">
      <c r="A98" s="1" t="s">
        <v>475</v>
      </c>
      <c r="B98" s="2">
        <v>4765</v>
      </c>
      <c r="C98" s="2">
        <v>7137</v>
      </c>
      <c r="D98" s="2">
        <v>3930</v>
      </c>
      <c r="E98" s="3">
        <v>841</v>
      </c>
      <c r="F98" s="3">
        <v>2</v>
      </c>
      <c r="G98" s="3">
        <v>0</v>
      </c>
      <c r="H98" s="11">
        <f t="shared" si="4"/>
        <v>11910</v>
      </c>
      <c r="I98" s="4">
        <f>H98/B98</f>
        <v>2.4994753410283317</v>
      </c>
      <c r="J98" s="3">
        <v>0</v>
      </c>
      <c r="K98" s="3">
        <v>0</v>
      </c>
      <c r="L98" s="3">
        <v>0</v>
      </c>
      <c r="M98" s="11">
        <f t="shared" si="5"/>
        <v>0</v>
      </c>
      <c r="N98" s="4">
        <f t="shared" si="6"/>
        <v>0</v>
      </c>
    </row>
    <row r="99" spans="1:14">
      <c r="A99" s="1" t="s">
        <v>480</v>
      </c>
      <c r="B99" s="2">
        <v>7141</v>
      </c>
      <c r="C99" s="2">
        <v>33279</v>
      </c>
      <c r="D99" s="2">
        <v>17087</v>
      </c>
      <c r="E99" s="3">
        <v>512</v>
      </c>
      <c r="F99" s="2">
        <v>2242</v>
      </c>
      <c r="G99" s="3">
        <v>0</v>
      </c>
      <c r="H99" s="11">
        <f t="shared" si="4"/>
        <v>53120</v>
      </c>
      <c r="I99" s="4">
        <f>H99/B99</f>
        <v>7.4387340708584233</v>
      </c>
      <c r="J99" s="2">
        <v>61814</v>
      </c>
      <c r="K99" s="2">
        <v>24011</v>
      </c>
      <c r="L99" s="3">
        <v>0</v>
      </c>
      <c r="M99" s="11">
        <f t="shared" si="5"/>
        <v>85825</v>
      </c>
      <c r="N99" s="4">
        <f t="shared" si="6"/>
        <v>12.018624842459039</v>
      </c>
    </row>
    <row r="100" spans="1:14">
      <c r="A100" s="1" t="s">
        <v>485</v>
      </c>
      <c r="B100" s="2">
        <v>1216</v>
      </c>
      <c r="C100" s="2">
        <v>6121</v>
      </c>
      <c r="D100" s="2">
        <v>3380</v>
      </c>
      <c r="E100" s="3">
        <v>227</v>
      </c>
      <c r="F100" s="3">
        <v>276</v>
      </c>
      <c r="G100" s="3">
        <v>1</v>
      </c>
      <c r="H100" s="11">
        <f t="shared" si="4"/>
        <v>10005</v>
      </c>
      <c r="I100" s="4">
        <f>H100/B100</f>
        <v>8.2277960526315788</v>
      </c>
      <c r="J100" s="2">
        <v>61814</v>
      </c>
      <c r="K100" s="2">
        <v>13111</v>
      </c>
      <c r="L100" s="3">
        <v>703</v>
      </c>
      <c r="M100" s="11">
        <f t="shared" si="5"/>
        <v>75628</v>
      </c>
      <c r="N100" s="4">
        <f t="shared" si="6"/>
        <v>62.194078947368418</v>
      </c>
    </row>
    <row r="101" spans="1:14">
      <c r="A101" s="1" t="s">
        <v>490</v>
      </c>
      <c r="B101" s="2">
        <v>164393</v>
      </c>
      <c r="C101" s="2">
        <v>172918</v>
      </c>
      <c r="D101" s="2">
        <v>73202</v>
      </c>
      <c r="E101" s="2">
        <v>12532</v>
      </c>
      <c r="F101" s="2">
        <v>22623</v>
      </c>
      <c r="G101" s="3">
        <v>915</v>
      </c>
      <c r="H101" s="11">
        <f t="shared" si="4"/>
        <v>282190</v>
      </c>
      <c r="I101" s="4">
        <f>H101/B101</f>
        <v>1.7165572743364985</v>
      </c>
      <c r="J101" s="2">
        <v>698273</v>
      </c>
      <c r="K101" s="2">
        <v>180653</v>
      </c>
      <c r="L101" s="2">
        <v>55139</v>
      </c>
      <c r="M101" s="11">
        <f t="shared" si="5"/>
        <v>934065</v>
      </c>
      <c r="N101" s="4">
        <f t="shared" si="6"/>
        <v>5.6819025140973158</v>
      </c>
    </row>
    <row r="102" spans="1:14">
      <c r="A102" s="1" t="s">
        <v>494</v>
      </c>
      <c r="B102" s="2">
        <v>97068</v>
      </c>
      <c r="C102" s="2">
        <v>78424</v>
      </c>
      <c r="D102" s="2">
        <v>30508</v>
      </c>
      <c r="E102" s="3">
        <v>711</v>
      </c>
      <c r="F102" s="2">
        <v>15345</v>
      </c>
      <c r="G102" s="3">
        <v>0</v>
      </c>
      <c r="H102" s="11">
        <f t="shared" si="4"/>
        <v>124988</v>
      </c>
      <c r="I102" s="4">
        <f>H102/B102</f>
        <v>1.2876334116289612</v>
      </c>
      <c r="J102" s="2">
        <v>844311</v>
      </c>
      <c r="K102" s="2">
        <v>214828</v>
      </c>
      <c r="L102" s="2">
        <v>67640</v>
      </c>
      <c r="M102" s="11">
        <f t="shared" si="5"/>
        <v>1126779</v>
      </c>
      <c r="N102" s="4">
        <f t="shared" si="6"/>
        <v>11.608140684880702</v>
      </c>
    </row>
    <row r="103" spans="1:14">
      <c r="A103" s="1" t="s">
        <v>499</v>
      </c>
      <c r="B103" s="2">
        <v>26984</v>
      </c>
      <c r="C103" s="2">
        <v>54936</v>
      </c>
      <c r="D103" s="2">
        <v>25044</v>
      </c>
      <c r="E103" s="2">
        <v>2720</v>
      </c>
      <c r="F103" s="2">
        <v>1877</v>
      </c>
      <c r="G103" s="3">
        <v>33</v>
      </c>
      <c r="H103" s="11">
        <f t="shared" si="4"/>
        <v>84610</v>
      </c>
      <c r="I103" s="4">
        <f>H103/B103</f>
        <v>3.1355618144085384</v>
      </c>
      <c r="J103" s="2">
        <v>61901</v>
      </c>
      <c r="K103" s="2">
        <v>24106</v>
      </c>
      <c r="L103" s="3">
        <v>0</v>
      </c>
      <c r="M103" s="11">
        <f t="shared" si="5"/>
        <v>86007</v>
      </c>
      <c r="N103" s="4">
        <f t="shared" si="6"/>
        <v>3.1873332345093388</v>
      </c>
    </row>
    <row r="104" spans="1:14">
      <c r="A104" s="1" t="s">
        <v>502</v>
      </c>
      <c r="B104" s="2">
        <v>49160</v>
      </c>
      <c r="C104" s="2">
        <v>48289</v>
      </c>
      <c r="D104" s="2">
        <v>31121</v>
      </c>
      <c r="E104" s="2">
        <v>3400</v>
      </c>
      <c r="F104" s="2">
        <v>2426</v>
      </c>
      <c r="G104" s="3">
        <v>144</v>
      </c>
      <c r="H104" s="11">
        <f t="shared" si="4"/>
        <v>85380</v>
      </c>
      <c r="I104" s="4">
        <f>H104/B104</f>
        <v>1.7367778681855166</v>
      </c>
      <c r="J104" s="2">
        <v>62801</v>
      </c>
      <c r="K104" s="2">
        <v>23838</v>
      </c>
      <c r="L104" s="3">
        <v>0</v>
      </c>
      <c r="M104" s="11">
        <f t="shared" si="5"/>
        <v>86639</v>
      </c>
      <c r="N104" s="4">
        <f t="shared" si="6"/>
        <v>1.7623881204231082</v>
      </c>
    </row>
    <row r="105" spans="1:14">
      <c r="A105" s="1" t="s">
        <v>507</v>
      </c>
      <c r="B105" s="2">
        <v>1406</v>
      </c>
      <c r="C105" s="2">
        <v>5572</v>
      </c>
      <c r="D105" s="2">
        <v>12318</v>
      </c>
      <c r="E105" s="3">
        <v>38</v>
      </c>
      <c r="F105" s="3">
        <v>192</v>
      </c>
      <c r="G105" s="3">
        <v>5</v>
      </c>
      <c r="H105" s="11">
        <f t="shared" si="4"/>
        <v>18125</v>
      </c>
      <c r="I105" s="4">
        <f>H105/B105</f>
        <v>12.89118065433855</v>
      </c>
      <c r="J105" s="2">
        <v>61814</v>
      </c>
      <c r="K105" s="2">
        <v>24011</v>
      </c>
      <c r="L105" s="3">
        <v>0</v>
      </c>
      <c r="M105" s="11">
        <f t="shared" si="5"/>
        <v>85825</v>
      </c>
      <c r="N105" s="4">
        <f t="shared" si="6"/>
        <v>61.041963015647227</v>
      </c>
    </row>
    <row r="106" spans="1:14">
      <c r="A106" s="1" t="s">
        <v>512</v>
      </c>
      <c r="B106" s="2">
        <v>2809</v>
      </c>
      <c r="C106" s="2">
        <v>8886</v>
      </c>
      <c r="D106" s="2">
        <v>4305</v>
      </c>
      <c r="E106" s="3">
        <v>348</v>
      </c>
      <c r="F106" s="3">
        <v>694</v>
      </c>
      <c r="G106" s="3">
        <v>14</v>
      </c>
      <c r="H106" s="11">
        <f t="shared" si="4"/>
        <v>14247</v>
      </c>
      <c r="I106" s="4">
        <f>H106/B106</f>
        <v>5.0719117123531507</v>
      </c>
      <c r="J106" s="2">
        <v>61814</v>
      </c>
      <c r="K106" s="2">
        <v>24011</v>
      </c>
      <c r="L106" s="3">
        <v>0</v>
      </c>
      <c r="M106" s="11">
        <f t="shared" si="5"/>
        <v>85825</v>
      </c>
      <c r="N106" s="4">
        <f t="shared" si="6"/>
        <v>30.553577785688859</v>
      </c>
    </row>
    <row r="107" spans="1:14">
      <c r="A107" s="1" t="s">
        <v>517</v>
      </c>
      <c r="B107" s="3">
        <v>262</v>
      </c>
      <c r="C107" s="2">
        <v>8769</v>
      </c>
      <c r="D107" s="2">
        <v>1693</v>
      </c>
      <c r="E107" s="3">
        <v>6</v>
      </c>
      <c r="F107" s="3">
        <v>108</v>
      </c>
      <c r="G107" s="3">
        <v>16</v>
      </c>
      <c r="H107" s="11">
        <f t="shared" si="4"/>
        <v>10592</v>
      </c>
      <c r="I107" s="4">
        <f>H107/B107</f>
        <v>40.427480916030532</v>
      </c>
      <c r="J107" s="2">
        <v>61789</v>
      </c>
      <c r="K107" s="2">
        <v>25159</v>
      </c>
      <c r="L107" s="3">
        <v>0</v>
      </c>
      <c r="M107" s="11">
        <f t="shared" si="5"/>
        <v>86948</v>
      </c>
      <c r="N107" s="4">
        <f t="shared" si="6"/>
        <v>331.86259541984731</v>
      </c>
    </row>
    <row r="108" spans="1:14">
      <c r="A108" s="1" t="s">
        <v>522</v>
      </c>
      <c r="B108" s="3">
        <v>823</v>
      </c>
      <c r="C108" s="2">
        <v>9035</v>
      </c>
      <c r="D108" s="2">
        <v>1071</v>
      </c>
      <c r="E108" s="3">
        <v>0</v>
      </c>
      <c r="F108" s="3">
        <v>0</v>
      </c>
      <c r="G108" s="3">
        <v>0</v>
      </c>
      <c r="H108" s="11">
        <f t="shared" si="4"/>
        <v>10106</v>
      </c>
      <c r="I108" s="4">
        <f>H108/B108</f>
        <v>12.279465370595382</v>
      </c>
      <c r="J108" s="3">
        <v>0</v>
      </c>
      <c r="K108" s="3">
        <v>0</v>
      </c>
      <c r="L108" s="3">
        <v>0</v>
      </c>
      <c r="M108" s="11">
        <f t="shared" si="5"/>
        <v>0</v>
      </c>
      <c r="N108" s="4">
        <f t="shared" si="6"/>
        <v>0</v>
      </c>
    </row>
    <row r="109" spans="1:14">
      <c r="A109" s="1" t="s">
        <v>527</v>
      </c>
      <c r="B109" s="2">
        <v>3016</v>
      </c>
      <c r="C109" s="2">
        <v>12982</v>
      </c>
      <c r="D109" s="2">
        <v>9014</v>
      </c>
      <c r="E109" s="2">
        <v>1023</v>
      </c>
      <c r="F109" s="2">
        <v>1926</v>
      </c>
      <c r="G109" s="3">
        <v>26</v>
      </c>
      <c r="H109" s="11">
        <f t="shared" si="4"/>
        <v>24971</v>
      </c>
      <c r="I109" s="4">
        <f>H109/B109</f>
        <v>8.2795092838196283</v>
      </c>
      <c r="J109" s="2">
        <v>61914</v>
      </c>
      <c r="K109" s="2">
        <v>24559</v>
      </c>
      <c r="L109" s="3">
        <v>0</v>
      </c>
      <c r="M109" s="11">
        <f t="shared" si="5"/>
        <v>86473</v>
      </c>
      <c r="N109" s="4">
        <f t="shared" si="6"/>
        <v>28.671419098143236</v>
      </c>
    </row>
    <row r="110" spans="1:14">
      <c r="A110" s="1" t="s">
        <v>532</v>
      </c>
      <c r="B110" s="3">
        <v>387</v>
      </c>
      <c r="C110" s="2">
        <v>2987</v>
      </c>
      <c r="D110" s="2">
        <v>2160</v>
      </c>
      <c r="E110" s="3">
        <v>4</v>
      </c>
      <c r="F110" s="3">
        <v>627</v>
      </c>
      <c r="G110" s="3">
        <v>48</v>
      </c>
      <c r="H110" s="11">
        <f t="shared" si="4"/>
        <v>5826</v>
      </c>
      <c r="I110" s="4">
        <f>H110/B110</f>
        <v>15.054263565891473</v>
      </c>
      <c r="J110" s="3">
        <v>0</v>
      </c>
      <c r="K110" s="3">
        <v>0</v>
      </c>
      <c r="L110" s="3">
        <v>0</v>
      </c>
      <c r="M110" s="11">
        <f t="shared" si="5"/>
        <v>0</v>
      </c>
      <c r="N110" s="4">
        <f t="shared" si="6"/>
        <v>0</v>
      </c>
    </row>
    <row r="111" spans="1:14">
      <c r="A111" s="1" t="s">
        <v>537</v>
      </c>
      <c r="B111" s="2">
        <v>672858</v>
      </c>
      <c r="C111" s="2">
        <v>577275</v>
      </c>
      <c r="D111" s="2">
        <v>333648</v>
      </c>
      <c r="E111" s="2">
        <v>73592</v>
      </c>
      <c r="F111" s="2">
        <v>103434</v>
      </c>
      <c r="G111" s="2">
        <v>8333</v>
      </c>
      <c r="H111" s="11">
        <f t="shared" si="4"/>
        <v>1096282</v>
      </c>
      <c r="I111" s="4">
        <f>H111/B111</f>
        <v>1.6292917673565597</v>
      </c>
      <c r="J111" s="2">
        <v>1009169</v>
      </c>
      <c r="K111" s="2">
        <v>548104</v>
      </c>
      <c r="L111" s="2">
        <v>28243</v>
      </c>
      <c r="M111" s="11">
        <f t="shared" si="5"/>
        <v>1585516</v>
      </c>
      <c r="N111" s="4">
        <f t="shared" si="6"/>
        <v>2.3563902041738376</v>
      </c>
    </row>
    <row r="112" spans="1:14">
      <c r="A112" s="1" t="s">
        <v>542</v>
      </c>
      <c r="B112" s="2">
        <v>8073</v>
      </c>
      <c r="C112" s="2">
        <v>8651</v>
      </c>
      <c r="D112" s="2">
        <v>4701</v>
      </c>
      <c r="E112" s="3">
        <v>418</v>
      </c>
      <c r="F112" s="3">
        <v>117</v>
      </c>
      <c r="G112" s="3">
        <v>57</v>
      </c>
      <c r="H112" s="11">
        <f t="shared" si="4"/>
        <v>13944</v>
      </c>
      <c r="I112" s="4">
        <f>H112/B112</f>
        <v>1.727238944630249</v>
      </c>
      <c r="J112" s="2">
        <v>61814</v>
      </c>
      <c r="K112" s="2">
        <v>24011</v>
      </c>
      <c r="L112" s="3">
        <v>0</v>
      </c>
      <c r="M112" s="11">
        <f t="shared" si="5"/>
        <v>85825</v>
      </c>
      <c r="N112" s="4">
        <f t="shared" si="6"/>
        <v>10.631116065898675</v>
      </c>
    </row>
    <row r="113" spans="1:14">
      <c r="A113" s="1" t="s">
        <v>547</v>
      </c>
      <c r="B113" s="2">
        <v>5180</v>
      </c>
      <c r="C113" s="2">
        <v>9300</v>
      </c>
      <c r="D113" s="2">
        <v>5343</v>
      </c>
      <c r="E113" s="3">
        <v>375</v>
      </c>
      <c r="F113" s="2">
        <v>3724</v>
      </c>
      <c r="G113" s="3">
        <v>23</v>
      </c>
      <c r="H113" s="11">
        <f t="shared" si="4"/>
        <v>18765</v>
      </c>
      <c r="I113" s="4">
        <f>H113/B113</f>
        <v>3.6225868725868726</v>
      </c>
      <c r="J113" s="2">
        <v>61814</v>
      </c>
      <c r="K113" s="2">
        <v>24011</v>
      </c>
      <c r="L113" s="3">
        <v>0</v>
      </c>
      <c r="M113" s="11">
        <f t="shared" si="5"/>
        <v>85825</v>
      </c>
      <c r="N113" s="4">
        <f t="shared" si="6"/>
        <v>16.56853281853282</v>
      </c>
    </row>
    <row r="114" spans="1:14">
      <c r="A114" s="1" t="s">
        <v>552</v>
      </c>
      <c r="B114" s="2">
        <v>8132</v>
      </c>
      <c r="C114" s="2">
        <v>21444</v>
      </c>
      <c r="D114" s="2">
        <v>8336</v>
      </c>
      <c r="E114" s="2">
        <v>2072</v>
      </c>
      <c r="F114" s="2">
        <v>2245</v>
      </c>
      <c r="G114" s="3">
        <v>0</v>
      </c>
      <c r="H114" s="11">
        <f t="shared" si="4"/>
        <v>34097</v>
      </c>
      <c r="I114" s="4">
        <f>H114/B114</f>
        <v>4.1929414658140676</v>
      </c>
      <c r="J114" s="2">
        <v>61789</v>
      </c>
      <c r="K114" s="2">
        <v>29159</v>
      </c>
      <c r="L114" s="3">
        <v>0</v>
      </c>
      <c r="M114" s="11">
        <f t="shared" si="5"/>
        <v>90948</v>
      </c>
      <c r="N114" s="4">
        <f t="shared" si="6"/>
        <v>11.183964584358092</v>
      </c>
    </row>
    <row r="115" spans="1:14">
      <c r="A115" s="1" t="s">
        <v>557</v>
      </c>
      <c r="B115" s="2">
        <v>2381</v>
      </c>
      <c r="C115" s="2">
        <v>4610</v>
      </c>
      <c r="D115" s="2">
        <v>3939</v>
      </c>
      <c r="E115" s="3">
        <v>0</v>
      </c>
      <c r="F115" s="3">
        <v>0</v>
      </c>
      <c r="G115" s="3">
        <v>0</v>
      </c>
      <c r="H115" s="11">
        <f t="shared" si="4"/>
        <v>8549</v>
      </c>
      <c r="I115" s="4">
        <f>H115/B115</f>
        <v>3.5905081898362035</v>
      </c>
      <c r="J115" s="3">
        <v>0</v>
      </c>
      <c r="K115" s="3">
        <v>0</v>
      </c>
      <c r="L115" s="3">
        <v>0</v>
      </c>
      <c r="M115" s="11">
        <f t="shared" si="5"/>
        <v>0</v>
      </c>
      <c r="N115" s="4">
        <f t="shared" si="6"/>
        <v>0</v>
      </c>
    </row>
    <row r="116" spans="1:14">
      <c r="A116" s="1" t="s">
        <v>562</v>
      </c>
      <c r="B116" s="2">
        <v>2572</v>
      </c>
      <c r="C116" s="2">
        <v>8507</v>
      </c>
      <c r="D116" s="2">
        <v>4792</v>
      </c>
      <c r="E116" s="3">
        <v>182</v>
      </c>
      <c r="F116" s="3">
        <v>375</v>
      </c>
      <c r="G116" s="3">
        <v>6</v>
      </c>
      <c r="H116" s="11">
        <f t="shared" si="4"/>
        <v>13862</v>
      </c>
      <c r="I116" s="4">
        <f>H116/B116</f>
        <v>5.3895800933125972</v>
      </c>
      <c r="J116" s="2">
        <v>62245</v>
      </c>
      <c r="K116" s="2">
        <v>24703</v>
      </c>
      <c r="L116" s="3">
        <v>0</v>
      </c>
      <c r="M116" s="11">
        <f t="shared" si="5"/>
        <v>86948</v>
      </c>
      <c r="N116" s="4">
        <f t="shared" si="6"/>
        <v>33.805598755832037</v>
      </c>
    </row>
    <row r="117" spans="1:14">
      <c r="A117" s="1" t="s">
        <v>567</v>
      </c>
      <c r="B117" s="2">
        <v>1852</v>
      </c>
      <c r="C117" s="2">
        <v>9819</v>
      </c>
      <c r="D117" s="2">
        <v>2327</v>
      </c>
      <c r="E117" s="3">
        <v>93</v>
      </c>
      <c r="F117" s="2">
        <v>1427</v>
      </c>
      <c r="G117" s="3">
        <v>0</v>
      </c>
      <c r="H117" s="11">
        <f t="shared" si="4"/>
        <v>13666</v>
      </c>
      <c r="I117" s="4">
        <f>H117/B117</f>
        <v>7.3790496760259181</v>
      </c>
      <c r="J117" s="2">
        <v>61293</v>
      </c>
      <c r="K117" s="2">
        <v>24495</v>
      </c>
      <c r="L117" s="3">
        <v>0</v>
      </c>
      <c r="M117" s="11">
        <f t="shared" si="5"/>
        <v>85788</v>
      </c>
      <c r="N117" s="4">
        <f t="shared" si="6"/>
        <v>46.321814254859611</v>
      </c>
    </row>
    <row r="118" spans="1:14">
      <c r="A118" s="1" t="s">
        <v>572</v>
      </c>
      <c r="B118" s="3">
        <v>703</v>
      </c>
      <c r="C118" s="2">
        <v>5624</v>
      </c>
      <c r="D118" s="2">
        <v>1771</v>
      </c>
      <c r="E118" s="3">
        <v>644</v>
      </c>
      <c r="F118" s="2">
        <v>1067</v>
      </c>
      <c r="G118" s="3">
        <v>0</v>
      </c>
      <c r="H118" s="11">
        <f t="shared" si="4"/>
        <v>9106</v>
      </c>
      <c r="I118" s="4">
        <f>H118/B118</f>
        <v>12.953058321479373</v>
      </c>
      <c r="J118" s="2">
        <v>61415</v>
      </c>
      <c r="K118" s="2">
        <v>24769</v>
      </c>
      <c r="L118" s="3">
        <v>0</v>
      </c>
      <c r="M118" s="11">
        <f t="shared" si="5"/>
        <v>86184</v>
      </c>
      <c r="N118" s="4">
        <f t="shared" si="6"/>
        <v>122.5945945945946</v>
      </c>
    </row>
    <row r="119" spans="1:14">
      <c r="A119" s="1" t="s">
        <v>577</v>
      </c>
      <c r="B119" s="2">
        <v>46881</v>
      </c>
      <c r="C119" s="2">
        <v>74286</v>
      </c>
      <c r="D119" s="2">
        <v>52084</v>
      </c>
      <c r="E119" s="2">
        <v>5353</v>
      </c>
      <c r="F119" s="2">
        <v>5573</v>
      </c>
      <c r="G119" s="2">
        <v>1324</v>
      </c>
      <c r="H119" s="11">
        <f t="shared" si="4"/>
        <v>138620</v>
      </c>
      <c r="I119" s="4">
        <f>H119/B119</f>
        <v>2.9568481900983339</v>
      </c>
      <c r="J119" s="2">
        <v>11651</v>
      </c>
      <c r="K119" s="2">
        <v>3806</v>
      </c>
      <c r="L119" s="3">
        <v>0</v>
      </c>
      <c r="M119" s="11">
        <f t="shared" si="5"/>
        <v>15457</v>
      </c>
      <c r="N119" s="4">
        <f t="shared" si="6"/>
        <v>0.32970713082058828</v>
      </c>
    </row>
    <row r="120" spans="1:14">
      <c r="A120" s="1" t="s">
        <v>581</v>
      </c>
      <c r="B120" s="2">
        <v>1132</v>
      </c>
      <c r="C120" s="1"/>
      <c r="D120" s="1"/>
      <c r="E120" s="1"/>
      <c r="F120" s="1"/>
      <c r="G120" s="1"/>
      <c r="H120" s="11">
        <f t="shared" si="4"/>
        <v>0</v>
      </c>
      <c r="I120" s="4">
        <f>H120/B120</f>
        <v>0</v>
      </c>
      <c r="J120" s="1"/>
      <c r="K120" s="1"/>
      <c r="L120" s="1"/>
      <c r="M120" s="11">
        <f t="shared" si="5"/>
        <v>0</v>
      </c>
      <c r="N120" s="4">
        <f t="shared" si="6"/>
        <v>0</v>
      </c>
    </row>
    <row r="121" spans="1:14">
      <c r="A121" s="1" t="s">
        <v>582</v>
      </c>
      <c r="B121" s="2">
        <v>3064</v>
      </c>
      <c r="C121" s="2">
        <v>12575</v>
      </c>
      <c r="D121" s="2">
        <v>2723</v>
      </c>
      <c r="E121" s="3">
        <v>463</v>
      </c>
      <c r="F121" s="3">
        <v>511</v>
      </c>
      <c r="G121" s="3">
        <v>0</v>
      </c>
      <c r="H121" s="11">
        <f t="shared" si="4"/>
        <v>16272</v>
      </c>
      <c r="I121" s="4">
        <f>H121/B121</f>
        <v>5.3107049608355092</v>
      </c>
      <c r="J121" s="3">
        <v>0</v>
      </c>
      <c r="K121" s="3">
        <v>0</v>
      </c>
      <c r="L121" s="3">
        <v>0</v>
      </c>
      <c r="M121" s="11">
        <f t="shared" si="5"/>
        <v>0</v>
      </c>
      <c r="N121" s="4">
        <f t="shared" si="6"/>
        <v>0</v>
      </c>
    </row>
    <row r="122" spans="1:14">
      <c r="A122" s="1" t="s">
        <v>587</v>
      </c>
      <c r="B122" s="2">
        <v>11789</v>
      </c>
      <c r="C122" s="2">
        <v>10118</v>
      </c>
      <c r="D122" s="2">
        <v>6377</v>
      </c>
      <c r="E122" s="2">
        <v>1221</v>
      </c>
      <c r="F122" s="2">
        <v>1766</v>
      </c>
      <c r="G122" s="3">
        <v>16</v>
      </c>
      <c r="H122" s="11">
        <f t="shared" si="4"/>
        <v>19498</v>
      </c>
      <c r="I122" s="4">
        <f>H122/B122</f>
        <v>1.6539146662142676</v>
      </c>
      <c r="J122" s="2">
        <v>62586</v>
      </c>
      <c r="K122" s="2">
        <v>24444</v>
      </c>
      <c r="L122" s="3">
        <v>0</v>
      </c>
      <c r="M122" s="11">
        <f t="shared" si="5"/>
        <v>87030</v>
      </c>
      <c r="N122" s="4">
        <f t="shared" si="6"/>
        <v>7.3823055390618375</v>
      </c>
    </row>
    <row r="123" spans="1:14">
      <c r="A123" s="1" t="s">
        <v>592</v>
      </c>
      <c r="B123" s="2">
        <v>1920</v>
      </c>
      <c r="C123" s="2">
        <v>9969</v>
      </c>
      <c r="D123" s="2">
        <v>3319</v>
      </c>
      <c r="E123" s="3">
        <v>316</v>
      </c>
      <c r="F123" s="3">
        <v>806</v>
      </c>
      <c r="G123" s="3">
        <v>6</v>
      </c>
      <c r="H123" s="11">
        <f t="shared" si="4"/>
        <v>14416</v>
      </c>
      <c r="I123" s="4">
        <f>H123/B123</f>
        <v>7.5083333333333337</v>
      </c>
      <c r="J123" s="2">
        <v>61814</v>
      </c>
      <c r="K123" s="2">
        <v>24011</v>
      </c>
      <c r="L123" s="3">
        <v>712</v>
      </c>
      <c r="M123" s="11">
        <f t="shared" si="5"/>
        <v>86537</v>
      </c>
      <c r="N123" s="4">
        <f t="shared" si="6"/>
        <v>45.071354166666666</v>
      </c>
    </row>
    <row r="124" spans="1:14">
      <c r="A124" s="1" t="s">
        <v>597</v>
      </c>
      <c r="B124" s="2">
        <v>1067</v>
      </c>
      <c r="C124" s="2">
        <v>12046</v>
      </c>
      <c r="D124" s="2">
        <v>3700</v>
      </c>
      <c r="E124" s="3">
        <v>61</v>
      </c>
      <c r="F124" s="2">
        <v>1274</v>
      </c>
      <c r="G124" s="3">
        <v>12</v>
      </c>
      <c r="H124" s="11">
        <f t="shared" si="4"/>
        <v>17093</v>
      </c>
      <c r="I124" s="4">
        <f>H124/B124</f>
        <v>16.019681349578256</v>
      </c>
      <c r="J124" s="3">
        <v>0</v>
      </c>
      <c r="K124" s="3">
        <v>0</v>
      </c>
      <c r="L124" s="3">
        <v>0</v>
      </c>
      <c r="M124" s="11">
        <f t="shared" si="5"/>
        <v>0</v>
      </c>
      <c r="N124" s="4">
        <f t="shared" si="6"/>
        <v>0</v>
      </c>
    </row>
    <row r="125" spans="1:14">
      <c r="A125" s="1" t="s">
        <v>602</v>
      </c>
      <c r="B125" s="2">
        <v>25556</v>
      </c>
      <c r="C125" s="2">
        <v>26338</v>
      </c>
      <c r="D125" s="2">
        <v>14899</v>
      </c>
      <c r="E125" s="2">
        <v>1561</v>
      </c>
      <c r="F125" s="2">
        <v>3107</v>
      </c>
      <c r="G125" s="3">
        <v>123</v>
      </c>
      <c r="H125" s="11">
        <f t="shared" si="4"/>
        <v>46028</v>
      </c>
      <c r="I125" s="4">
        <f>H125/B125</f>
        <v>1.8010643293160118</v>
      </c>
      <c r="J125" s="2">
        <v>61843</v>
      </c>
      <c r="K125" s="2">
        <v>24289</v>
      </c>
      <c r="L125" s="3">
        <v>0</v>
      </c>
      <c r="M125" s="11">
        <f t="shared" si="5"/>
        <v>86132</v>
      </c>
      <c r="N125" s="4">
        <f t="shared" si="6"/>
        <v>3.3703239943653154</v>
      </c>
    </row>
    <row r="126" spans="1:14">
      <c r="H126" s="11"/>
      <c r="M126" s="11"/>
      <c r="N126" s="4"/>
    </row>
    <row r="127" spans="1:14">
      <c r="A127" t="s">
        <v>607</v>
      </c>
      <c r="B127" s="11">
        <f>SUM(B5:B126)</f>
        <v>3281011</v>
      </c>
      <c r="C127" s="11">
        <f>SUM(C5:C126)</f>
        <v>3724486</v>
      </c>
      <c r="D127" s="11">
        <f>SUM(D5:D125)</f>
        <v>1975204</v>
      </c>
      <c r="E127" s="11">
        <f>SUM(E5:E125)</f>
        <v>272160</v>
      </c>
      <c r="F127" s="11">
        <f>SUM(F5:F125)</f>
        <v>572291</v>
      </c>
      <c r="G127" s="11"/>
      <c r="H127" s="11">
        <f t="shared" ref="H70:H127" si="7">SUM(C127:F127)</f>
        <v>6544141</v>
      </c>
      <c r="I127" s="4">
        <f>H127/B127</f>
        <v>1.9945501554246541</v>
      </c>
      <c r="J127" s="11">
        <f>SUM(J5:J125)</f>
        <v>13688130</v>
      </c>
      <c r="K127" s="11">
        <f>SUM(K5:K126)</f>
        <v>5389186</v>
      </c>
      <c r="L127" s="10">
        <f>SUM(L5:L125)</f>
        <v>425017</v>
      </c>
      <c r="M127" s="11">
        <f t="shared" si="5"/>
        <v>19502333</v>
      </c>
      <c r="N127" s="4">
        <f t="shared" si="6"/>
        <v>5.9440011020993229</v>
      </c>
    </row>
    <row r="129" spans="5:7">
      <c r="E129" s="11"/>
      <c r="F129" s="11"/>
      <c r="G129" s="11"/>
    </row>
  </sheetData>
  <mergeCells count="2">
    <mergeCell ref="C3:I3"/>
    <mergeCell ref="J3:N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D604-B680-4C03-9D99-2E58516111B1}">
  <dimension ref="A1:F124"/>
  <sheetViews>
    <sheetView workbookViewId="0">
      <selection activeCell="E4" sqref="E4"/>
    </sheetView>
  </sheetViews>
  <sheetFormatPr defaultRowHeight="15"/>
  <cols>
    <col min="1" max="1" width="52.42578125" bestFit="1" customWidth="1"/>
    <col min="2" max="2" width="22" customWidth="1"/>
    <col min="3" max="3" width="25" bestFit="1" customWidth="1"/>
    <col min="4" max="4" width="29.28515625" bestFit="1" customWidth="1"/>
    <col min="5" max="5" width="21" style="6" bestFit="1" customWidth="1"/>
    <col min="6" max="6" width="17.7109375" style="6" bestFit="1" customWidth="1"/>
  </cols>
  <sheetData>
    <row r="1" spans="1:6">
      <c r="A1" s="23" t="s">
        <v>767</v>
      </c>
    </row>
    <row r="3" spans="1:6">
      <c r="A3" s="7" t="s">
        <v>1</v>
      </c>
      <c r="B3" s="7" t="s">
        <v>768</v>
      </c>
      <c r="C3" s="7" t="s">
        <v>769</v>
      </c>
      <c r="D3" s="7" t="s">
        <v>770</v>
      </c>
      <c r="E3" s="20" t="s">
        <v>771</v>
      </c>
      <c r="F3" s="20" t="s">
        <v>772</v>
      </c>
    </row>
    <row r="4" spans="1:6">
      <c r="A4" s="1" t="s">
        <v>12</v>
      </c>
      <c r="B4" s="2">
        <v>69730</v>
      </c>
      <c r="C4" s="2">
        <v>6537</v>
      </c>
      <c r="D4" s="2">
        <v>11048</v>
      </c>
      <c r="E4" s="6">
        <f>C4/B4</f>
        <v>9.3747311056933888E-2</v>
      </c>
      <c r="F4" s="6">
        <f>D4/B4</f>
        <v>0.15843969597017066</v>
      </c>
    </row>
    <row r="5" spans="1:6">
      <c r="A5" s="1" t="s">
        <v>17</v>
      </c>
      <c r="B5" s="2">
        <v>16549</v>
      </c>
      <c r="C5" s="3">
        <v>499</v>
      </c>
      <c r="D5" s="3">
        <v>7</v>
      </c>
      <c r="E5" s="6">
        <f t="shared" ref="E5:E68" si="0">C5/B5</f>
        <v>3.0152879328056076E-2</v>
      </c>
      <c r="F5" s="6">
        <f t="shared" ref="F5:F68" si="1">D5/B5</f>
        <v>4.2298628315910329E-4</v>
      </c>
    </row>
    <row r="6" spans="1:6">
      <c r="A6" s="1" t="s">
        <v>22</v>
      </c>
      <c r="B6" s="2">
        <v>40890</v>
      </c>
      <c r="C6" s="2">
        <v>2431</v>
      </c>
      <c r="D6" s="2">
        <v>2538</v>
      </c>
      <c r="E6" s="6">
        <f t="shared" si="0"/>
        <v>5.9452188799217411E-2</v>
      </c>
      <c r="F6" s="6">
        <f t="shared" si="1"/>
        <v>6.2068965517241378E-2</v>
      </c>
    </row>
    <row r="7" spans="1:6">
      <c r="A7" s="1" t="s">
        <v>27</v>
      </c>
      <c r="B7" s="2">
        <v>16672</v>
      </c>
      <c r="C7" s="2">
        <v>1204</v>
      </c>
      <c r="D7" s="3">
        <v>261</v>
      </c>
      <c r="E7" s="6">
        <f t="shared" si="0"/>
        <v>7.2216890595009603E-2</v>
      </c>
      <c r="F7" s="6">
        <f t="shared" si="1"/>
        <v>1.5654990403071018E-2</v>
      </c>
    </row>
    <row r="8" spans="1:6">
      <c r="A8" s="1" t="s">
        <v>32</v>
      </c>
      <c r="B8" s="2">
        <v>11014</v>
      </c>
      <c r="C8" s="3">
        <v>493</v>
      </c>
      <c r="D8" s="3">
        <v>87</v>
      </c>
      <c r="E8" s="6">
        <f t="shared" si="0"/>
        <v>4.4761213001634284E-2</v>
      </c>
      <c r="F8" s="6">
        <f t="shared" si="1"/>
        <v>7.8990375885236979E-3</v>
      </c>
    </row>
    <row r="9" spans="1:6">
      <c r="A9" s="1" t="s">
        <v>37</v>
      </c>
      <c r="B9" s="2">
        <v>6829</v>
      </c>
      <c r="C9" s="3">
        <v>339</v>
      </c>
      <c r="D9" s="3">
        <v>41</v>
      </c>
      <c r="E9" s="6">
        <f t="shared" si="0"/>
        <v>4.9641235905696295E-2</v>
      </c>
      <c r="F9" s="6">
        <f t="shared" si="1"/>
        <v>6.0038072924293454E-3</v>
      </c>
    </row>
    <row r="10" spans="1:6">
      <c r="A10" s="1" t="s">
        <v>42</v>
      </c>
      <c r="B10" s="2">
        <v>86350</v>
      </c>
      <c r="C10" s="2">
        <v>4641</v>
      </c>
      <c r="D10" s="2">
        <v>3202</v>
      </c>
      <c r="E10" s="6">
        <f t="shared" si="0"/>
        <v>5.3746381007527502E-2</v>
      </c>
      <c r="F10" s="6">
        <f t="shared" si="1"/>
        <v>3.7081644470179503E-2</v>
      </c>
    </row>
    <row r="11" spans="1:6">
      <c r="A11" s="1" t="s">
        <v>47</v>
      </c>
      <c r="B11" s="2">
        <v>12198</v>
      </c>
      <c r="C11" s="3">
        <v>178</v>
      </c>
      <c r="D11" s="3">
        <v>115</v>
      </c>
      <c r="E11" s="6">
        <f t="shared" si="0"/>
        <v>1.4592556156747007E-2</v>
      </c>
      <c r="F11" s="6">
        <f t="shared" si="1"/>
        <v>9.4277750450893587E-3</v>
      </c>
    </row>
    <row r="12" spans="1:6">
      <c r="A12" s="1" t="s">
        <v>52</v>
      </c>
      <c r="B12" s="2">
        <v>65758</v>
      </c>
      <c r="C12" s="2">
        <v>4378</v>
      </c>
      <c r="D12" s="2">
        <v>7165</v>
      </c>
      <c r="E12" s="6">
        <f t="shared" si="0"/>
        <v>6.6577450652392109E-2</v>
      </c>
      <c r="F12" s="6">
        <f t="shared" si="1"/>
        <v>0.10896012652452934</v>
      </c>
    </row>
    <row r="13" spans="1:6">
      <c r="A13" s="1" t="s">
        <v>57</v>
      </c>
      <c r="B13" s="2">
        <v>16793</v>
      </c>
      <c r="C13" s="3">
        <v>265</v>
      </c>
      <c r="D13" s="3">
        <v>467</v>
      </c>
      <c r="E13" s="6">
        <f t="shared" si="0"/>
        <v>1.5780384684094564E-2</v>
      </c>
      <c r="F13" s="6">
        <f t="shared" si="1"/>
        <v>2.7809206216876079E-2</v>
      </c>
    </row>
    <row r="14" spans="1:6">
      <c r="A14" s="1" t="s">
        <v>62</v>
      </c>
      <c r="B14" s="2">
        <v>25666</v>
      </c>
      <c r="C14" s="2">
        <v>2610</v>
      </c>
      <c r="D14" s="2">
        <v>2161</v>
      </c>
      <c r="E14" s="6">
        <f t="shared" si="0"/>
        <v>0.10169095301176653</v>
      </c>
      <c r="F14" s="6">
        <f t="shared" si="1"/>
        <v>8.4196992129665707E-2</v>
      </c>
    </row>
    <row r="15" spans="1:6">
      <c r="A15" s="1" t="s">
        <v>67</v>
      </c>
      <c r="B15" s="2">
        <v>10800</v>
      </c>
      <c r="C15" s="2">
        <v>1369</v>
      </c>
      <c r="D15" s="3">
        <v>400</v>
      </c>
      <c r="E15" s="6">
        <f t="shared" si="0"/>
        <v>0.12675925925925927</v>
      </c>
      <c r="F15" s="6">
        <f t="shared" si="1"/>
        <v>3.7037037037037035E-2</v>
      </c>
    </row>
    <row r="16" spans="1:6">
      <c r="A16" s="1" t="s">
        <v>72</v>
      </c>
      <c r="B16" s="2">
        <v>25008</v>
      </c>
      <c r="C16" s="2">
        <v>2089</v>
      </c>
      <c r="D16" s="2">
        <v>1239</v>
      </c>
      <c r="E16" s="6">
        <f t="shared" si="0"/>
        <v>8.3533269353806783E-2</v>
      </c>
      <c r="F16" s="6">
        <f t="shared" si="1"/>
        <v>4.9544145873320539E-2</v>
      </c>
    </row>
    <row r="17" spans="1:6">
      <c r="A17" s="1" t="s">
        <v>77</v>
      </c>
      <c r="B17" s="2">
        <v>11412</v>
      </c>
      <c r="C17" s="3">
        <v>584</v>
      </c>
      <c r="D17" s="3">
        <v>229</v>
      </c>
      <c r="E17" s="6">
        <f t="shared" si="0"/>
        <v>5.1174202593760952E-2</v>
      </c>
      <c r="F17" s="6">
        <f t="shared" si="1"/>
        <v>2.0066596565019277E-2</v>
      </c>
    </row>
    <row r="18" spans="1:6">
      <c r="A18" s="1" t="s">
        <v>82</v>
      </c>
      <c r="B18" s="2">
        <v>6174</v>
      </c>
      <c r="C18" s="3">
        <v>49</v>
      </c>
      <c r="D18" s="3">
        <v>0</v>
      </c>
      <c r="E18" s="6">
        <f t="shared" si="0"/>
        <v>7.9365079365079361E-3</v>
      </c>
      <c r="F18" s="6">
        <f t="shared" si="1"/>
        <v>0</v>
      </c>
    </row>
    <row r="19" spans="1:6">
      <c r="A19" s="1" t="s">
        <v>87</v>
      </c>
      <c r="B19" s="2">
        <v>13533</v>
      </c>
      <c r="C19" s="2">
        <v>1477</v>
      </c>
      <c r="D19" s="2">
        <v>1075</v>
      </c>
      <c r="E19" s="6">
        <f t="shared" si="0"/>
        <v>0.10914061922707456</v>
      </c>
      <c r="F19" s="6">
        <f t="shared" si="1"/>
        <v>7.9435454075223524E-2</v>
      </c>
    </row>
    <row r="20" spans="1:6">
      <c r="A20" s="1" t="s">
        <v>92</v>
      </c>
      <c r="B20" s="2">
        <v>20271</v>
      </c>
      <c r="C20" s="2">
        <v>1441</v>
      </c>
      <c r="D20" s="2">
        <v>2371</v>
      </c>
      <c r="E20" s="6">
        <f t="shared" si="0"/>
        <v>7.1086774209461787E-2</v>
      </c>
      <c r="F20" s="6">
        <f t="shared" si="1"/>
        <v>0.11696512258892013</v>
      </c>
    </row>
    <row r="21" spans="1:6">
      <c r="A21" s="1" t="s">
        <v>97</v>
      </c>
      <c r="B21" s="2">
        <v>10676</v>
      </c>
      <c r="C21" s="3">
        <v>578</v>
      </c>
      <c r="D21" s="3">
        <v>336</v>
      </c>
      <c r="E21" s="6">
        <f t="shared" si="0"/>
        <v>5.4140127388535034E-2</v>
      </c>
      <c r="F21" s="6">
        <f t="shared" si="1"/>
        <v>3.147246159610341E-2</v>
      </c>
    </row>
    <row r="22" spans="1:6">
      <c r="A22" s="1" t="s">
        <v>102</v>
      </c>
      <c r="B22" s="2">
        <v>16527</v>
      </c>
      <c r="C22" s="3">
        <v>60</v>
      </c>
      <c r="D22" s="3">
        <v>585</v>
      </c>
      <c r="E22" s="6">
        <f t="shared" si="0"/>
        <v>3.6304229442730078E-3</v>
      </c>
      <c r="F22" s="6">
        <f t="shared" si="1"/>
        <v>3.5396623706661828E-2</v>
      </c>
    </row>
    <row r="23" spans="1:6">
      <c r="A23" s="1" t="s">
        <v>107</v>
      </c>
      <c r="B23" s="2">
        <v>12936</v>
      </c>
      <c r="C23" s="2">
        <v>1310</v>
      </c>
      <c r="D23" s="2">
        <v>1532</v>
      </c>
      <c r="E23" s="6">
        <f t="shared" si="0"/>
        <v>0.10126777983920841</v>
      </c>
      <c r="F23" s="6">
        <f t="shared" si="1"/>
        <v>0.11842918985776128</v>
      </c>
    </row>
    <row r="24" spans="1:6">
      <c r="A24" s="1" t="s">
        <v>112</v>
      </c>
      <c r="B24" s="2">
        <v>47215</v>
      </c>
      <c r="C24" s="2">
        <v>2176</v>
      </c>
      <c r="D24" s="2">
        <v>4547</v>
      </c>
      <c r="E24" s="6">
        <f t="shared" si="0"/>
        <v>4.6087048607434081E-2</v>
      </c>
      <c r="F24" s="6">
        <f t="shared" si="1"/>
        <v>9.6304140633273319E-2</v>
      </c>
    </row>
    <row r="25" spans="1:6">
      <c r="A25" s="1" t="s">
        <v>117</v>
      </c>
      <c r="B25" s="2">
        <v>14511</v>
      </c>
      <c r="C25" s="2">
        <v>1987</v>
      </c>
      <c r="D25" s="2">
        <v>1272</v>
      </c>
      <c r="E25" s="6">
        <f t="shared" si="0"/>
        <v>0.13693060436909929</v>
      </c>
      <c r="F25" s="6">
        <f t="shared" si="1"/>
        <v>8.7657639032458129E-2</v>
      </c>
    </row>
    <row r="26" spans="1:6">
      <c r="A26" s="1" t="s">
        <v>122</v>
      </c>
      <c r="B26" s="2">
        <v>42475</v>
      </c>
      <c r="C26" s="2">
        <v>3398</v>
      </c>
      <c r="D26" s="2">
        <v>3670</v>
      </c>
      <c r="E26" s="6">
        <f t="shared" si="0"/>
        <v>0.08</v>
      </c>
      <c r="F26" s="6">
        <f t="shared" si="1"/>
        <v>8.6403766921718653E-2</v>
      </c>
    </row>
    <row r="27" spans="1:6">
      <c r="A27" s="1" t="s">
        <v>127</v>
      </c>
      <c r="B27" s="2">
        <v>14824</v>
      </c>
      <c r="C27" s="3">
        <v>878</v>
      </c>
      <c r="D27" s="3">
        <v>215</v>
      </c>
      <c r="E27" s="6">
        <f t="shared" si="0"/>
        <v>5.9228278467350244E-2</v>
      </c>
      <c r="F27" s="6">
        <f t="shared" si="1"/>
        <v>1.4503507825148408E-2</v>
      </c>
    </row>
    <row r="28" spans="1:6">
      <c r="A28" s="1" t="s">
        <v>132</v>
      </c>
      <c r="B28" s="2">
        <v>20117</v>
      </c>
      <c r="C28" s="2">
        <v>2258</v>
      </c>
      <c r="D28" s="2">
        <v>6461</v>
      </c>
      <c r="E28" s="6">
        <f t="shared" si="0"/>
        <v>0.11224337624894368</v>
      </c>
      <c r="F28" s="6">
        <f t="shared" si="1"/>
        <v>0.32117114877963909</v>
      </c>
    </row>
    <row r="29" spans="1:6">
      <c r="A29" s="1" t="s">
        <v>137</v>
      </c>
      <c r="B29" s="2">
        <v>10380</v>
      </c>
      <c r="C29" s="3">
        <v>72</v>
      </c>
      <c r="D29" s="3">
        <v>86</v>
      </c>
      <c r="E29" s="6">
        <f t="shared" si="0"/>
        <v>6.9364161849710983E-3</v>
      </c>
      <c r="F29" s="6">
        <f t="shared" si="1"/>
        <v>8.2851637764932567E-3</v>
      </c>
    </row>
    <row r="30" spans="1:6">
      <c r="A30" s="1" t="s">
        <v>142</v>
      </c>
      <c r="B30" s="2">
        <v>34108</v>
      </c>
      <c r="C30" s="3">
        <v>882</v>
      </c>
      <c r="D30" s="3">
        <v>433</v>
      </c>
      <c r="E30" s="6">
        <f t="shared" si="0"/>
        <v>2.5859036003283688E-2</v>
      </c>
      <c r="F30" s="6">
        <f t="shared" si="1"/>
        <v>1.2694968922246979E-2</v>
      </c>
    </row>
    <row r="31" spans="1:6">
      <c r="A31" s="1" t="s">
        <v>147</v>
      </c>
      <c r="B31" s="2">
        <v>12875</v>
      </c>
      <c r="C31" s="3">
        <v>817</v>
      </c>
      <c r="D31" s="3">
        <v>184</v>
      </c>
      <c r="E31" s="6">
        <f t="shared" si="0"/>
        <v>6.3456310679611647E-2</v>
      </c>
      <c r="F31" s="6">
        <f t="shared" si="1"/>
        <v>1.429126213592233E-2</v>
      </c>
    </row>
    <row r="32" spans="1:6">
      <c r="A32" s="1" t="s">
        <v>152</v>
      </c>
      <c r="B32" s="2">
        <v>18101</v>
      </c>
      <c r="C32" s="3">
        <v>543</v>
      </c>
      <c r="D32" s="3">
        <v>304</v>
      </c>
      <c r="E32" s="6">
        <f t="shared" si="0"/>
        <v>2.9998342633003702E-2</v>
      </c>
      <c r="F32" s="6">
        <f t="shared" si="1"/>
        <v>1.6794652229158609E-2</v>
      </c>
    </row>
    <row r="33" spans="1:6">
      <c r="A33" s="1" t="s">
        <v>157</v>
      </c>
      <c r="B33" s="2">
        <v>57261</v>
      </c>
      <c r="C33" s="2">
        <v>3190</v>
      </c>
      <c r="D33" s="2">
        <v>1909</v>
      </c>
      <c r="E33" s="6">
        <f t="shared" si="0"/>
        <v>5.5709819947259043E-2</v>
      </c>
      <c r="F33" s="6">
        <f t="shared" si="1"/>
        <v>3.3338572501353449E-2</v>
      </c>
    </row>
    <row r="34" spans="1:6">
      <c r="A34" s="1" t="s">
        <v>162</v>
      </c>
      <c r="B34" s="2">
        <v>47029</v>
      </c>
      <c r="C34" s="2">
        <v>1985</v>
      </c>
      <c r="D34" s="2">
        <v>2396</v>
      </c>
      <c r="E34" s="6">
        <f t="shared" si="0"/>
        <v>4.2207999319568777E-2</v>
      </c>
      <c r="F34" s="6">
        <f t="shared" si="1"/>
        <v>5.0947287843670926E-2</v>
      </c>
    </row>
    <row r="35" spans="1:6">
      <c r="A35" s="1" t="s">
        <v>167</v>
      </c>
      <c r="B35" s="2">
        <v>310122</v>
      </c>
      <c r="C35" s="2">
        <v>23975</v>
      </c>
      <c r="D35" s="2">
        <v>42004</v>
      </c>
      <c r="E35" s="6">
        <f t="shared" si="0"/>
        <v>7.7308285126498608E-2</v>
      </c>
      <c r="F35" s="6">
        <f t="shared" si="1"/>
        <v>0.13544347063413753</v>
      </c>
    </row>
    <row r="36" spans="1:6">
      <c r="A36" s="1" t="s">
        <v>172</v>
      </c>
      <c r="B36" s="2">
        <v>15860</v>
      </c>
      <c r="C36" s="2">
        <v>2665</v>
      </c>
      <c r="D36" s="2">
        <v>3179</v>
      </c>
      <c r="E36" s="6">
        <f t="shared" si="0"/>
        <v>0.16803278688524589</v>
      </c>
      <c r="F36" s="6">
        <f t="shared" si="1"/>
        <v>0.20044136191677175</v>
      </c>
    </row>
    <row r="37" spans="1:6">
      <c r="A37" s="1" t="s">
        <v>177</v>
      </c>
      <c r="B37" s="2">
        <v>12250</v>
      </c>
      <c r="C37" s="3">
        <v>995</v>
      </c>
      <c r="D37" s="2">
        <v>1089</v>
      </c>
      <c r="E37" s="6">
        <f t="shared" si="0"/>
        <v>8.122448979591837E-2</v>
      </c>
      <c r="F37" s="6">
        <f t="shared" si="1"/>
        <v>8.8897959183673464E-2</v>
      </c>
    </row>
    <row r="38" spans="1:6">
      <c r="A38" s="1" t="s">
        <v>182</v>
      </c>
      <c r="B38" s="2">
        <v>19320</v>
      </c>
      <c r="C38" s="2">
        <v>2045</v>
      </c>
      <c r="D38" s="2">
        <v>1736</v>
      </c>
      <c r="E38" s="6">
        <f t="shared" si="0"/>
        <v>0.10584886128364389</v>
      </c>
      <c r="F38" s="6">
        <f t="shared" si="1"/>
        <v>8.9855072463768115E-2</v>
      </c>
    </row>
    <row r="39" spans="1:6">
      <c r="A39" s="1" t="s">
        <v>187</v>
      </c>
      <c r="B39" s="2">
        <v>55012</v>
      </c>
      <c r="C39" s="2">
        <v>3955</v>
      </c>
      <c r="D39" s="2">
        <v>2743</v>
      </c>
      <c r="E39" s="6">
        <f t="shared" si="0"/>
        <v>7.1893405075256309E-2</v>
      </c>
      <c r="F39" s="6">
        <f t="shared" si="1"/>
        <v>4.9861848324002034E-2</v>
      </c>
    </row>
    <row r="40" spans="1:6">
      <c r="A40" s="1" t="s">
        <v>192</v>
      </c>
      <c r="B40" s="2">
        <v>19903</v>
      </c>
      <c r="C40" s="3">
        <v>455</v>
      </c>
      <c r="D40" s="3">
        <v>556</v>
      </c>
      <c r="E40" s="6">
        <f t="shared" si="0"/>
        <v>2.2860875244937948E-2</v>
      </c>
      <c r="F40" s="6">
        <f t="shared" si="1"/>
        <v>2.7935487112495605E-2</v>
      </c>
    </row>
    <row r="41" spans="1:6">
      <c r="A41" s="1" t="s">
        <v>196</v>
      </c>
      <c r="B41" s="2">
        <v>16846</v>
      </c>
      <c r="C41" s="2">
        <v>1102</v>
      </c>
      <c r="D41" s="3">
        <v>457</v>
      </c>
      <c r="E41" s="6">
        <f t="shared" si="0"/>
        <v>6.541612252166687E-2</v>
      </c>
      <c r="F41" s="6">
        <f t="shared" si="1"/>
        <v>2.7128101626498872E-2</v>
      </c>
    </row>
    <row r="42" spans="1:6">
      <c r="A42" s="1" t="s">
        <v>201</v>
      </c>
      <c r="B42" s="2">
        <v>18450</v>
      </c>
      <c r="C42" s="3">
        <v>535</v>
      </c>
      <c r="D42" s="3">
        <v>196</v>
      </c>
      <c r="E42" s="6">
        <f t="shared" si="0"/>
        <v>2.8997289972899729E-2</v>
      </c>
      <c r="F42" s="6">
        <f t="shared" si="1"/>
        <v>1.0623306233062331E-2</v>
      </c>
    </row>
    <row r="43" spans="1:6">
      <c r="A43" s="1" t="s">
        <v>206</v>
      </c>
      <c r="B43" s="2">
        <v>15067</v>
      </c>
      <c r="C43" s="3">
        <v>975</v>
      </c>
      <c r="D43" s="2">
        <v>1583</v>
      </c>
      <c r="E43" s="6">
        <f t="shared" si="0"/>
        <v>6.4710957722174292E-2</v>
      </c>
      <c r="F43" s="6">
        <f t="shared" si="1"/>
        <v>0.10506404725559169</v>
      </c>
    </row>
    <row r="44" spans="1:6">
      <c r="A44" s="1" t="s">
        <v>211</v>
      </c>
      <c r="B44" s="2">
        <v>10805</v>
      </c>
      <c r="C44" s="3">
        <v>260</v>
      </c>
      <c r="D44" s="2">
        <v>1748</v>
      </c>
      <c r="E44" s="6">
        <f t="shared" si="0"/>
        <v>2.4062933826931976E-2</v>
      </c>
      <c r="F44" s="6">
        <f t="shared" si="1"/>
        <v>0.16177695511337345</v>
      </c>
    </row>
    <row r="45" spans="1:6">
      <c r="A45" s="1" t="s">
        <v>216</v>
      </c>
      <c r="B45" s="2">
        <v>17136</v>
      </c>
      <c r="C45" s="2">
        <v>1404</v>
      </c>
      <c r="D45" s="2">
        <v>1308</v>
      </c>
      <c r="E45" s="6">
        <f t="shared" si="0"/>
        <v>8.1932773109243698E-2</v>
      </c>
      <c r="F45" s="6">
        <f t="shared" si="1"/>
        <v>7.633053221288516E-2</v>
      </c>
    </row>
    <row r="46" spans="1:6">
      <c r="A46" s="1" t="s">
        <v>221</v>
      </c>
      <c r="B46" s="2">
        <v>34304</v>
      </c>
      <c r="C46" s="2">
        <v>34304</v>
      </c>
      <c r="D46" s="2">
        <v>1299</v>
      </c>
      <c r="E46" s="6">
        <f t="shared" si="0"/>
        <v>1</v>
      </c>
      <c r="F46" s="6">
        <f t="shared" si="1"/>
        <v>3.7867304104477612E-2</v>
      </c>
    </row>
    <row r="47" spans="1:6">
      <c r="A47" s="1" t="s">
        <v>226</v>
      </c>
      <c r="B47" s="2">
        <v>24915</v>
      </c>
      <c r="C47" s="2">
        <v>1169</v>
      </c>
      <c r="D47" s="3">
        <v>74</v>
      </c>
      <c r="E47" s="6">
        <f t="shared" si="0"/>
        <v>4.6919526389725068E-2</v>
      </c>
      <c r="F47" s="6">
        <f t="shared" si="1"/>
        <v>2.9700983343367449E-3</v>
      </c>
    </row>
    <row r="48" spans="1:6">
      <c r="A48" s="1" t="s">
        <v>231</v>
      </c>
      <c r="B48" s="2">
        <v>23350</v>
      </c>
      <c r="C48" s="3">
        <v>218</v>
      </c>
      <c r="D48" s="3">
        <v>0</v>
      </c>
      <c r="E48" s="6">
        <f t="shared" si="0"/>
        <v>9.3361884368308359E-3</v>
      </c>
      <c r="F48" s="6">
        <f t="shared" si="1"/>
        <v>0</v>
      </c>
    </row>
    <row r="49" spans="1:6">
      <c r="A49" s="1" t="s">
        <v>236</v>
      </c>
      <c r="B49" s="2">
        <v>12822</v>
      </c>
      <c r="C49" s="2">
        <v>1313</v>
      </c>
      <c r="D49" s="2">
        <v>1553</v>
      </c>
      <c r="E49" s="6">
        <f t="shared" si="0"/>
        <v>0.10240212135392295</v>
      </c>
      <c r="F49" s="6">
        <f t="shared" si="1"/>
        <v>0.12111995008579005</v>
      </c>
    </row>
    <row r="50" spans="1:6">
      <c r="A50" s="1" t="s">
        <v>241</v>
      </c>
      <c r="B50" s="2">
        <v>29128</v>
      </c>
      <c r="C50" s="3">
        <v>460</v>
      </c>
      <c r="D50" s="3">
        <v>459</v>
      </c>
      <c r="E50" s="6">
        <f t="shared" si="0"/>
        <v>1.5792364734962924E-2</v>
      </c>
      <c r="F50" s="6">
        <f t="shared" si="1"/>
        <v>1.5758033507278221E-2</v>
      </c>
    </row>
    <row r="51" spans="1:6">
      <c r="A51" s="1" t="s">
        <v>246</v>
      </c>
      <c r="B51" s="2">
        <v>24509</v>
      </c>
      <c r="C51" s="3">
        <v>289</v>
      </c>
      <c r="D51" s="3">
        <v>188</v>
      </c>
      <c r="E51" s="6">
        <f t="shared" si="0"/>
        <v>1.1791586764045861E-2</v>
      </c>
      <c r="F51" s="6">
        <f t="shared" si="1"/>
        <v>7.6706515973723934E-3</v>
      </c>
    </row>
    <row r="52" spans="1:6">
      <c r="A52" s="1" t="s">
        <v>251</v>
      </c>
      <c r="B52" s="2">
        <v>11824</v>
      </c>
      <c r="C52" s="3">
        <v>293</v>
      </c>
      <c r="D52" s="3">
        <v>525</v>
      </c>
      <c r="E52" s="6">
        <f t="shared" si="0"/>
        <v>2.4780108254397835E-2</v>
      </c>
      <c r="F52" s="6">
        <f t="shared" si="1"/>
        <v>4.4401217861975643E-2</v>
      </c>
    </row>
    <row r="53" spans="1:6">
      <c r="A53" s="1" t="s">
        <v>256</v>
      </c>
      <c r="B53" s="2">
        <v>26884</v>
      </c>
      <c r="C53" s="2">
        <v>1109</v>
      </c>
      <c r="D53" s="3">
        <v>227</v>
      </c>
      <c r="E53" s="6">
        <f t="shared" si="0"/>
        <v>4.1251301889599759E-2</v>
      </c>
      <c r="F53" s="6">
        <f t="shared" si="1"/>
        <v>8.4436839755988695E-3</v>
      </c>
    </row>
    <row r="54" spans="1:6">
      <c r="A54" s="1" t="s">
        <v>261</v>
      </c>
      <c r="B54" s="2">
        <v>7884</v>
      </c>
      <c r="C54" s="3">
        <v>851</v>
      </c>
      <c r="D54" s="3">
        <v>339</v>
      </c>
      <c r="E54" s="6">
        <f t="shared" si="0"/>
        <v>0.10794013191273465</v>
      </c>
      <c r="F54" s="6">
        <f t="shared" si="1"/>
        <v>4.2998477929984777E-2</v>
      </c>
    </row>
    <row r="55" spans="1:6">
      <c r="A55" s="1" t="s">
        <v>266</v>
      </c>
      <c r="B55" s="2">
        <v>13556</v>
      </c>
      <c r="C55" s="3">
        <v>943</v>
      </c>
      <c r="D55" s="3">
        <v>995</v>
      </c>
      <c r="E55" s="6">
        <f t="shared" si="0"/>
        <v>6.9563293006786667E-2</v>
      </c>
      <c r="F55" s="6">
        <f t="shared" si="1"/>
        <v>7.3399232812038945E-2</v>
      </c>
    </row>
    <row r="56" spans="1:6">
      <c r="A56" s="1" t="s">
        <v>271</v>
      </c>
      <c r="B56" s="2">
        <v>4849</v>
      </c>
      <c r="C56" s="3">
        <v>10</v>
      </c>
      <c r="D56" s="3">
        <v>0</v>
      </c>
      <c r="E56" s="6">
        <f t="shared" si="0"/>
        <v>2.0622808826562177E-3</v>
      </c>
      <c r="F56" s="6">
        <f t="shared" si="1"/>
        <v>0</v>
      </c>
    </row>
    <row r="57" spans="1:6">
      <c r="A57" s="1" t="s">
        <v>276</v>
      </c>
      <c r="B57" s="2">
        <v>15388</v>
      </c>
      <c r="C57" s="3">
        <v>285</v>
      </c>
      <c r="D57" s="3">
        <v>0</v>
      </c>
      <c r="E57" s="6">
        <f t="shared" si="0"/>
        <v>1.8520925396412789E-2</v>
      </c>
      <c r="F57" s="6">
        <f t="shared" si="1"/>
        <v>0</v>
      </c>
    </row>
    <row r="58" spans="1:6">
      <c r="A58" s="1" t="s">
        <v>281</v>
      </c>
      <c r="B58" s="2">
        <v>38404</v>
      </c>
      <c r="C58" s="2">
        <v>2071</v>
      </c>
      <c r="D58" s="2">
        <v>1458</v>
      </c>
      <c r="E58" s="6">
        <f t="shared" si="0"/>
        <v>5.392667430475992E-2</v>
      </c>
      <c r="F58" s="6">
        <f t="shared" si="1"/>
        <v>3.7964795333819391E-2</v>
      </c>
    </row>
    <row r="59" spans="1:6">
      <c r="A59" s="1" t="s">
        <v>286</v>
      </c>
      <c r="B59" s="2">
        <v>20259</v>
      </c>
      <c r="C59" s="3">
        <v>441</v>
      </c>
      <c r="D59" s="2">
        <v>1825</v>
      </c>
      <c r="E59" s="6">
        <f t="shared" si="0"/>
        <v>2.1768103065304308E-2</v>
      </c>
      <c r="F59" s="6">
        <f t="shared" si="1"/>
        <v>9.0083419714694704E-2</v>
      </c>
    </row>
    <row r="60" spans="1:6">
      <c r="A60" s="1" t="s">
        <v>291</v>
      </c>
      <c r="B60" s="2">
        <v>8859</v>
      </c>
      <c r="C60" s="3">
        <v>651</v>
      </c>
      <c r="D60" s="3">
        <v>106</v>
      </c>
      <c r="E60" s="6">
        <f t="shared" si="0"/>
        <v>7.3484591940399593E-2</v>
      </c>
      <c r="F60" s="6">
        <f t="shared" si="1"/>
        <v>1.1965233096286262E-2</v>
      </c>
    </row>
    <row r="61" spans="1:6">
      <c r="A61" s="1" t="s">
        <v>296</v>
      </c>
      <c r="B61" s="2">
        <v>9786</v>
      </c>
      <c r="C61" s="3">
        <v>43</v>
      </c>
      <c r="D61" s="3">
        <v>0</v>
      </c>
      <c r="E61" s="6">
        <f t="shared" si="0"/>
        <v>4.3940322910279994E-3</v>
      </c>
      <c r="F61" s="6">
        <f t="shared" si="1"/>
        <v>0</v>
      </c>
    </row>
    <row r="62" spans="1:6">
      <c r="A62" s="1" t="s">
        <v>301</v>
      </c>
      <c r="B62" s="2">
        <v>125508</v>
      </c>
      <c r="C62" s="2">
        <v>6327</v>
      </c>
      <c r="D62" s="2">
        <v>8488</v>
      </c>
      <c r="E62" s="6">
        <f t="shared" si="0"/>
        <v>5.0411129171048855E-2</v>
      </c>
      <c r="F62" s="6">
        <f t="shared" si="1"/>
        <v>6.762915511361825E-2</v>
      </c>
    </row>
    <row r="63" spans="1:6">
      <c r="A63" s="1" t="s">
        <v>306</v>
      </c>
      <c r="B63" s="2">
        <v>13425</v>
      </c>
      <c r="C63" s="3">
        <v>760</v>
      </c>
      <c r="D63" s="2">
        <v>1571</v>
      </c>
      <c r="E63" s="6">
        <f t="shared" si="0"/>
        <v>5.661080074487896E-2</v>
      </c>
      <c r="F63" s="6">
        <f t="shared" si="1"/>
        <v>0.11702048417132216</v>
      </c>
    </row>
    <row r="64" spans="1:6">
      <c r="A64" s="1" t="s">
        <v>311</v>
      </c>
      <c r="B64" s="2">
        <v>10553</v>
      </c>
      <c r="C64" s="3">
        <v>870</v>
      </c>
      <c r="D64" s="3">
        <v>583</v>
      </c>
      <c r="E64" s="6">
        <f t="shared" si="0"/>
        <v>8.2441012034492556E-2</v>
      </c>
      <c r="F64" s="6">
        <f t="shared" si="1"/>
        <v>5.5244954041504785E-2</v>
      </c>
    </row>
    <row r="65" spans="1:6">
      <c r="A65" s="1" t="s">
        <v>316</v>
      </c>
      <c r="B65" s="2">
        <v>22145</v>
      </c>
      <c r="C65" s="2">
        <v>1128</v>
      </c>
      <c r="D65" s="3">
        <v>302</v>
      </c>
      <c r="E65" s="6">
        <f t="shared" si="0"/>
        <v>5.0937006096184241E-2</v>
      </c>
      <c r="F65" s="6">
        <f t="shared" si="1"/>
        <v>1.3637389930006773E-2</v>
      </c>
    </row>
    <row r="66" spans="1:6">
      <c r="A66" s="1" t="s">
        <v>321</v>
      </c>
      <c r="B66" s="2">
        <v>13152</v>
      </c>
      <c r="C66" s="3">
        <v>647</v>
      </c>
      <c r="D66" s="3">
        <v>293</v>
      </c>
      <c r="E66" s="6">
        <f t="shared" si="0"/>
        <v>4.9194038929440388E-2</v>
      </c>
      <c r="F66" s="6">
        <f t="shared" si="1"/>
        <v>2.2277980535279806E-2</v>
      </c>
    </row>
    <row r="67" spans="1:6">
      <c r="A67" s="1" t="s">
        <v>326</v>
      </c>
      <c r="B67" s="2">
        <v>23587</v>
      </c>
      <c r="C67" s="3">
        <v>869</v>
      </c>
      <c r="D67" s="3">
        <v>873</v>
      </c>
      <c r="E67" s="6">
        <f t="shared" si="0"/>
        <v>3.6842328401237967E-2</v>
      </c>
      <c r="F67" s="6">
        <f t="shared" si="1"/>
        <v>3.7011913342095221E-2</v>
      </c>
    </row>
    <row r="68" spans="1:6">
      <c r="A68" s="1" t="s">
        <v>331</v>
      </c>
      <c r="B68" s="2">
        <v>25131</v>
      </c>
      <c r="C68" s="3">
        <v>933</v>
      </c>
      <c r="D68" s="3">
        <v>76</v>
      </c>
      <c r="E68" s="6">
        <f t="shared" si="0"/>
        <v>3.7125462576101227E-2</v>
      </c>
      <c r="F68" s="6">
        <f t="shared" si="1"/>
        <v>3.0241534359953842E-3</v>
      </c>
    </row>
    <row r="69" spans="1:6">
      <c r="A69" s="1" t="s">
        <v>336</v>
      </c>
      <c r="B69" s="2">
        <v>8591</v>
      </c>
      <c r="C69" s="3">
        <v>320</v>
      </c>
      <c r="D69" s="3">
        <v>3</v>
      </c>
      <c r="E69" s="6">
        <f t="shared" ref="E69:E124" si="2">C69/B69</f>
        <v>3.724828308695146E-2</v>
      </c>
      <c r="F69" s="6">
        <f t="shared" ref="F69:F124" si="3">D69/B69</f>
        <v>3.4920265394016993E-4</v>
      </c>
    </row>
    <row r="70" spans="1:6">
      <c r="A70" s="1" t="s">
        <v>341</v>
      </c>
      <c r="B70" s="2">
        <v>7105</v>
      </c>
      <c r="C70" s="3">
        <v>68</v>
      </c>
      <c r="D70" s="3">
        <v>24</v>
      </c>
      <c r="E70" s="6">
        <f t="shared" si="2"/>
        <v>9.5707248416608028E-3</v>
      </c>
      <c r="F70" s="6">
        <f t="shared" si="3"/>
        <v>3.3779028852920479E-3</v>
      </c>
    </row>
    <row r="71" spans="1:6">
      <c r="A71" s="1" t="s">
        <v>346</v>
      </c>
      <c r="B71" s="2">
        <v>11961</v>
      </c>
      <c r="C71" s="3">
        <v>630</v>
      </c>
      <c r="D71" s="3">
        <v>69</v>
      </c>
      <c r="E71" s="6">
        <f t="shared" si="2"/>
        <v>5.2671181339352897E-2</v>
      </c>
      <c r="F71" s="6">
        <f t="shared" si="3"/>
        <v>5.768748432405317E-3</v>
      </c>
    </row>
    <row r="72" spans="1:6">
      <c r="A72" s="1" t="s">
        <v>350</v>
      </c>
      <c r="B72" s="2">
        <v>812666</v>
      </c>
      <c r="C72" s="2">
        <v>177365</v>
      </c>
      <c r="D72" s="2">
        <v>133952</v>
      </c>
      <c r="E72" s="6">
        <f t="shared" si="2"/>
        <v>0.21825079429925701</v>
      </c>
      <c r="F72" s="6">
        <f t="shared" si="3"/>
        <v>0.1648303238969023</v>
      </c>
    </row>
    <row r="73" spans="1:6">
      <c r="A73" s="1" t="s">
        <v>355</v>
      </c>
      <c r="B73" s="2">
        <v>37387</v>
      </c>
      <c r="C73" s="2">
        <v>2048</v>
      </c>
      <c r="D73" s="2">
        <v>3248</v>
      </c>
      <c r="E73" s="6">
        <f t="shared" si="2"/>
        <v>5.4778398908711584E-2</v>
      </c>
      <c r="F73" s="6">
        <f t="shared" si="3"/>
        <v>8.6875117019284784E-2</v>
      </c>
    </row>
    <row r="74" spans="1:6">
      <c r="A74" s="1" t="s">
        <v>360</v>
      </c>
      <c r="B74" s="2">
        <v>4444</v>
      </c>
      <c r="C74" s="3">
        <v>82</v>
      </c>
      <c r="D74" s="2">
        <v>1323</v>
      </c>
      <c r="E74" s="6">
        <f t="shared" si="2"/>
        <v>1.8451845184518451E-2</v>
      </c>
      <c r="F74" s="6">
        <f t="shared" si="3"/>
        <v>0.29770477047704769</v>
      </c>
    </row>
    <row r="75" spans="1:6">
      <c r="A75" s="1" t="s">
        <v>365</v>
      </c>
      <c r="B75" s="2">
        <v>17036</v>
      </c>
      <c r="C75" s="3">
        <v>42</v>
      </c>
      <c r="D75" s="3">
        <v>65</v>
      </c>
      <c r="E75" s="6">
        <f t="shared" si="2"/>
        <v>2.4653674571495656E-3</v>
      </c>
      <c r="F75" s="6">
        <f t="shared" si="3"/>
        <v>3.815449636064804E-3</v>
      </c>
    </row>
    <row r="76" spans="1:6">
      <c r="A76" s="1" t="s">
        <v>370</v>
      </c>
      <c r="B76" s="2">
        <v>3768</v>
      </c>
      <c r="C76" s="3">
        <v>42</v>
      </c>
      <c r="D76" s="3">
        <v>69</v>
      </c>
      <c r="E76" s="6">
        <f t="shared" si="2"/>
        <v>1.1146496815286623E-2</v>
      </c>
      <c r="F76" s="6">
        <f t="shared" si="3"/>
        <v>1.8312101910828025E-2</v>
      </c>
    </row>
    <row r="77" spans="1:6">
      <c r="A77" s="1" t="s">
        <v>375</v>
      </c>
      <c r="B77" s="2">
        <v>39102</v>
      </c>
      <c r="C77" s="2">
        <v>3253</v>
      </c>
      <c r="D77" s="2">
        <v>3848</v>
      </c>
      <c r="E77" s="6">
        <f t="shared" si="2"/>
        <v>8.3192675566467186E-2</v>
      </c>
      <c r="F77" s="6">
        <f t="shared" si="3"/>
        <v>9.8409288527441047E-2</v>
      </c>
    </row>
    <row r="78" spans="1:6">
      <c r="A78" s="1" t="s">
        <v>380</v>
      </c>
      <c r="B78" s="2">
        <v>16690</v>
      </c>
      <c r="C78" s="2">
        <v>1483</v>
      </c>
      <c r="D78" s="2">
        <v>2345</v>
      </c>
      <c r="E78" s="6">
        <f t="shared" si="2"/>
        <v>8.8855602156980226E-2</v>
      </c>
      <c r="F78" s="6">
        <f t="shared" si="3"/>
        <v>0.14050329538645895</v>
      </c>
    </row>
    <row r="79" spans="1:6">
      <c r="A79" s="1" t="s">
        <v>385</v>
      </c>
      <c r="B79" s="2">
        <v>20915</v>
      </c>
      <c r="C79" s="3">
        <v>909</v>
      </c>
      <c r="D79" s="3">
        <v>173</v>
      </c>
      <c r="E79" s="6">
        <f t="shared" si="2"/>
        <v>4.3461630408797511E-2</v>
      </c>
      <c r="F79" s="6">
        <f t="shared" si="3"/>
        <v>8.2715754243366003E-3</v>
      </c>
    </row>
    <row r="80" spans="1:6">
      <c r="A80" s="1" t="s">
        <v>390</v>
      </c>
      <c r="B80" s="2">
        <v>7506</v>
      </c>
      <c r="C80" s="3">
        <v>468</v>
      </c>
      <c r="D80" s="3">
        <v>264</v>
      </c>
      <c r="E80" s="6">
        <f t="shared" si="2"/>
        <v>6.235011990407674E-2</v>
      </c>
      <c r="F80" s="6">
        <f t="shared" si="3"/>
        <v>3.5171862509992005E-2</v>
      </c>
    </row>
    <row r="81" spans="1:6">
      <c r="A81" s="1" t="s">
        <v>395</v>
      </c>
      <c r="B81" s="2">
        <v>30167</v>
      </c>
      <c r="C81" s="3">
        <v>293</v>
      </c>
      <c r="D81" s="3">
        <v>519</v>
      </c>
      <c r="E81" s="6">
        <f t="shared" si="2"/>
        <v>9.7125998607750196E-3</v>
      </c>
      <c r="F81" s="6">
        <f t="shared" si="3"/>
        <v>1.7204229787516161E-2</v>
      </c>
    </row>
    <row r="82" spans="1:6">
      <c r="A82" s="1" t="s">
        <v>400</v>
      </c>
      <c r="B82" s="2">
        <v>53262</v>
      </c>
      <c r="C82" s="2">
        <v>3421</v>
      </c>
      <c r="D82" s="2">
        <v>4991</v>
      </c>
      <c r="E82" s="6">
        <f t="shared" si="2"/>
        <v>6.4229657166460147E-2</v>
      </c>
      <c r="F82" s="6">
        <f t="shared" si="3"/>
        <v>9.3706582554166196E-2</v>
      </c>
    </row>
    <row r="83" spans="1:6">
      <c r="A83" s="1" t="s">
        <v>405</v>
      </c>
      <c r="B83" s="2">
        <v>23616</v>
      </c>
      <c r="C83" s="2">
        <v>1313</v>
      </c>
      <c r="D83" s="2">
        <v>2136</v>
      </c>
      <c r="E83" s="6">
        <f t="shared" si="2"/>
        <v>5.5597899728997292E-2</v>
      </c>
      <c r="F83" s="6">
        <f t="shared" si="3"/>
        <v>9.0447154471544722E-2</v>
      </c>
    </row>
    <row r="84" spans="1:6">
      <c r="A84" s="1" t="s">
        <v>410</v>
      </c>
      <c r="B84" s="2">
        <v>36837</v>
      </c>
      <c r="C84" s="2">
        <v>1172</v>
      </c>
      <c r="D84" s="3">
        <v>827</v>
      </c>
      <c r="E84" s="6">
        <f t="shared" si="2"/>
        <v>3.1815837337459622E-2</v>
      </c>
      <c r="F84" s="6">
        <f t="shared" si="3"/>
        <v>2.2450253820886609E-2</v>
      </c>
    </row>
    <row r="85" spans="1:6">
      <c r="A85" s="1" t="s">
        <v>415</v>
      </c>
      <c r="B85" s="2">
        <v>29887</v>
      </c>
      <c r="C85" s="2">
        <v>1143</v>
      </c>
      <c r="D85" s="2">
        <v>1234</v>
      </c>
      <c r="E85" s="6">
        <f t="shared" si="2"/>
        <v>3.8244052598119582E-2</v>
      </c>
      <c r="F85" s="6">
        <f t="shared" si="3"/>
        <v>4.1288854685983874E-2</v>
      </c>
    </row>
    <row r="86" spans="1:6">
      <c r="A86" s="1" t="s">
        <v>420</v>
      </c>
      <c r="B86" s="2">
        <v>15508</v>
      </c>
      <c r="C86" s="2">
        <v>1148</v>
      </c>
      <c r="D86" s="3">
        <v>111</v>
      </c>
      <c r="E86" s="6">
        <f t="shared" si="2"/>
        <v>7.4026309001805526E-2</v>
      </c>
      <c r="F86" s="6">
        <f t="shared" si="3"/>
        <v>7.1575960794428685E-3</v>
      </c>
    </row>
    <row r="87" spans="1:6">
      <c r="A87" s="1" t="s">
        <v>425</v>
      </c>
      <c r="B87" s="2">
        <v>17565</v>
      </c>
      <c r="C87" s="2">
        <v>1136</v>
      </c>
      <c r="D87" s="2">
        <v>1701</v>
      </c>
      <c r="E87" s="6">
        <f t="shared" si="2"/>
        <v>6.467406774836322E-2</v>
      </c>
      <c r="F87" s="6">
        <f t="shared" si="3"/>
        <v>9.6840307429547398E-2</v>
      </c>
    </row>
    <row r="88" spans="1:6">
      <c r="A88" s="1" t="s">
        <v>430</v>
      </c>
      <c r="B88" s="2">
        <v>9512</v>
      </c>
      <c r="C88" s="3">
        <v>711</v>
      </c>
      <c r="D88" s="2">
        <v>1214</v>
      </c>
      <c r="E88" s="6">
        <f t="shared" si="2"/>
        <v>7.474768713204373E-2</v>
      </c>
      <c r="F88" s="6">
        <f t="shared" si="3"/>
        <v>0.12762825904121111</v>
      </c>
    </row>
    <row r="89" spans="1:6">
      <c r="A89" s="1" t="s">
        <v>435</v>
      </c>
      <c r="B89" s="2">
        <v>540091</v>
      </c>
      <c r="C89" s="2">
        <v>57774</v>
      </c>
      <c r="D89" s="2">
        <v>46136</v>
      </c>
      <c r="E89" s="6">
        <f t="shared" si="2"/>
        <v>0.10697086231764646</v>
      </c>
      <c r="F89" s="6">
        <f t="shared" si="3"/>
        <v>8.542264174000308E-2</v>
      </c>
    </row>
    <row r="90" spans="1:6">
      <c r="A90" s="1" t="s">
        <v>440</v>
      </c>
      <c r="B90" s="2">
        <v>69595</v>
      </c>
      <c r="C90" s="2">
        <v>6707</v>
      </c>
      <c r="D90" s="2">
        <v>4181</v>
      </c>
      <c r="E90" s="6">
        <f t="shared" si="2"/>
        <v>9.6371865794956532E-2</v>
      </c>
      <c r="F90" s="6">
        <f t="shared" si="3"/>
        <v>6.007615489618507E-2</v>
      </c>
    </row>
    <row r="91" spans="1:6">
      <c r="A91" s="1" t="s">
        <v>445</v>
      </c>
      <c r="B91" s="2">
        <v>19509</v>
      </c>
      <c r="C91" s="3">
        <v>733</v>
      </c>
      <c r="D91" s="3">
        <v>903</v>
      </c>
      <c r="E91" s="6">
        <f t="shared" si="2"/>
        <v>3.757240248090625E-2</v>
      </c>
      <c r="F91" s="6">
        <f t="shared" si="3"/>
        <v>4.6286329386437029E-2</v>
      </c>
    </row>
    <row r="92" spans="1:6">
      <c r="A92" s="1" t="s">
        <v>450</v>
      </c>
      <c r="B92" s="2">
        <v>27613</v>
      </c>
      <c r="C92" s="2">
        <v>1634</v>
      </c>
      <c r="D92" s="2">
        <v>2907</v>
      </c>
      <c r="E92" s="6">
        <f t="shared" si="2"/>
        <v>5.9175026255749101E-2</v>
      </c>
      <c r="F92" s="6">
        <f t="shared" si="3"/>
        <v>0.10527650019918154</v>
      </c>
    </row>
    <row r="93" spans="1:6">
      <c r="A93" s="1" t="s">
        <v>455</v>
      </c>
      <c r="B93" s="2">
        <v>9406</v>
      </c>
      <c r="C93" s="3">
        <v>355</v>
      </c>
      <c r="D93" s="3">
        <v>594</v>
      </c>
      <c r="E93" s="6">
        <f t="shared" si="2"/>
        <v>3.7741866893472253E-2</v>
      </c>
      <c r="F93" s="6">
        <f t="shared" si="3"/>
        <v>6.3151180097809914E-2</v>
      </c>
    </row>
    <row r="94" spans="1:6">
      <c r="A94" s="1" t="s">
        <v>460</v>
      </c>
      <c r="B94" s="2">
        <v>14776</v>
      </c>
      <c r="C94" s="3">
        <v>533</v>
      </c>
      <c r="D94" s="3">
        <v>27</v>
      </c>
      <c r="E94" s="6">
        <f t="shared" si="2"/>
        <v>3.6072008662696262E-2</v>
      </c>
      <c r="F94" s="6">
        <f t="shared" si="3"/>
        <v>1.8272874932322685E-3</v>
      </c>
    </row>
    <row r="95" spans="1:6">
      <c r="A95" s="1" t="s">
        <v>465</v>
      </c>
      <c r="B95" s="2">
        <v>10090</v>
      </c>
      <c r="C95" s="3">
        <v>511</v>
      </c>
      <c r="D95" s="3">
        <v>542</v>
      </c>
      <c r="E95" s="6">
        <f t="shared" si="2"/>
        <v>5.0644202180376609E-2</v>
      </c>
      <c r="F95" s="6">
        <f t="shared" si="3"/>
        <v>5.3716551040634289E-2</v>
      </c>
    </row>
    <row r="96" spans="1:6">
      <c r="A96" s="1" t="s">
        <v>470</v>
      </c>
      <c r="B96" s="2">
        <v>36721</v>
      </c>
      <c r="C96" s="2">
        <v>2535</v>
      </c>
      <c r="D96" s="2">
        <v>3822</v>
      </c>
      <c r="E96" s="6">
        <f t="shared" si="2"/>
        <v>6.9034067699681387E-2</v>
      </c>
      <c r="F96" s="6">
        <f t="shared" si="3"/>
        <v>0.10408213283951961</v>
      </c>
    </row>
    <row r="97" spans="1:6">
      <c r="A97" s="1" t="s">
        <v>475</v>
      </c>
      <c r="B97" s="2">
        <v>11067</v>
      </c>
      <c r="C97" s="3">
        <v>500</v>
      </c>
      <c r="D97" s="2">
        <v>2005</v>
      </c>
      <c r="E97" s="6">
        <f t="shared" si="2"/>
        <v>4.5179362067407608E-2</v>
      </c>
      <c r="F97" s="6">
        <f t="shared" si="3"/>
        <v>0.18116924189030451</v>
      </c>
    </row>
    <row r="98" spans="1:6">
      <c r="A98" s="1" t="s">
        <v>480</v>
      </c>
      <c r="B98" s="2">
        <v>50366</v>
      </c>
      <c r="C98" s="3">
        <v>108</v>
      </c>
      <c r="D98" s="3">
        <v>0</v>
      </c>
      <c r="E98" s="6">
        <f t="shared" si="2"/>
        <v>2.1443036969384108E-3</v>
      </c>
      <c r="F98" s="6">
        <f t="shared" si="3"/>
        <v>0</v>
      </c>
    </row>
    <row r="99" spans="1:6">
      <c r="A99" s="1" t="s">
        <v>485</v>
      </c>
      <c r="B99" s="2">
        <v>9501</v>
      </c>
      <c r="C99" s="2">
        <v>1111</v>
      </c>
      <c r="D99" s="3">
        <v>238</v>
      </c>
      <c r="E99" s="6">
        <f t="shared" si="2"/>
        <v>0.11693505946742448</v>
      </c>
      <c r="F99" s="6">
        <f t="shared" si="3"/>
        <v>2.5049994737396063E-2</v>
      </c>
    </row>
    <row r="100" spans="1:6">
      <c r="A100" s="1" t="s">
        <v>490</v>
      </c>
      <c r="B100" s="2">
        <v>246120</v>
      </c>
      <c r="C100" s="2">
        <v>24484</v>
      </c>
      <c r="D100" s="2">
        <v>22960</v>
      </c>
      <c r="E100" s="6">
        <f t="shared" si="2"/>
        <v>9.9479928490167402E-2</v>
      </c>
      <c r="F100" s="6">
        <f t="shared" si="3"/>
        <v>9.3287827076222976E-2</v>
      </c>
    </row>
    <row r="101" spans="1:6">
      <c r="A101" s="1" t="s">
        <v>494</v>
      </c>
      <c r="B101" s="2">
        <v>108932</v>
      </c>
      <c r="C101" s="2">
        <v>7203</v>
      </c>
      <c r="D101" s="2">
        <v>16807</v>
      </c>
      <c r="E101" s="6">
        <f t="shared" si="2"/>
        <v>6.6123820364998351E-2</v>
      </c>
      <c r="F101" s="6">
        <f t="shared" si="3"/>
        <v>0.15428891418499616</v>
      </c>
    </row>
    <row r="102" spans="1:6">
      <c r="A102" s="1" t="s">
        <v>499</v>
      </c>
      <c r="B102" s="2">
        <v>79980</v>
      </c>
      <c r="C102" s="2">
        <v>4021</v>
      </c>
      <c r="D102" s="3">
        <v>436</v>
      </c>
      <c r="E102" s="6">
        <f t="shared" si="2"/>
        <v>5.0275068767191795E-2</v>
      </c>
      <c r="F102" s="6">
        <f t="shared" si="3"/>
        <v>5.4513628407101772E-3</v>
      </c>
    </row>
    <row r="103" spans="1:6">
      <c r="A103" s="1" t="s">
        <v>502</v>
      </c>
      <c r="B103" s="2">
        <v>79410</v>
      </c>
      <c r="C103" s="2">
        <v>4203</v>
      </c>
      <c r="D103" s="2">
        <v>4251</v>
      </c>
      <c r="E103" s="6">
        <f t="shared" si="2"/>
        <v>5.2927842840952019E-2</v>
      </c>
      <c r="F103" s="6">
        <f t="shared" si="3"/>
        <v>5.3532300717793732E-2</v>
      </c>
    </row>
    <row r="104" spans="1:6">
      <c r="A104" s="1" t="s">
        <v>507</v>
      </c>
      <c r="B104" s="2">
        <v>17890</v>
      </c>
      <c r="C104" s="3">
        <v>150</v>
      </c>
      <c r="D104" s="3">
        <v>450</v>
      </c>
      <c r="E104" s="6">
        <f t="shared" si="2"/>
        <v>8.3845723868082728E-3</v>
      </c>
      <c r="F104" s="6">
        <f t="shared" si="3"/>
        <v>2.5153717160424818E-2</v>
      </c>
    </row>
    <row r="105" spans="1:6">
      <c r="A105" s="1" t="s">
        <v>512</v>
      </c>
      <c r="B105" s="2">
        <v>13191</v>
      </c>
      <c r="C105" s="3">
        <v>362</v>
      </c>
      <c r="D105" s="3">
        <v>139</v>
      </c>
      <c r="E105" s="6">
        <f t="shared" si="2"/>
        <v>2.7442953528921236E-2</v>
      </c>
      <c r="F105" s="6">
        <f t="shared" si="3"/>
        <v>1.0537487680994618E-2</v>
      </c>
    </row>
    <row r="106" spans="1:6">
      <c r="A106" s="1" t="s">
        <v>517</v>
      </c>
      <c r="B106" s="2">
        <v>10462</v>
      </c>
      <c r="C106" s="3">
        <v>108</v>
      </c>
      <c r="D106" s="2">
        <v>1078</v>
      </c>
      <c r="E106" s="6">
        <f t="shared" si="2"/>
        <v>1.0323073982030204E-2</v>
      </c>
      <c r="F106" s="6">
        <f t="shared" si="3"/>
        <v>0.10303957178359778</v>
      </c>
    </row>
    <row r="107" spans="1:6">
      <c r="A107" s="1" t="s">
        <v>522</v>
      </c>
      <c r="B107" s="2">
        <v>10106</v>
      </c>
      <c r="C107" s="3">
        <v>130</v>
      </c>
      <c r="D107" s="3">
        <v>0</v>
      </c>
      <c r="E107" s="6">
        <f t="shared" si="2"/>
        <v>1.2863645359192559E-2</v>
      </c>
      <c r="F107" s="6">
        <f t="shared" si="3"/>
        <v>0</v>
      </c>
    </row>
    <row r="108" spans="1:6">
      <c r="A108" s="1" t="s">
        <v>527</v>
      </c>
      <c r="B108" s="2">
        <v>21996</v>
      </c>
      <c r="C108" s="3">
        <v>819</v>
      </c>
      <c r="D108" s="3">
        <v>246</v>
      </c>
      <c r="E108" s="6">
        <f t="shared" si="2"/>
        <v>3.7234042553191488E-2</v>
      </c>
      <c r="F108" s="6">
        <f t="shared" si="3"/>
        <v>1.1183851609383524E-2</v>
      </c>
    </row>
    <row r="109" spans="1:6">
      <c r="A109" s="1" t="s">
        <v>532</v>
      </c>
      <c r="B109" s="2">
        <v>5147</v>
      </c>
      <c r="C109" s="3">
        <v>458</v>
      </c>
      <c r="D109" s="3">
        <v>137</v>
      </c>
      <c r="E109" s="6">
        <f t="shared" si="2"/>
        <v>8.8983874101418309E-2</v>
      </c>
      <c r="F109" s="6">
        <f t="shared" si="3"/>
        <v>2.6617447056537787E-2</v>
      </c>
    </row>
    <row r="110" spans="1:6">
      <c r="A110" s="1" t="s">
        <v>537</v>
      </c>
      <c r="B110" s="2">
        <v>910923</v>
      </c>
      <c r="C110" s="2">
        <v>113680</v>
      </c>
      <c r="D110" s="2">
        <v>157625</v>
      </c>
      <c r="E110" s="6">
        <f t="shared" si="2"/>
        <v>0.12479649761834974</v>
      </c>
      <c r="F110" s="6">
        <f t="shared" si="3"/>
        <v>0.17303877495682951</v>
      </c>
    </row>
    <row r="111" spans="1:6">
      <c r="A111" s="1" t="s">
        <v>542</v>
      </c>
      <c r="B111" s="2">
        <v>13352</v>
      </c>
      <c r="C111" s="3">
        <v>73</v>
      </c>
      <c r="D111" s="3">
        <v>480</v>
      </c>
      <c r="E111" s="6">
        <f t="shared" si="2"/>
        <v>5.4673457159976034E-3</v>
      </c>
      <c r="F111" s="6">
        <f t="shared" si="3"/>
        <v>3.5949670461354104E-2</v>
      </c>
    </row>
    <row r="112" spans="1:6">
      <c r="A112" s="1" t="s">
        <v>547</v>
      </c>
      <c r="B112" s="2">
        <v>14643</v>
      </c>
      <c r="C112" s="3">
        <v>462</v>
      </c>
      <c r="D112" s="3">
        <v>30</v>
      </c>
      <c r="E112" s="6">
        <f t="shared" si="2"/>
        <v>3.1550911698422453E-2</v>
      </c>
      <c r="F112" s="6">
        <f t="shared" si="3"/>
        <v>2.0487604998975619E-3</v>
      </c>
    </row>
    <row r="113" spans="1:6">
      <c r="A113" s="1" t="s">
        <v>552</v>
      </c>
      <c r="B113" s="2">
        <v>29780</v>
      </c>
      <c r="C113" s="2">
        <v>1097</v>
      </c>
      <c r="D113" s="2">
        <v>1632</v>
      </c>
      <c r="E113" s="6">
        <f t="shared" si="2"/>
        <v>3.6836803223640024E-2</v>
      </c>
      <c r="F113" s="6">
        <f t="shared" si="3"/>
        <v>5.4801880456682335E-2</v>
      </c>
    </row>
    <row r="114" spans="1:6">
      <c r="A114" s="1" t="s">
        <v>557</v>
      </c>
      <c r="B114" s="2">
        <v>8549</v>
      </c>
      <c r="C114" s="3">
        <v>0</v>
      </c>
      <c r="D114" s="2">
        <v>1000</v>
      </c>
      <c r="E114" s="6">
        <f t="shared" si="2"/>
        <v>0</v>
      </c>
      <c r="F114" s="6">
        <f t="shared" si="3"/>
        <v>0.11697274535033338</v>
      </c>
    </row>
    <row r="115" spans="1:6">
      <c r="A115" s="1" t="s">
        <v>562</v>
      </c>
      <c r="B115" s="2">
        <v>13299</v>
      </c>
      <c r="C115" s="2">
        <v>1166</v>
      </c>
      <c r="D115" s="3">
        <v>962</v>
      </c>
      <c r="E115" s="6">
        <f t="shared" si="2"/>
        <v>8.7675765095119929E-2</v>
      </c>
      <c r="F115" s="6">
        <f t="shared" si="3"/>
        <v>7.2336265884652987E-2</v>
      </c>
    </row>
    <row r="116" spans="1:6">
      <c r="A116" s="1" t="s">
        <v>567</v>
      </c>
      <c r="B116" s="2">
        <v>12146</v>
      </c>
      <c r="C116" s="3">
        <v>900</v>
      </c>
      <c r="D116" s="3">
        <v>438</v>
      </c>
      <c r="E116" s="6">
        <f t="shared" si="2"/>
        <v>7.4098468631648276E-2</v>
      </c>
      <c r="F116" s="6">
        <f t="shared" si="3"/>
        <v>3.6061254734068827E-2</v>
      </c>
    </row>
    <row r="117" spans="1:6">
      <c r="A117" s="1" t="s">
        <v>572</v>
      </c>
      <c r="B117" s="2">
        <v>7395</v>
      </c>
      <c r="C117" s="3">
        <v>68</v>
      </c>
      <c r="D117" s="2">
        <v>1302</v>
      </c>
      <c r="E117" s="6">
        <f t="shared" si="2"/>
        <v>9.1954022988505746E-3</v>
      </c>
      <c r="F117" s="6">
        <f t="shared" si="3"/>
        <v>0.17606490872210953</v>
      </c>
    </row>
    <row r="118" spans="1:6">
      <c r="A118" s="1" t="s">
        <v>577</v>
      </c>
      <c r="B118" s="2">
        <v>126370</v>
      </c>
      <c r="C118" s="2">
        <v>10604</v>
      </c>
      <c r="D118" s="2">
        <v>18077</v>
      </c>
      <c r="E118" s="6">
        <f t="shared" si="2"/>
        <v>8.3912320962253706E-2</v>
      </c>
      <c r="F118" s="6">
        <f t="shared" si="3"/>
        <v>0.14304819181767825</v>
      </c>
    </row>
    <row r="119" spans="1:6">
      <c r="A119" s="1" t="s">
        <v>581</v>
      </c>
      <c r="B119" s="1"/>
      <c r="C119" s="1"/>
      <c r="D119" s="1"/>
      <c r="E119" s="6" t="e">
        <f t="shared" si="2"/>
        <v>#DIV/0!</v>
      </c>
      <c r="F119" s="6" t="e">
        <f t="shared" si="3"/>
        <v>#DIV/0!</v>
      </c>
    </row>
    <row r="120" spans="1:6">
      <c r="A120" s="1" t="s">
        <v>582</v>
      </c>
      <c r="B120" s="2">
        <v>15298</v>
      </c>
      <c r="C120" s="3">
        <v>264</v>
      </c>
      <c r="D120" s="3">
        <v>85</v>
      </c>
      <c r="E120" s="6">
        <f t="shared" si="2"/>
        <v>1.7257157798405021E-2</v>
      </c>
      <c r="F120" s="6">
        <f t="shared" si="3"/>
        <v>5.556281866910707E-3</v>
      </c>
    </row>
    <row r="121" spans="1:6">
      <c r="A121" s="1" t="s">
        <v>587</v>
      </c>
      <c r="B121" s="2">
        <v>16495</v>
      </c>
      <c r="C121" s="3">
        <v>992</v>
      </c>
      <c r="D121" s="2">
        <v>1574</v>
      </c>
      <c r="E121" s="6">
        <f t="shared" si="2"/>
        <v>6.0139436192785695E-2</v>
      </c>
      <c r="F121" s="6">
        <f t="shared" si="3"/>
        <v>9.542285541073052E-2</v>
      </c>
    </row>
    <row r="122" spans="1:6">
      <c r="A122" s="1" t="s">
        <v>592</v>
      </c>
      <c r="B122" s="2">
        <v>13288</v>
      </c>
      <c r="C122" s="3">
        <v>953</v>
      </c>
      <c r="D122" s="3">
        <v>735</v>
      </c>
      <c r="E122" s="6">
        <f t="shared" si="2"/>
        <v>7.1718844069837445E-2</v>
      </c>
      <c r="F122" s="6">
        <f t="shared" si="3"/>
        <v>5.5313064419024685E-2</v>
      </c>
    </row>
    <row r="123" spans="1:6">
      <c r="A123" s="1" t="s">
        <v>597</v>
      </c>
      <c r="B123" s="2">
        <v>15746</v>
      </c>
      <c r="C123" s="2">
        <v>1078</v>
      </c>
      <c r="D123" s="3">
        <v>766</v>
      </c>
      <c r="E123" s="6">
        <f t="shared" si="2"/>
        <v>6.8461831576273335E-2</v>
      </c>
      <c r="F123" s="6">
        <f t="shared" si="3"/>
        <v>4.8647275498539311E-2</v>
      </c>
    </row>
    <row r="124" spans="1:6">
      <c r="A124" s="1" t="s">
        <v>602</v>
      </c>
      <c r="B124" s="2">
        <v>41237</v>
      </c>
      <c r="C124" s="2">
        <v>2747</v>
      </c>
      <c r="D124" s="2">
        <v>3437</v>
      </c>
      <c r="E124" s="6">
        <f t="shared" si="2"/>
        <v>6.6614933191066275E-2</v>
      </c>
      <c r="F124" s="6">
        <f t="shared" si="3"/>
        <v>8.3347479205567815E-2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3AC8D4CC86174C835E469662CBEEB3" ma:contentTypeVersion="20" ma:contentTypeDescription="Create a new document." ma:contentTypeScope="" ma:versionID="28dcbf0919e1b5f91cd07b07428ef80a">
  <xsd:schema xmlns:xsd="http://www.w3.org/2001/XMLSchema" xmlns:xs="http://www.w3.org/2001/XMLSchema" xmlns:p="http://schemas.microsoft.com/office/2006/metadata/properties" xmlns:ns1="http://schemas.microsoft.com/sharepoint/v3" xmlns:ns2="27ccbabd-4ab3-48a4-b222-3eb439b55a21" xmlns:ns3="a6f4a60a-0d0a-42db-a1c1-8686a40ef89d" targetNamespace="http://schemas.microsoft.com/office/2006/metadata/properties" ma:root="true" ma:fieldsID="5b841033e16452fae7feea486d68914b" ns1:_="" ns2:_="" ns3:_="">
    <xsd:import namespace="http://schemas.microsoft.com/sharepoint/v3"/>
    <xsd:import namespace="27ccbabd-4ab3-48a4-b222-3eb439b55a21"/>
    <xsd:import namespace="a6f4a60a-0d0a-42db-a1c1-8686a40ef8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reatedby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cbabd-4ab3-48a4-b222-3eb439b55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reatedby" ma:index="12" nillable="true" ma:displayName="Created by" ma:format="Dropdown" ma:internalName="Createdby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4a60a-0d0a-42db-a1c1-8686a40ef8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253f86-2ee6-429c-9ae1-5f0ecb61b13a}" ma:internalName="TaxCatchAll" ma:showField="CatchAllData" ma:web="a6f4a60a-0d0a-42db-a1c1-8686a40ef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7ccbabd-4ab3-48a4-b222-3eb439b55a21">
      <Terms xmlns="http://schemas.microsoft.com/office/infopath/2007/PartnerControls"/>
    </lcf76f155ced4ddcb4097134ff3c332f>
    <TaxCatchAll xmlns="a6f4a60a-0d0a-42db-a1c1-8686a40ef89d" xsi:nil="true"/>
    <_ip_UnifiedCompliancePolicyProperties xmlns="http://schemas.microsoft.com/sharepoint/v3" xsi:nil="true"/>
    <Createdby xmlns="27ccbabd-4ab3-48a4-b222-3eb439b55a21" xsi:nil="true"/>
    <SharedWithUsers xmlns="a6f4a60a-0d0a-42db-a1c1-8686a40ef89d">
      <UserInfo>
        <DisplayName>Adrienne Butler</DisplayName>
        <AccountId>15</AccountId>
        <AccountType/>
      </UserInfo>
      <UserInfo>
        <DisplayName>Paige Harkins</DisplayName>
        <AccountId>322</AccountId>
        <AccountType/>
      </UserInfo>
      <UserInfo>
        <DisplayName>Trisha Hutcherson</DisplayName>
        <AccountId>417</AccountId>
        <AccountType/>
      </UserInfo>
      <UserInfo>
        <DisplayName>Courtney Mayall</DisplayName>
        <AccountId>521</AccountId>
        <AccountType/>
      </UserInfo>
      <UserInfo>
        <DisplayName>Sadie Bruce</DisplayName>
        <AccountId>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DF5372-D12F-4751-96E9-29402AC87C15}"/>
</file>

<file path=customXml/itemProps2.xml><?xml version="1.0" encoding="utf-8"?>
<ds:datastoreItem xmlns:ds="http://schemas.openxmlformats.org/officeDocument/2006/customXml" ds:itemID="{9B3D3FF3-045B-4680-9787-7C85F66AB8C8}"/>
</file>

<file path=customXml/itemProps3.xml><?xml version="1.0" encoding="utf-8"?>
<ds:datastoreItem xmlns:ds="http://schemas.openxmlformats.org/officeDocument/2006/customXml" ds:itemID="{00CF1AAE-7028-4803-9EBD-19BC185FC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Bruce</dc:creator>
  <cp:keywords/>
  <dc:description/>
  <cp:lastModifiedBy>Sadie Bruce</cp:lastModifiedBy>
  <cp:revision/>
  <dcterms:created xsi:type="dcterms:W3CDTF">2022-12-28T18:34:38Z</dcterms:created>
  <dcterms:modified xsi:type="dcterms:W3CDTF">2024-02-29T21:32:54Z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0x010100553AC8D4CC86174C835E469662CBEEB3</vt:lpwstr>
  </property>
  <property fmtid="{D5CDD505-2E9C-101B-9397-08002B2CF9AE}" pid="3" name="MediaServiceImageTags">
    <vt:lpwstr/>
  </property>
</Properties>
</file>