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.sharepoint.com/sites/OfficeofLibraryDevelopment/Shared Documents/Cathy's Files 2022/1 AR in OneDrive/AR23/"/>
    </mc:Choice>
  </mc:AlternateContent>
  <xr:revisionPtr revIDLastSave="1244" documentId="8_{306C37E9-778E-48A0-99FD-118DBE85AB26}" xr6:coauthVersionLast="47" xr6:coauthVersionMax="47" xr10:uidLastSave="{EAF1952C-6BFB-4230-9531-E7D353F0F403}"/>
  <bookViews>
    <workbookView xWindow="-120" yWindow="-120" windowWidth="29040" windowHeight="15840" firstSheet="11" activeTab="15" xr2:uid="{E189813A-08A5-4433-99C4-0BED8D063AB2}"/>
  </bookViews>
  <sheets>
    <sheet name="General Information" sheetId="1" r:id="rId1"/>
    <sheet name="Visits and Reference" sheetId="2" r:id="rId2"/>
    <sheet name="COVID restrictions - 2022" sheetId="3" r:id="rId3"/>
    <sheet name="Internet usage" sheetId="4" r:id="rId4"/>
    <sheet name="Programming I" sheetId="5" r:id="rId5"/>
    <sheet name="Programming II" sheetId="6" r:id="rId6"/>
    <sheet name="Programming III" sheetId="7" r:id="rId7"/>
    <sheet name="CirculationILL" sheetId="8" r:id="rId8"/>
    <sheet name="Collection I" sheetId="9" r:id="rId9"/>
    <sheet name="Collection II" sheetId="10" r:id="rId10"/>
    <sheet name="Staff" sheetId="11" r:id="rId11"/>
    <sheet name="Operating Revenue I" sheetId="12" r:id="rId12"/>
    <sheet name="Operating Revenue II" sheetId="13" r:id="rId13"/>
    <sheet name="Operating Expenditures I" sheetId="14" r:id="rId14"/>
    <sheet name="Operating Expenditures II" sheetId="15" r:id="rId15"/>
    <sheet name="Capital Revenue and Expenditure" sheetId="16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7" i="13" l="1"/>
  <c r="B126" i="12"/>
  <c r="B127" i="14"/>
  <c r="C127" i="14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7" i="9"/>
  <c r="M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118" i="9"/>
  <c r="L119" i="9"/>
  <c r="L120" i="9"/>
  <c r="L121" i="9"/>
  <c r="L122" i="9"/>
  <c r="L123" i="9"/>
  <c r="L124" i="9"/>
  <c r="L125" i="9"/>
  <c r="L127" i="9"/>
  <c r="L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5" i="9"/>
  <c r="F127" i="9"/>
  <c r="E127" i="9"/>
  <c r="D127" i="9"/>
  <c r="C127" i="9"/>
  <c r="G127" i="9" s="1"/>
  <c r="K127" i="9"/>
  <c r="J127" i="9"/>
  <c r="I127" i="9"/>
  <c r="B127" i="9"/>
  <c r="M127" i="4"/>
  <c r="L127" i="4"/>
  <c r="K127" i="4"/>
  <c r="H127" i="4"/>
  <c r="F127" i="4"/>
  <c r="D127" i="4"/>
  <c r="C127" i="4"/>
  <c r="B127" i="2"/>
  <c r="N127" i="13"/>
  <c r="I127" i="13"/>
  <c r="G126" i="1"/>
  <c r="H127" i="8"/>
  <c r="L127" i="8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5" i="16"/>
  <c r="F127" i="2"/>
  <c r="D127" i="2"/>
  <c r="C127" i="2"/>
  <c r="I126" i="1"/>
  <c r="J126" i="1" s="1"/>
  <c r="F126" i="1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5" i="15"/>
  <c r="J125" i="14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K70" i="14"/>
  <c r="K71" i="14"/>
  <c r="K72" i="14"/>
  <c r="K73" i="14"/>
  <c r="K74" i="14"/>
  <c r="K75" i="14"/>
  <c r="K76" i="14"/>
  <c r="K77" i="14"/>
  <c r="K78" i="14"/>
  <c r="K79" i="14"/>
  <c r="K80" i="14"/>
  <c r="K81" i="14"/>
  <c r="K82" i="14"/>
  <c r="K83" i="14"/>
  <c r="K84" i="14"/>
  <c r="K85" i="14"/>
  <c r="K86" i="14"/>
  <c r="K87" i="14"/>
  <c r="K88" i="14"/>
  <c r="K89" i="14"/>
  <c r="K90" i="14"/>
  <c r="K91" i="14"/>
  <c r="K92" i="14"/>
  <c r="K93" i="14"/>
  <c r="K94" i="14"/>
  <c r="K95" i="14"/>
  <c r="K96" i="14"/>
  <c r="K97" i="14"/>
  <c r="K98" i="14"/>
  <c r="K99" i="14"/>
  <c r="K100" i="14"/>
  <c r="K101" i="14"/>
  <c r="K102" i="14"/>
  <c r="K103" i="14"/>
  <c r="K104" i="14"/>
  <c r="K105" i="14"/>
  <c r="K106" i="14"/>
  <c r="K107" i="14"/>
  <c r="K108" i="14"/>
  <c r="K109" i="14"/>
  <c r="K110" i="14"/>
  <c r="K111" i="14"/>
  <c r="K112" i="14"/>
  <c r="K113" i="14"/>
  <c r="K114" i="14"/>
  <c r="K115" i="14"/>
  <c r="K116" i="14"/>
  <c r="K117" i="14"/>
  <c r="K118" i="14"/>
  <c r="K119" i="14"/>
  <c r="K120" i="14"/>
  <c r="K121" i="14"/>
  <c r="K122" i="14"/>
  <c r="K123" i="14"/>
  <c r="K124" i="14"/>
  <c r="K12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K5" i="14"/>
  <c r="J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5" i="14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I5" i="13"/>
  <c r="G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5" i="13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4" i="12"/>
  <c r="F5" i="11"/>
  <c r="F7" i="11"/>
  <c r="F11" i="11"/>
  <c r="F13" i="11"/>
  <c r="F17" i="11"/>
  <c r="F21" i="11"/>
  <c r="F25" i="11"/>
  <c r="F27" i="11"/>
  <c r="F29" i="11"/>
  <c r="F35" i="11"/>
  <c r="F36" i="11"/>
  <c r="F37" i="11"/>
  <c r="F39" i="11"/>
  <c r="F40" i="11"/>
  <c r="F46" i="11"/>
  <c r="F47" i="11"/>
  <c r="F63" i="11"/>
  <c r="F73" i="11"/>
  <c r="F74" i="11"/>
  <c r="F78" i="11"/>
  <c r="F81" i="11"/>
  <c r="F88" i="11"/>
  <c r="F90" i="11"/>
  <c r="F91" i="11"/>
  <c r="F93" i="11"/>
  <c r="F97" i="11"/>
  <c r="F99" i="11"/>
  <c r="F101" i="11"/>
  <c r="F102" i="11"/>
  <c r="F103" i="11"/>
  <c r="F104" i="11"/>
  <c r="F111" i="11"/>
  <c r="F112" i="11"/>
  <c r="F116" i="11"/>
  <c r="F119" i="11"/>
  <c r="F12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5" i="11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4" i="10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F6" i="8"/>
  <c r="F7" i="8"/>
  <c r="F8" i="8"/>
  <c r="F9" i="8"/>
  <c r="F10" i="8"/>
  <c r="F11" i="8"/>
  <c r="F12" i="8"/>
  <c r="F13" i="8"/>
  <c r="G13" i="8" s="1"/>
  <c r="F14" i="8"/>
  <c r="F15" i="8"/>
  <c r="F16" i="8"/>
  <c r="F17" i="8"/>
  <c r="F18" i="8"/>
  <c r="F19" i="8"/>
  <c r="F20" i="8"/>
  <c r="F21" i="8"/>
  <c r="G21" i="8" s="1"/>
  <c r="F22" i="8"/>
  <c r="F23" i="8"/>
  <c r="F24" i="8"/>
  <c r="F25" i="8"/>
  <c r="F26" i="8"/>
  <c r="F27" i="8"/>
  <c r="F28" i="8"/>
  <c r="F29" i="8"/>
  <c r="G29" i="8" s="1"/>
  <c r="F30" i="8"/>
  <c r="F31" i="8"/>
  <c r="F32" i="8"/>
  <c r="F33" i="8"/>
  <c r="F34" i="8"/>
  <c r="F35" i="8"/>
  <c r="F36" i="8"/>
  <c r="F37" i="8"/>
  <c r="G37" i="8" s="1"/>
  <c r="F38" i="8"/>
  <c r="F39" i="8"/>
  <c r="F40" i="8"/>
  <c r="F41" i="8"/>
  <c r="F42" i="8"/>
  <c r="F43" i="8"/>
  <c r="F44" i="8"/>
  <c r="F45" i="8"/>
  <c r="G45" i="8" s="1"/>
  <c r="F46" i="8"/>
  <c r="F47" i="8"/>
  <c r="F48" i="8"/>
  <c r="F49" i="8"/>
  <c r="F50" i="8"/>
  <c r="F51" i="8"/>
  <c r="F52" i="8"/>
  <c r="F53" i="8"/>
  <c r="G53" i="8" s="1"/>
  <c r="F54" i="8"/>
  <c r="F55" i="8"/>
  <c r="F56" i="8"/>
  <c r="F57" i="8"/>
  <c r="F58" i="8"/>
  <c r="F59" i="8"/>
  <c r="F60" i="8"/>
  <c r="F61" i="8"/>
  <c r="G61" i="8" s="1"/>
  <c r="F62" i="8"/>
  <c r="F63" i="8"/>
  <c r="F64" i="8"/>
  <c r="F65" i="8"/>
  <c r="F66" i="8"/>
  <c r="F67" i="8"/>
  <c r="F68" i="8"/>
  <c r="F69" i="8"/>
  <c r="G69" i="8" s="1"/>
  <c r="F70" i="8"/>
  <c r="F71" i="8"/>
  <c r="F72" i="8"/>
  <c r="F73" i="8"/>
  <c r="F74" i="8"/>
  <c r="F75" i="8"/>
  <c r="F76" i="8"/>
  <c r="F77" i="8"/>
  <c r="G77" i="8" s="1"/>
  <c r="F78" i="8"/>
  <c r="F79" i="8"/>
  <c r="F80" i="8"/>
  <c r="F81" i="8"/>
  <c r="F82" i="8"/>
  <c r="F83" i="8"/>
  <c r="F84" i="8"/>
  <c r="F85" i="8"/>
  <c r="G85" i="8" s="1"/>
  <c r="F86" i="8"/>
  <c r="F87" i="8"/>
  <c r="F88" i="8"/>
  <c r="F89" i="8"/>
  <c r="F90" i="8"/>
  <c r="F91" i="8"/>
  <c r="F92" i="8"/>
  <c r="F93" i="8"/>
  <c r="G93" i="8" s="1"/>
  <c r="F94" i="8"/>
  <c r="F95" i="8"/>
  <c r="F96" i="8"/>
  <c r="F97" i="8"/>
  <c r="F98" i="8"/>
  <c r="F99" i="8"/>
  <c r="F100" i="8"/>
  <c r="F101" i="8"/>
  <c r="G101" i="8" s="1"/>
  <c r="F102" i="8"/>
  <c r="F103" i="8"/>
  <c r="F104" i="8"/>
  <c r="F105" i="8"/>
  <c r="F106" i="8"/>
  <c r="F107" i="8"/>
  <c r="F108" i="8"/>
  <c r="F109" i="8"/>
  <c r="G109" i="8" s="1"/>
  <c r="F110" i="8"/>
  <c r="F111" i="8"/>
  <c r="F112" i="8"/>
  <c r="I112" i="8" s="1"/>
  <c r="J112" i="8" s="1"/>
  <c r="F113" i="8"/>
  <c r="F114" i="8"/>
  <c r="F115" i="8"/>
  <c r="F116" i="8"/>
  <c r="F117" i="8"/>
  <c r="G117" i="8" s="1"/>
  <c r="F118" i="8"/>
  <c r="F119" i="8"/>
  <c r="F120" i="8"/>
  <c r="F121" i="8"/>
  <c r="F122" i="8"/>
  <c r="F123" i="8"/>
  <c r="F124" i="8"/>
  <c r="F125" i="8"/>
  <c r="G125" i="8" s="1"/>
  <c r="F5" i="8"/>
  <c r="R6" i="6"/>
  <c r="V6" i="6" s="1"/>
  <c r="R7" i="6"/>
  <c r="V7" i="6" s="1"/>
  <c r="R8" i="6"/>
  <c r="V8" i="6" s="1"/>
  <c r="R9" i="6"/>
  <c r="V9" i="6" s="1"/>
  <c r="R10" i="6"/>
  <c r="V10" i="6" s="1"/>
  <c r="R11" i="6"/>
  <c r="V11" i="6" s="1"/>
  <c r="R12" i="6"/>
  <c r="V12" i="6" s="1"/>
  <c r="R13" i="6"/>
  <c r="V13" i="6" s="1"/>
  <c r="R14" i="6"/>
  <c r="V14" i="6" s="1"/>
  <c r="R15" i="6"/>
  <c r="V15" i="6" s="1"/>
  <c r="R16" i="6"/>
  <c r="V16" i="6" s="1"/>
  <c r="R17" i="6"/>
  <c r="V17" i="6" s="1"/>
  <c r="R18" i="6"/>
  <c r="V18" i="6" s="1"/>
  <c r="R19" i="6"/>
  <c r="V19" i="6" s="1"/>
  <c r="R20" i="6"/>
  <c r="V20" i="6" s="1"/>
  <c r="R21" i="6"/>
  <c r="V21" i="6" s="1"/>
  <c r="R22" i="6"/>
  <c r="V22" i="6" s="1"/>
  <c r="R23" i="6"/>
  <c r="V23" i="6" s="1"/>
  <c r="R24" i="6"/>
  <c r="V24" i="6" s="1"/>
  <c r="R25" i="6"/>
  <c r="V25" i="6" s="1"/>
  <c r="R26" i="6"/>
  <c r="V26" i="6" s="1"/>
  <c r="R27" i="6"/>
  <c r="V27" i="6" s="1"/>
  <c r="R28" i="6"/>
  <c r="V28" i="6" s="1"/>
  <c r="R29" i="6"/>
  <c r="V29" i="6" s="1"/>
  <c r="R30" i="6"/>
  <c r="V30" i="6" s="1"/>
  <c r="R31" i="6"/>
  <c r="V31" i="6" s="1"/>
  <c r="R32" i="6"/>
  <c r="V32" i="6" s="1"/>
  <c r="R33" i="6"/>
  <c r="V33" i="6" s="1"/>
  <c r="R34" i="6"/>
  <c r="V34" i="6" s="1"/>
  <c r="R35" i="6"/>
  <c r="V35" i="6" s="1"/>
  <c r="R36" i="6"/>
  <c r="V36" i="6" s="1"/>
  <c r="R37" i="6"/>
  <c r="V37" i="6" s="1"/>
  <c r="R38" i="6"/>
  <c r="V38" i="6" s="1"/>
  <c r="R39" i="6"/>
  <c r="V39" i="6" s="1"/>
  <c r="R40" i="6"/>
  <c r="V40" i="6" s="1"/>
  <c r="R41" i="6"/>
  <c r="V41" i="6" s="1"/>
  <c r="R42" i="6"/>
  <c r="V42" i="6" s="1"/>
  <c r="R43" i="6"/>
  <c r="V43" i="6" s="1"/>
  <c r="R44" i="6"/>
  <c r="V44" i="6" s="1"/>
  <c r="R45" i="6"/>
  <c r="V45" i="6" s="1"/>
  <c r="R46" i="6"/>
  <c r="V46" i="6" s="1"/>
  <c r="R47" i="6"/>
  <c r="V47" i="6" s="1"/>
  <c r="R48" i="6"/>
  <c r="V48" i="6" s="1"/>
  <c r="R49" i="6"/>
  <c r="V49" i="6" s="1"/>
  <c r="R50" i="6"/>
  <c r="V50" i="6" s="1"/>
  <c r="R51" i="6"/>
  <c r="V51" i="6" s="1"/>
  <c r="R52" i="6"/>
  <c r="V52" i="6" s="1"/>
  <c r="R53" i="6"/>
  <c r="V53" i="6" s="1"/>
  <c r="R54" i="6"/>
  <c r="V54" i="6" s="1"/>
  <c r="R55" i="6"/>
  <c r="V55" i="6" s="1"/>
  <c r="R56" i="6"/>
  <c r="V56" i="6" s="1"/>
  <c r="R57" i="6"/>
  <c r="V57" i="6" s="1"/>
  <c r="R58" i="6"/>
  <c r="V58" i="6" s="1"/>
  <c r="R59" i="6"/>
  <c r="V59" i="6" s="1"/>
  <c r="R60" i="6"/>
  <c r="V60" i="6" s="1"/>
  <c r="R61" i="6"/>
  <c r="V61" i="6" s="1"/>
  <c r="R62" i="6"/>
  <c r="V62" i="6" s="1"/>
  <c r="R63" i="6"/>
  <c r="V63" i="6" s="1"/>
  <c r="R64" i="6"/>
  <c r="V64" i="6" s="1"/>
  <c r="R65" i="6"/>
  <c r="V65" i="6" s="1"/>
  <c r="R66" i="6"/>
  <c r="V66" i="6" s="1"/>
  <c r="R67" i="6"/>
  <c r="V67" i="6" s="1"/>
  <c r="R68" i="6"/>
  <c r="V68" i="6" s="1"/>
  <c r="R69" i="6"/>
  <c r="V69" i="6" s="1"/>
  <c r="R70" i="6"/>
  <c r="V70" i="6" s="1"/>
  <c r="R71" i="6"/>
  <c r="V71" i="6" s="1"/>
  <c r="R72" i="6"/>
  <c r="V72" i="6" s="1"/>
  <c r="R73" i="6"/>
  <c r="V73" i="6" s="1"/>
  <c r="R74" i="6"/>
  <c r="V74" i="6" s="1"/>
  <c r="R75" i="6"/>
  <c r="V75" i="6" s="1"/>
  <c r="R76" i="6"/>
  <c r="V76" i="6" s="1"/>
  <c r="R77" i="6"/>
  <c r="V77" i="6" s="1"/>
  <c r="R78" i="6"/>
  <c r="V78" i="6" s="1"/>
  <c r="R79" i="6"/>
  <c r="V79" i="6" s="1"/>
  <c r="R80" i="6"/>
  <c r="V80" i="6" s="1"/>
  <c r="R81" i="6"/>
  <c r="V81" i="6" s="1"/>
  <c r="R82" i="6"/>
  <c r="V82" i="6" s="1"/>
  <c r="R83" i="6"/>
  <c r="V83" i="6" s="1"/>
  <c r="R84" i="6"/>
  <c r="V84" i="6" s="1"/>
  <c r="R85" i="6"/>
  <c r="V85" i="6" s="1"/>
  <c r="R86" i="6"/>
  <c r="V86" i="6" s="1"/>
  <c r="R87" i="6"/>
  <c r="V87" i="6" s="1"/>
  <c r="R88" i="6"/>
  <c r="V88" i="6" s="1"/>
  <c r="R89" i="6"/>
  <c r="V89" i="6" s="1"/>
  <c r="R90" i="6"/>
  <c r="V90" i="6" s="1"/>
  <c r="R91" i="6"/>
  <c r="V91" i="6" s="1"/>
  <c r="R92" i="6"/>
  <c r="V92" i="6" s="1"/>
  <c r="R93" i="6"/>
  <c r="V93" i="6" s="1"/>
  <c r="R94" i="6"/>
  <c r="V94" i="6" s="1"/>
  <c r="R95" i="6"/>
  <c r="V95" i="6" s="1"/>
  <c r="R96" i="6"/>
  <c r="V96" i="6" s="1"/>
  <c r="R97" i="6"/>
  <c r="V97" i="6" s="1"/>
  <c r="R98" i="6"/>
  <c r="V98" i="6" s="1"/>
  <c r="R99" i="6"/>
  <c r="V99" i="6" s="1"/>
  <c r="R100" i="6"/>
  <c r="V100" i="6" s="1"/>
  <c r="R101" i="6"/>
  <c r="V101" i="6" s="1"/>
  <c r="R102" i="6"/>
  <c r="V102" i="6" s="1"/>
  <c r="R103" i="6"/>
  <c r="V103" i="6" s="1"/>
  <c r="R104" i="6"/>
  <c r="V104" i="6" s="1"/>
  <c r="R105" i="6"/>
  <c r="V105" i="6" s="1"/>
  <c r="R106" i="6"/>
  <c r="V106" i="6" s="1"/>
  <c r="R107" i="6"/>
  <c r="V107" i="6" s="1"/>
  <c r="R108" i="6"/>
  <c r="V108" i="6" s="1"/>
  <c r="R109" i="6"/>
  <c r="V109" i="6" s="1"/>
  <c r="R110" i="6"/>
  <c r="V110" i="6" s="1"/>
  <c r="R111" i="6"/>
  <c r="V111" i="6" s="1"/>
  <c r="R112" i="6"/>
  <c r="V112" i="6" s="1"/>
  <c r="R113" i="6"/>
  <c r="V113" i="6" s="1"/>
  <c r="R114" i="6"/>
  <c r="V114" i="6" s="1"/>
  <c r="R115" i="6"/>
  <c r="V115" i="6" s="1"/>
  <c r="R116" i="6"/>
  <c r="V116" i="6" s="1"/>
  <c r="R117" i="6"/>
  <c r="V117" i="6" s="1"/>
  <c r="R118" i="6"/>
  <c r="V118" i="6" s="1"/>
  <c r="R119" i="6"/>
  <c r="V119" i="6" s="1"/>
  <c r="R120" i="6"/>
  <c r="V120" i="6" s="1"/>
  <c r="R121" i="6"/>
  <c r="V121" i="6" s="1"/>
  <c r="R122" i="6"/>
  <c r="V122" i="6" s="1"/>
  <c r="R123" i="6"/>
  <c r="V123" i="6" s="1"/>
  <c r="R124" i="6"/>
  <c r="V124" i="6" s="1"/>
  <c r="R125" i="6"/>
  <c r="V125" i="6" s="1"/>
  <c r="R5" i="6"/>
  <c r="V5" i="6" s="1"/>
  <c r="K6" i="6"/>
  <c r="O6" i="6" s="1"/>
  <c r="K7" i="6"/>
  <c r="O7" i="6" s="1"/>
  <c r="K8" i="6"/>
  <c r="O8" i="6" s="1"/>
  <c r="K9" i="6"/>
  <c r="O9" i="6" s="1"/>
  <c r="K10" i="6"/>
  <c r="O10" i="6" s="1"/>
  <c r="K11" i="6"/>
  <c r="O11" i="6" s="1"/>
  <c r="K12" i="6"/>
  <c r="O12" i="6" s="1"/>
  <c r="K13" i="6"/>
  <c r="O13" i="6" s="1"/>
  <c r="K14" i="6"/>
  <c r="O14" i="6" s="1"/>
  <c r="K15" i="6"/>
  <c r="O15" i="6" s="1"/>
  <c r="K16" i="6"/>
  <c r="O16" i="6" s="1"/>
  <c r="K17" i="6"/>
  <c r="O17" i="6" s="1"/>
  <c r="K18" i="6"/>
  <c r="O18" i="6" s="1"/>
  <c r="K19" i="6"/>
  <c r="O19" i="6" s="1"/>
  <c r="K20" i="6"/>
  <c r="O20" i="6" s="1"/>
  <c r="K21" i="6"/>
  <c r="O21" i="6" s="1"/>
  <c r="K22" i="6"/>
  <c r="O22" i="6" s="1"/>
  <c r="K23" i="6"/>
  <c r="O23" i="6" s="1"/>
  <c r="K24" i="6"/>
  <c r="O24" i="6" s="1"/>
  <c r="K25" i="6"/>
  <c r="O25" i="6" s="1"/>
  <c r="K26" i="6"/>
  <c r="O26" i="6" s="1"/>
  <c r="K27" i="6"/>
  <c r="O27" i="6" s="1"/>
  <c r="K28" i="6"/>
  <c r="O28" i="6" s="1"/>
  <c r="K29" i="6"/>
  <c r="O29" i="6" s="1"/>
  <c r="K30" i="6"/>
  <c r="O30" i="6" s="1"/>
  <c r="K31" i="6"/>
  <c r="O31" i="6" s="1"/>
  <c r="K32" i="6"/>
  <c r="O32" i="6" s="1"/>
  <c r="K33" i="6"/>
  <c r="O33" i="6" s="1"/>
  <c r="K34" i="6"/>
  <c r="O34" i="6" s="1"/>
  <c r="K35" i="6"/>
  <c r="O35" i="6" s="1"/>
  <c r="K36" i="6"/>
  <c r="O36" i="6" s="1"/>
  <c r="K37" i="6"/>
  <c r="O37" i="6" s="1"/>
  <c r="K38" i="6"/>
  <c r="O38" i="6" s="1"/>
  <c r="K39" i="6"/>
  <c r="O39" i="6" s="1"/>
  <c r="K40" i="6"/>
  <c r="O40" i="6" s="1"/>
  <c r="K41" i="6"/>
  <c r="O41" i="6" s="1"/>
  <c r="K42" i="6"/>
  <c r="O42" i="6" s="1"/>
  <c r="K43" i="6"/>
  <c r="O43" i="6" s="1"/>
  <c r="K44" i="6"/>
  <c r="O44" i="6" s="1"/>
  <c r="K45" i="6"/>
  <c r="O45" i="6" s="1"/>
  <c r="K46" i="6"/>
  <c r="O46" i="6" s="1"/>
  <c r="K47" i="6"/>
  <c r="O47" i="6" s="1"/>
  <c r="K48" i="6"/>
  <c r="O48" i="6" s="1"/>
  <c r="K49" i="6"/>
  <c r="O49" i="6" s="1"/>
  <c r="K50" i="6"/>
  <c r="O50" i="6" s="1"/>
  <c r="K51" i="6"/>
  <c r="O51" i="6" s="1"/>
  <c r="K52" i="6"/>
  <c r="O52" i="6" s="1"/>
  <c r="K53" i="6"/>
  <c r="O53" i="6" s="1"/>
  <c r="K54" i="6"/>
  <c r="O54" i="6" s="1"/>
  <c r="K55" i="6"/>
  <c r="O55" i="6" s="1"/>
  <c r="K56" i="6"/>
  <c r="O56" i="6" s="1"/>
  <c r="K57" i="6"/>
  <c r="O57" i="6" s="1"/>
  <c r="K58" i="6"/>
  <c r="O58" i="6" s="1"/>
  <c r="K59" i="6"/>
  <c r="O59" i="6" s="1"/>
  <c r="K60" i="6"/>
  <c r="O60" i="6" s="1"/>
  <c r="K61" i="6"/>
  <c r="O61" i="6" s="1"/>
  <c r="K62" i="6"/>
  <c r="O62" i="6" s="1"/>
  <c r="K63" i="6"/>
  <c r="O63" i="6" s="1"/>
  <c r="K64" i="6"/>
  <c r="O64" i="6" s="1"/>
  <c r="K65" i="6"/>
  <c r="O65" i="6" s="1"/>
  <c r="K66" i="6"/>
  <c r="O66" i="6" s="1"/>
  <c r="K67" i="6"/>
  <c r="O67" i="6" s="1"/>
  <c r="K68" i="6"/>
  <c r="O68" i="6" s="1"/>
  <c r="K69" i="6"/>
  <c r="O69" i="6" s="1"/>
  <c r="K70" i="6"/>
  <c r="O70" i="6" s="1"/>
  <c r="K71" i="6"/>
  <c r="O71" i="6" s="1"/>
  <c r="K72" i="6"/>
  <c r="O72" i="6" s="1"/>
  <c r="K73" i="6"/>
  <c r="O73" i="6" s="1"/>
  <c r="K74" i="6"/>
  <c r="O74" i="6" s="1"/>
  <c r="K75" i="6"/>
  <c r="O75" i="6" s="1"/>
  <c r="K76" i="6"/>
  <c r="O76" i="6" s="1"/>
  <c r="K77" i="6"/>
  <c r="O77" i="6" s="1"/>
  <c r="K78" i="6"/>
  <c r="O78" i="6" s="1"/>
  <c r="K79" i="6"/>
  <c r="O79" i="6" s="1"/>
  <c r="K80" i="6"/>
  <c r="O80" i="6" s="1"/>
  <c r="K81" i="6"/>
  <c r="O81" i="6" s="1"/>
  <c r="K82" i="6"/>
  <c r="O82" i="6" s="1"/>
  <c r="K83" i="6"/>
  <c r="O83" i="6" s="1"/>
  <c r="K84" i="6"/>
  <c r="O84" i="6" s="1"/>
  <c r="K85" i="6"/>
  <c r="O85" i="6" s="1"/>
  <c r="K86" i="6"/>
  <c r="O86" i="6" s="1"/>
  <c r="K87" i="6"/>
  <c r="O87" i="6" s="1"/>
  <c r="K88" i="6"/>
  <c r="O88" i="6" s="1"/>
  <c r="K89" i="6"/>
  <c r="O89" i="6" s="1"/>
  <c r="K90" i="6"/>
  <c r="O90" i="6" s="1"/>
  <c r="K91" i="6"/>
  <c r="O91" i="6" s="1"/>
  <c r="K92" i="6"/>
  <c r="O92" i="6" s="1"/>
  <c r="K93" i="6"/>
  <c r="O93" i="6" s="1"/>
  <c r="K94" i="6"/>
  <c r="O94" i="6" s="1"/>
  <c r="K95" i="6"/>
  <c r="O95" i="6" s="1"/>
  <c r="K96" i="6"/>
  <c r="O96" i="6" s="1"/>
  <c r="K97" i="6"/>
  <c r="O97" i="6" s="1"/>
  <c r="K98" i="6"/>
  <c r="O98" i="6" s="1"/>
  <c r="K99" i="6"/>
  <c r="O99" i="6" s="1"/>
  <c r="K100" i="6"/>
  <c r="O100" i="6" s="1"/>
  <c r="K101" i="6"/>
  <c r="O101" i="6" s="1"/>
  <c r="K102" i="6"/>
  <c r="O102" i="6" s="1"/>
  <c r="K103" i="6"/>
  <c r="O103" i="6" s="1"/>
  <c r="K104" i="6"/>
  <c r="O104" i="6" s="1"/>
  <c r="K105" i="6"/>
  <c r="O105" i="6" s="1"/>
  <c r="K106" i="6"/>
  <c r="O106" i="6" s="1"/>
  <c r="K107" i="6"/>
  <c r="O107" i="6" s="1"/>
  <c r="K108" i="6"/>
  <c r="O108" i="6" s="1"/>
  <c r="K109" i="6"/>
  <c r="O109" i="6" s="1"/>
  <c r="K110" i="6"/>
  <c r="O110" i="6" s="1"/>
  <c r="K111" i="6"/>
  <c r="O111" i="6" s="1"/>
  <c r="K112" i="6"/>
  <c r="O112" i="6" s="1"/>
  <c r="K113" i="6"/>
  <c r="O113" i="6" s="1"/>
  <c r="K114" i="6"/>
  <c r="O114" i="6" s="1"/>
  <c r="K115" i="6"/>
  <c r="O115" i="6" s="1"/>
  <c r="K116" i="6"/>
  <c r="O116" i="6" s="1"/>
  <c r="K117" i="6"/>
  <c r="O117" i="6" s="1"/>
  <c r="K118" i="6"/>
  <c r="O118" i="6" s="1"/>
  <c r="K119" i="6"/>
  <c r="O119" i="6" s="1"/>
  <c r="K120" i="6"/>
  <c r="O120" i="6" s="1"/>
  <c r="K121" i="6"/>
  <c r="O121" i="6" s="1"/>
  <c r="K122" i="6"/>
  <c r="O122" i="6" s="1"/>
  <c r="K123" i="6"/>
  <c r="O123" i="6" s="1"/>
  <c r="K124" i="6"/>
  <c r="O124" i="6" s="1"/>
  <c r="K125" i="6"/>
  <c r="O125" i="6" s="1"/>
  <c r="K5" i="6"/>
  <c r="O5" i="6" s="1"/>
  <c r="D6" i="6"/>
  <c r="H6" i="6" s="1"/>
  <c r="W6" i="6" s="1"/>
  <c r="D7" i="6"/>
  <c r="H7" i="6" s="1"/>
  <c r="W7" i="6" s="1"/>
  <c r="D8" i="6"/>
  <c r="H8" i="6" s="1"/>
  <c r="W8" i="6" s="1"/>
  <c r="D9" i="6"/>
  <c r="H9" i="6" s="1"/>
  <c r="W9" i="6" s="1"/>
  <c r="D10" i="6"/>
  <c r="H10" i="6" s="1"/>
  <c r="W10" i="6" s="1"/>
  <c r="D11" i="6"/>
  <c r="H11" i="6" s="1"/>
  <c r="W11" i="6" s="1"/>
  <c r="D12" i="6"/>
  <c r="H12" i="6" s="1"/>
  <c r="W12" i="6" s="1"/>
  <c r="D13" i="6"/>
  <c r="H13" i="6" s="1"/>
  <c r="W13" i="6" s="1"/>
  <c r="D14" i="6"/>
  <c r="H14" i="6" s="1"/>
  <c r="W14" i="6" s="1"/>
  <c r="D15" i="6"/>
  <c r="H15" i="6" s="1"/>
  <c r="W15" i="6" s="1"/>
  <c r="D16" i="6"/>
  <c r="H16" i="6" s="1"/>
  <c r="W16" i="6" s="1"/>
  <c r="D17" i="6"/>
  <c r="H17" i="6" s="1"/>
  <c r="W17" i="6" s="1"/>
  <c r="D18" i="6"/>
  <c r="H18" i="6" s="1"/>
  <c r="W18" i="6" s="1"/>
  <c r="D19" i="6"/>
  <c r="H19" i="6" s="1"/>
  <c r="W19" i="6" s="1"/>
  <c r="D20" i="6"/>
  <c r="H20" i="6" s="1"/>
  <c r="W20" i="6" s="1"/>
  <c r="D21" i="6"/>
  <c r="H21" i="6" s="1"/>
  <c r="W21" i="6" s="1"/>
  <c r="D22" i="6"/>
  <c r="H22" i="6" s="1"/>
  <c r="W22" i="6" s="1"/>
  <c r="D23" i="6"/>
  <c r="H23" i="6" s="1"/>
  <c r="W23" i="6" s="1"/>
  <c r="D24" i="6"/>
  <c r="H24" i="6" s="1"/>
  <c r="W24" i="6" s="1"/>
  <c r="D25" i="6"/>
  <c r="H25" i="6" s="1"/>
  <c r="W25" i="6" s="1"/>
  <c r="D26" i="6"/>
  <c r="H26" i="6" s="1"/>
  <c r="W26" i="6" s="1"/>
  <c r="D27" i="6"/>
  <c r="H27" i="6" s="1"/>
  <c r="W27" i="6" s="1"/>
  <c r="D28" i="6"/>
  <c r="H28" i="6" s="1"/>
  <c r="W28" i="6" s="1"/>
  <c r="D29" i="6"/>
  <c r="H29" i="6" s="1"/>
  <c r="W29" i="6" s="1"/>
  <c r="D30" i="6"/>
  <c r="H30" i="6" s="1"/>
  <c r="W30" i="6" s="1"/>
  <c r="D31" i="6"/>
  <c r="H31" i="6" s="1"/>
  <c r="W31" i="6" s="1"/>
  <c r="D32" i="6"/>
  <c r="H32" i="6" s="1"/>
  <c r="W32" i="6" s="1"/>
  <c r="D33" i="6"/>
  <c r="H33" i="6" s="1"/>
  <c r="W33" i="6" s="1"/>
  <c r="D34" i="6"/>
  <c r="H34" i="6" s="1"/>
  <c r="W34" i="6" s="1"/>
  <c r="D35" i="6"/>
  <c r="H35" i="6" s="1"/>
  <c r="W35" i="6" s="1"/>
  <c r="D36" i="6"/>
  <c r="H36" i="6" s="1"/>
  <c r="W36" i="6" s="1"/>
  <c r="D37" i="6"/>
  <c r="H37" i="6" s="1"/>
  <c r="W37" i="6" s="1"/>
  <c r="D38" i="6"/>
  <c r="H38" i="6" s="1"/>
  <c r="W38" i="6" s="1"/>
  <c r="D39" i="6"/>
  <c r="H39" i="6" s="1"/>
  <c r="W39" i="6" s="1"/>
  <c r="D40" i="6"/>
  <c r="H40" i="6" s="1"/>
  <c r="W40" i="6" s="1"/>
  <c r="D41" i="6"/>
  <c r="H41" i="6" s="1"/>
  <c r="W41" i="6" s="1"/>
  <c r="D42" i="6"/>
  <c r="H42" i="6" s="1"/>
  <c r="W42" i="6" s="1"/>
  <c r="D43" i="6"/>
  <c r="H43" i="6" s="1"/>
  <c r="W43" i="6" s="1"/>
  <c r="D44" i="6"/>
  <c r="H44" i="6" s="1"/>
  <c r="W44" i="6" s="1"/>
  <c r="D45" i="6"/>
  <c r="H45" i="6" s="1"/>
  <c r="W45" i="6" s="1"/>
  <c r="D46" i="6"/>
  <c r="H46" i="6" s="1"/>
  <c r="W46" i="6" s="1"/>
  <c r="D47" i="6"/>
  <c r="H47" i="6" s="1"/>
  <c r="W47" i="6" s="1"/>
  <c r="D48" i="6"/>
  <c r="H48" i="6" s="1"/>
  <c r="W48" i="6" s="1"/>
  <c r="D49" i="6"/>
  <c r="H49" i="6" s="1"/>
  <c r="W49" i="6" s="1"/>
  <c r="D50" i="6"/>
  <c r="H50" i="6" s="1"/>
  <c r="W50" i="6" s="1"/>
  <c r="D51" i="6"/>
  <c r="H51" i="6" s="1"/>
  <c r="W51" i="6" s="1"/>
  <c r="D52" i="6"/>
  <c r="H52" i="6" s="1"/>
  <c r="W52" i="6" s="1"/>
  <c r="D53" i="6"/>
  <c r="H53" i="6" s="1"/>
  <c r="W53" i="6" s="1"/>
  <c r="D54" i="6"/>
  <c r="H54" i="6" s="1"/>
  <c r="W54" i="6" s="1"/>
  <c r="D55" i="6"/>
  <c r="H55" i="6" s="1"/>
  <c r="W55" i="6" s="1"/>
  <c r="D56" i="6"/>
  <c r="H56" i="6" s="1"/>
  <c r="W56" i="6" s="1"/>
  <c r="D57" i="6"/>
  <c r="H57" i="6" s="1"/>
  <c r="W57" i="6" s="1"/>
  <c r="D58" i="6"/>
  <c r="H58" i="6" s="1"/>
  <c r="W58" i="6" s="1"/>
  <c r="D59" i="6"/>
  <c r="H59" i="6" s="1"/>
  <c r="W59" i="6" s="1"/>
  <c r="D60" i="6"/>
  <c r="H60" i="6" s="1"/>
  <c r="W60" i="6" s="1"/>
  <c r="D61" i="6"/>
  <c r="H61" i="6" s="1"/>
  <c r="W61" i="6" s="1"/>
  <c r="D62" i="6"/>
  <c r="H62" i="6" s="1"/>
  <c r="W62" i="6" s="1"/>
  <c r="D63" i="6"/>
  <c r="H63" i="6" s="1"/>
  <c r="W63" i="6" s="1"/>
  <c r="D64" i="6"/>
  <c r="H64" i="6" s="1"/>
  <c r="W64" i="6" s="1"/>
  <c r="D65" i="6"/>
  <c r="H65" i="6" s="1"/>
  <c r="W65" i="6" s="1"/>
  <c r="D66" i="6"/>
  <c r="H66" i="6" s="1"/>
  <c r="W66" i="6" s="1"/>
  <c r="D67" i="6"/>
  <c r="H67" i="6" s="1"/>
  <c r="W67" i="6" s="1"/>
  <c r="D68" i="6"/>
  <c r="H68" i="6" s="1"/>
  <c r="W68" i="6" s="1"/>
  <c r="D69" i="6"/>
  <c r="H69" i="6" s="1"/>
  <c r="W69" i="6" s="1"/>
  <c r="D70" i="6"/>
  <c r="H70" i="6" s="1"/>
  <c r="W70" i="6" s="1"/>
  <c r="D71" i="6"/>
  <c r="H71" i="6" s="1"/>
  <c r="W71" i="6" s="1"/>
  <c r="D72" i="6"/>
  <c r="H72" i="6" s="1"/>
  <c r="W72" i="6" s="1"/>
  <c r="D73" i="6"/>
  <c r="H73" i="6" s="1"/>
  <c r="W73" i="6" s="1"/>
  <c r="D74" i="6"/>
  <c r="H74" i="6" s="1"/>
  <c r="W74" i="6" s="1"/>
  <c r="D75" i="6"/>
  <c r="H75" i="6" s="1"/>
  <c r="W75" i="6" s="1"/>
  <c r="D76" i="6"/>
  <c r="H76" i="6" s="1"/>
  <c r="W76" i="6" s="1"/>
  <c r="D77" i="6"/>
  <c r="H77" i="6" s="1"/>
  <c r="W77" i="6" s="1"/>
  <c r="D78" i="6"/>
  <c r="H78" i="6" s="1"/>
  <c r="W78" i="6" s="1"/>
  <c r="D79" i="6"/>
  <c r="H79" i="6" s="1"/>
  <c r="W79" i="6" s="1"/>
  <c r="D80" i="6"/>
  <c r="H80" i="6" s="1"/>
  <c r="W80" i="6" s="1"/>
  <c r="D81" i="6"/>
  <c r="H81" i="6" s="1"/>
  <c r="W81" i="6" s="1"/>
  <c r="D82" i="6"/>
  <c r="H82" i="6" s="1"/>
  <c r="W82" i="6" s="1"/>
  <c r="D83" i="6"/>
  <c r="H83" i="6" s="1"/>
  <c r="W83" i="6" s="1"/>
  <c r="D84" i="6"/>
  <c r="H84" i="6" s="1"/>
  <c r="W84" i="6" s="1"/>
  <c r="D85" i="6"/>
  <c r="H85" i="6" s="1"/>
  <c r="W85" i="6" s="1"/>
  <c r="D86" i="6"/>
  <c r="H86" i="6" s="1"/>
  <c r="W86" i="6" s="1"/>
  <c r="D87" i="6"/>
  <c r="H87" i="6" s="1"/>
  <c r="W87" i="6" s="1"/>
  <c r="D88" i="6"/>
  <c r="H88" i="6" s="1"/>
  <c r="W88" i="6" s="1"/>
  <c r="D89" i="6"/>
  <c r="H89" i="6" s="1"/>
  <c r="W89" i="6" s="1"/>
  <c r="D90" i="6"/>
  <c r="H90" i="6" s="1"/>
  <c r="W90" i="6" s="1"/>
  <c r="D91" i="6"/>
  <c r="H91" i="6" s="1"/>
  <c r="W91" i="6" s="1"/>
  <c r="D92" i="6"/>
  <c r="H92" i="6" s="1"/>
  <c r="W92" i="6" s="1"/>
  <c r="D93" i="6"/>
  <c r="H93" i="6" s="1"/>
  <c r="W93" i="6" s="1"/>
  <c r="D94" i="6"/>
  <c r="H94" i="6" s="1"/>
  <c r="W94" i="6" s="1"/>
  <c r="D95" i="6"/>
  <c r="H95" i="6" s="1"/>
  <c r="W95" i="6" s="1"/>
  <c r="D96" i="6"/>
  <c r="H96" i="6" s="1"/>
  <c r="W96" i="6" s="1"/>
  <c r="D97" i="6"/>
  <c r="H97" i="6" s="1"/>
  <c r="W97" i="6" s="1"/>
  <c r="D98" i="6"/>
  <c r="H98" i="6" s="1"/>
  <c r="W98" i="6" s="1"/>
  <c r="D99" i="6"/>
  <c r="H99" i="6" s="1"/>
  <c r="W99" i="6" s="1"/>
  <c r="D100" i="6"/>
  <c r="H100" i="6" s="1"/>
  <c r="W100" i="6" s="1"/>
  <c r="D101" i="6"/>
  <c r="H101" i="6" s="1"/>
  <c r="W101" i="6" s="1"/>
  <c r="D102" i="6"/>
  <c r="H102" i="6" s="1"/>
  <c r="W102" i="6" s="1"/>
  <c r="D103" i="6"/>
  <c r="H103" i="6" s="1"/>
  <c r="W103" i="6" s="1"/>
  <c r="D104" i="6"/>
  <c r="H104" i="6" s="1"/>
  <c r="W104" i="6" s="1"/>
  <c r="D105" i="6"/>
  <c r="H105" i="6" s="1"/>
  <c r="W105" i="6" s="1"/>
  <c r="D106" i="6"/>
  <c r="H106" i="6" s="1"/>
  <c r="W106" i="6" s="1"/>
  <c r="D107" i="6"/>
  <c r="H107" i="6" s="1"/>
  <c r="W107" i="6" s="1"/>
  <c r="D108" i="6"/>
  <c r="H108" i="6" s="1"/>
  <c r="W108" i="6" s="1"/>
  <c r="D109" i="6"/>
  <c r="H109" i="6" s="1"/>
  <c r="W109" i="6" s="1"/>
  <c r="D110" i="6"/>
  <c r="H110" i="6" s="1"/>
  <c r="W110" i="6" s="1"/>
  <c r="D111" i="6"/>
  <c r="H111" i="6" s="1"/>
  <c r="W111" i="6" s="1"/>
  <c r="D112" i="6"/>
  <c r="H112" i="6" s="1"/>
  <c r="W112" i="6" s="1"/>
  <c r="D113" i="6"/>
  <c r="H113" i="6" s="1"/>
  <c r="W113" i="6" s="1"/>
  <c r="D114" i="6"/>
  <c r="H114" i="6" s="1"/>
  <c r="W114" i="6" s="1"/>
  <c r="D115" i="6"/>
  <c r="H115" i="6" s="1"/>
  <c r="W115" i="6" s="1"/>
  <c r="D116" i="6"/>
  <c r="H116" i="6" s="1"/>
  <c r="W116" i="6" s="1"/>
  <c r="D117" i="6"/>
  <c r="H117" i="6" s="1"/>
  <c r="W117" i="6" s="1"/>
  <c r="D118" i="6"/>
  <c r="H118" i="6" s="1"/>
  <c r="W118" i="6" s="1"/>
  <c r="D119" i="6"/>
  <c r="H119" i="6" s="1"/>
  <c r="W119" i="6" s="1"/>
  <c r="D120" i="6"/>
  <c r="H120" i="6" s="1"/>
  <c r="W120" i="6" s="1"/>
  <c r="D121" i="6"/>
  <c r="H121" i="6" s="1"/>
  <c r="W121" i="6" s="1"/>
  <c r="D122" i="6"/>
  <c r="H122" i="6" s="1"/>
  <c r="W122" i="6" s="1"/>
  <c r="D123" i="6"/>
  <c r="H123" i="6" s="1"/>
  <c r="W123" i="6" s="1"/>
  <c r="D124" i="6"/>
  <c r="H124" i="6" s="1"/>
  <c r="W124" i="6" s="1"/>
  <c r="D125" i="6"/>
  <c r="H125" i="6" s="1"/>
  <c r="W125" i="6" s="1"/>
  <c r="D5" i="6"/>
  <c r="H5" i="6" s="1"/>
  <c r="W5" i="6" s="1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5" i="5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4" i="4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5" i="2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4" i="1"/>
  <c r="W127" i="6" l="1"/>
  <c r="H5" i="9"/>
  <c r="H127" i="9"/>
  <c r="F127" i="8"/>
  <c r="G127" i="8" s="1"/>
  <c r="G5" i="8"/>
  <c r="G124" i="8"/>
  <c r="I124" i="8" s="1"/>
  <c r="J124" i="8" s="1"/>
  <c r="G123" i="8"/>
  <c r="I123" i="8" s="1"/>
  <c r="J123" i="8" s="1"/>
  <c r="G122" i="8"/>
  <c r="I122" i="8"/>
  <c r="J122" i="8" s="1"/>
  <c r="G121" i="8"/>
  <c r="I121" i="8" s="1"/>
  <c r="J121" i="8" s="1"/>
  <c r="G120" i="8"/>
  <c r="I120" i="8" s="1"/>
  <c r="J120" i="8" s="1"/>
  <c r="G119" i="8"/>
  <c r="I119" i="8"/>
  <c r="J119" i="8" s="1"/>
  <c r="G118" i="8"/>
  <c r="I118" i="8" s="1"/>
  <c r="J118" i="8" s="1"/>
  <c r="G116" i="8"/>
  <c r="I116" i="8" s="1"/>
  <c r="J116" i="8" s="1"/>
  <c r="G115" i="8"/>
  <c r="I115" i="8" s="1"/>
  <c r="J115" i="8" s="1"/>
  <c r="G114" i="8"/>
  <c r="I114" i="8"/>
  <c r="J114" i="8" s="1"/>
  <c r="G113" i="8"/>
  <c r="I113" i="8" s="1"/>
  <c r="J113" i="8" s="1"/>
  <c r="G111" i="8"/>
  <c r="I111" i="8"/>
  <c r="J111" i="8" s="1"/>
  <c r="G110" i="8"/>
  <c r="I110" i="8" s="1"/>
  <c r="J110" i="8" s="1"/>
  <c r="G108" i="8"/>
  <c r="I108" i="8" s="1"/>
  <c r="J108" i="8" s="1"/>
  <c r="G107" i="8"/>
  <c r="I107" i="8" s="1"/>
  <c r="J107" i="8" s="1"/>
  <c r="G106" i="8"/>
  <c r="I106" i="8"/>
  <c r="J106" i="8" s="1"/>
  <c r="G105" i="8"/>
  <c r="I105" i="8" s="1"/>
  <c r="J105" i="8" s="1"/>
  <c r="G104" i="8"/>
  <c r="I104" i="8" s="1"/>
  <c r="J104" i="8" s="1"/>
  <c r="G103" i="8"/>
  <c r="I103" i="8"/>
  <c r="J103" i="8" s="1"/>
  <c r="G102" i="8"/>
  <c r="I102" i="8" s="1"/>
  <c r="J102" i="8" s="1"/>
  <c r="G100" i="8"/>
  <c r="I100" i="8" s="1"/>
  <c r="J100" i="8" s="1"/>
  <c r="G99" i="8"/>
  <c r="I99" i="8" s="1"/>
  <c r="J99" i="8" s="1"/>
  <c r="G98" i="8"/>
  <c r="I98" i="8"/>
  <c r="J98" i="8" s="1"/>
  <c r="G97" i="8"/>
  <c r="I97" i="8" s="1"/>
  <c r="J97" i="8" s="1"/>
  <c r="G96" i="8"/>
  <c r="I96" i="8" s="1"/>
  <c r="J96" i="8" s="1"/>
  <c r="G95" i="8"/>
  <c r="I95" i="8"/>
  <c r="J95" i="8" s="1"/>
  <c r="G94" i="8"/>
  <c r="I94" i="8" s="1"/>
  <c r="J94" i="8" s="1"/>
  <c r="G92" i="8"/>
  <c r="I92" i="8" s="1"/>
  <c r="J92" i="8" s="1"/>
  <c r="G91" i="8"/>
  <c r="I91" i="8" s="1"/>
  <c r="J91" i="8" s="1"/>
  <c r="G90" i="8"/>
  <c r="I90" i="8"/>
  <c r="J90" i="8" s="1"/>
  <c r="G89" i="8"/>
  <c r="I89" i="8" s="1"/>
  <c r="J89" i="8" s="1"/>
  <c r="G88" i="8"/>
  <c r="I88" i="8" s="1"/>
  <c r="J88" i="8" s="1"/>
  <c r="G87" i="8"/>
  <c r="I87" i="8"/>
  <c r="J87" i="8" s="1"/>
  <c r="G86" i="8"/>
  <c r="I86" i="8" s="1"/>
  <c r="J86" i="8" s="1"/>
  <c r="G84" i="8"/>
  <c r="I84" i="8" s="1"/>
  <c r="J84" i="8" s="1"/>
  <c r="G83" i="8"/>
  <c r="I83" i="8" s="1"/>
  <c r="J83" i="8" s="1"/>
  <c r="G82" i="8"/>
  <c r="I82" i="8"/>
  <c r="J82" i="8" s="1"/>
  <c r="G81" i="8"/>
  <c r="I81" i="8" s="1"/>
  <c r="J81" i="8" s="1"/>
  <c r="G80" i="8"/>
  <c r="I80" i="8" s="1"/>
  <c r="J80" i="8" s="1"/>
  <c r="G79" i="8"/>
  <c r="I79" i="8"/>
  <c r="J79" i="8" s="1"/>
  <c r="G78" i="8"/>
  <c r="I78" i="8" s="1"/>
  <c r="J78" i="8" s="1"/>
  <c r="G76" i="8"/>
  <c r="I76" i="8" s="1"/>
  <c r="J76" i="8" s="1"/>
  <c r="G75" i="8"/>
  <c r="I75" i="8" s="1"/>
  <c r="J75" i="8" s="1"/>
  <c r="G74" i="8"/>
  <c r="I74" i="8"/>
  <c r="J74" i="8" s="1"/>
  <c r="G73" i="8"/>
  <c r="I73" i="8" s="1"/>
  <c r="J73" i="8" s="1"/>
  <c r="G72" i="8"/>
  <c r="I72" i="8" s="1"/>
  <c r="J72" i="8" s="1"/>
  <c r="G71" i="8"/>
  <c r="I71" i="8"/>
  <c r="J71" i="8" s="1"/>
  <c r="G70" i="8"/>
  <c r="I70" i="8" s="1"/>
  <c r="J70" i="8" s="1"/>
  <c r="G68" i="8"/>
  <c r="I68" i="8" s="1"/>
  <c r="J68" i="8" s="1"/>
  <c r="G67" i="8"/>
  <c r="I67" i="8" s="1"/>
  <c r="J67" i="8" s="1"/>
  <c r="G66" i="8"/>
  <c r="I66" i="8"/>
  <c r="J66" i="8" s="1"/>
  <c r="G65" i="8"/>
  <c r="I65" i="8" s="1"/>
  <c r="J65" i="8" s="1"/>
  <c r="G64" i="8"/>
  <c r="I64" i="8" s="1"/>
  <c r="J64" i="8" s="1"/>
  <c r="G63" i="8"/>
  <c r="I63" i="8"/>
  <c r="J63" i="8" s="1"/>
  <c r="G62" i="8"/>
  <c r="I62" i="8" s="1"/>
  <c r="J62" i="8" s="1"/>
  <c r="G60" i="8"/>
  <c r="I60" i="8" s="1"/>
  <c r="J60" i="8" s="1"/>
  <c r="G59" i="8"/>
  <c r="I59" i="8" s="1"/>
  <c r="J59" i="8" s="1"/>
  <c r="G58" i="8"/>
  <c r="I58" i="8"/>
  <c r="J58" i="8" s="1"/>
  <c r="G57" i="8"/>
  <c r="I57" i="8" s="1"/>
  <c r="J57" i="8" s="1"/>
  <c r="G56" i="8"/>
  <c r="I56" i="8" s="1"/>
  <c r="J56" i="8" s="1"/>
  <c r="G55" i="8"/>
  <c r="I55" i="8"/>
  <c r="J55" i="8" s="1"/>
  <c r="G54" i="8"/>
  <c r="I54" i="8" s="1"/>
  <c r="J54" i="8" s="1"/>
  <c r="G52" i="8"/>
  <c r="I52" i="8" s="1"/>
  <c r="J52" i="8" s="1"/>
  <c r="G51" i="8"/>
  <c r="I51" i="8" s="1"/>
  <c r="J51" i="8" s="1"/>
  <c r="G50" i="8"/>
  <c r="I50" i="8"/>
  <c r="J50" i="8" s="1"/>
  <c r="G49" i="8"/>
  <c r="I49" i="8" s="1"/>
  <c r="J49" i="8" s="1"/>
  <c r="G48" i="8"/>
  <c r="I48" i="8" s="1"/>
  <c r="J48" i="8" s="1"/>
  <c r="G47" i="8"/>
  <c r="I47" i="8"/>
  <c r="J47" i="8" s="1"/>
  <c r="G46" i="8"/>
  <c r="I46" i="8" s="1"/>
  <c r="J46" i="8" s="1"/>
  <c r="G44" i="8"/>
  <c r="I44" i="8" s="1"/>
  <c r="J44" i="8" s="1"/>
  <c r="G43" i="8"/>
  <c r="I43" i="8" s="1"/>
  <c r="J43" i="8" s="1"/>
  <c r="G42" i="8"/>
  <c r="I42" i="8"/>
  <c r="J42" i="8" s="1"/>
  <c r="G41" i="8"/>
  <c r="I41" i="8" s="1"/>
  <c r="J41" i="8" s="1"/>
  <c r="G40" i="8"/>
  <c r="I40" i="8" s="1"/>
  <c r="J40" i="8" s="1"/>
  <c r="G39" i="8"/>
  <c r="I39" i="8"/>
  <c r="J39" i="8" s="1"/>
  <c r="G38" i="8"/>
  <c r="I38" i="8" s="1"/>
  <c r="J38" i="8" s="1"/>
  <c r="G36" i="8"/>
  <c r="I36" i="8" s="1"/>
  <c r="J36" i="8" s="1"/>
  <c r="G35" i="8"/>
  <c r="I35" i="8" s="1"/>
  <c r="J35" i="8" s="1"/>
  <c r="G34" i="8"/>
  <c r="I34" i="8"/>
  <c r="J34" i="8" s="1"/>
  <c r="G33" i="8"/>
  <c r="I33" i="8" s="1"/>
  <c r="J33" i="8" s="1"/>
  <c r="G32" i="8"/>
  <c r="I32" i="8" s="1"/>
  <c r="J32" i="8" s="1"/>
  <c r="G31" i="8"/>
  <c r="I31" i="8"/>
  <c r="J31" i="8" s="1"/>
  <c r="G30" i="8"/>
  <c r="I30" i="8" s="1"/>
  <c r="J30" i="8" s="1"/>
  <c r="G28" i="8"/>
  <c r="I28" i="8" s="1"/>
  <c r="J28" i="8" s="1"/>
  <c r="G27" i="8"/>
  <c r="I27" i="8" s="1"/>
  <c r="J27" i="8" s="1"/>
  <c r="G26" i="8"/>
  <c r="I26" i="8"/>
  <c r="J26" i="8" s="1"/>
  <c r="G25" i="8"/>
  <c r="I25" i="8" s="1"/>
  <c r="J25" i="8" s="1"/>
  <c r="G24" i="8"/>
  <c r="I24" i="8" s="1"/>
  <c r="J24" i="8" s="1"/>
  <c r="G23" i="8"/>
  <c r="I23" i="8"/>
  <c r="J23" i="8" s="1"/>
  <c r="G22" i="8"/>
  <c r="I22" i="8" s="1"/>
  <c r="J22" i="8" s="1"/>
  <c r="G20" i="8"/>
  <c r="I20" i="8" s="1"/>
  <c r="J20" i="8" s="1"/>
  <c r="G19" i="8"/>
  <c r="I19" i="8" s="1"/>
  <c r="J19" i="8" s="1"/>
  <c r="G18" i="8"/>
  <c r="I18" i="8"/>
  <c r="J18" i="8" s="1"/>
  <c r="G17" i="8"/>
  <c r="I17" i="8" s="1"/>
  <c r="J17" i="8" s="1"/>
  <c r="G16" i="8"/>
  <c r="I16" i="8" s="1"/>
  <c r="J16" i="8" s="1"/>
  <c r="G15" i="8"/>
  <c r="I15" i="8"/>
  <c r="J15" i="8" s="1"/>
  <c r="G14" i="8"/>
  <c r="I14" i="8" s="1"/>
  <c r="J14" i="8" s="1"/>
  <c r="G12" i="8"/>
  <c r="I12" i="8" s="1"/>
  <c r="J12" i="8" s="1"/>
  <c r="G11" i="8"/>
  <c r="I11" i="8" s="1"/>
  <c r="J11" i="8" s="1"/>
  <c r="G10" i="8"/>
  <c r="I10" i="8"/>
  <c r="J10" i="8" s="1"/>
  <c r="G9" i="8"/>
  <c r="I9" i="8" s="1"/>
  <c r="J9" i="8" s="1"/>
  <c r="G8" i="8"/>
  <c r="I8" i="8" s="1"/>
  <c r="J8" i="8" s="1"/>
  <c r="G7" i="8"/>
  <c r="I7" i="8"/>
  <c r="G6" i="8"/>
  <c r="I6" i="8" s="1"/>
  <c r="J6" i="8" s="1"/>
  <c r="G127" i="4"/>
  <c r="E127" i="4"/>
  <c r="I125" i="8"/>
  <c r="J125" i="8" s="1"/>
  <c r="I117" i="8"/>
  <c r="J117" i="8" s="1"/>
  <c r="I109" i="8"/>
  <c r="J109" i="8" s="1"/>
  <c r="I101" i="8"/>
  <c r="J101" i="8" s="1"/>
  <c r="I93" i="8"/>
  <c r="J93" i="8" s="1"/>
  <c r="I85" i="8"/>
  <c r="J85" i="8" s="1"/>
  <c r="I77" i="8"/>
  <c r="J77" i="8" s="1"/>
  <c r="I69" i="8"/>
  <c r="J69" i="8" s="1"/>
  <c r="I61" i="8"/>
  <c r="J61" i="8" s="1"/>
  <c r="I53" i="8"/>
  <c r="J53" i="8" s="1"/>
  <c r="I45" i="8"/>
  <c r="J45" i="8" s="1"/>
  <c r="I37" i="8"/>
  <c r="J37" i="8" s="1"/>
  <c r="I29" i="8"/>
  <c r="J29" i="8" s="1"/>
  <c r="I21" i="8"/>
  <c r="J21" i="8" s="1"/>
  <c r="I13" i="8"/>
  <c r="J13" i="8" s="1"/>
  <c r="I5" i="8"/>
  <c r="J5" i="8" s="1"/>
  <c r="J7" i="8"/>
  <c r="I127" i="8" l="1"/>
  <c r="J127" i="8" s="1"/>
</calcChain>
</file>

<file path=xl/sharedStrings.xml><?xml version="1.0" encoding="utf-8"?>
<sst xmlns="http://schemas.openxmlformats.org/spreadsheetml/2006/main" count="3904" uniqueCount="939">
  <si>
    <t>GENERAL INFORMATION</t>
  </si>
  <si>
    <t>Library</t>
  </si>
  <si>
    <t>Director</t>
  </si>
  <si>
    <t>Director Email</t>
  </si>
  <si>
    <t>Mayor/City Manager</t>
  </si>
  <si>
    <t>Mayor/City Manager Email</t>
  </si>
  <si>
    <t>Public Service Hours</t>
  </si>
  <si>
    <t>Total Buildings</t>
  </si>
  <si>
    <t>Bookmobiles</t>
  </si>
  <si>
    <t>Registered Borrowers</t>
  </si>
  <si>
    <t>As % of population</t>
  </si>
  <si>
    <t>Population</t>
  </si>
  <si>
    <t>ADA PUBLIC LIBRARY</t>
  </si>
  <si>
    <t>Jolene Poore</t>
  </si>
  <si>
    <t>jolene.poore@adaok.com</t>
  </si>
  <si>
    <t>Cody Holcomb</t>
  </si>
  <si>
    <t>cody.holcomb@adaok.com</t>
  </si>
  <si>
    <t>ALLEN PUBLIC LIBRARY</t>
  </si>
  <si>
    <t>Paula Nelson</t>
  </si>
  <si>
    <t>director@allen.lib.ok.us</t>
  </si>
  <si>
    <t>Dianna Brannan</t>
  </si>
  <si>
    <t>dlbrannan@sbcglobal.net</t>
  </si>
  <si>
    <t>ALVA PUBLIC LIBRARY</t>
  </si>
  <si>
    <t>Sandra Ott</t>
  </si>
  <si>
    <t>sandrah@alvaok.org</t>
  </si>
  <si>
    <t>Acting Managers Kelly Parker and Brian Miller</t>
  </si>
  <si>
    <t>kellyp@alvaok.org</t>
  </si>
  <si>
    <t>ANADARKO COMMUNITY LIBRARY</t>
  </si>
  <si>
    <t>Courtney Mayall</t>
  </si>
  <si>
    <t>cmayall@cityofanadarko.org</t>
  </si>
  <si>
    <t>Richard Rogalski</t>
  </si>
  <si>
    <t>rrogalski@cityofanadarko.org</t>
  </si>
  <si>
    <t>ANTLERS PUBLIC LIBRARY</t>
  </si>
  <si>
    <t>Patti Lehman</t>
  </si>
  <si>
    <t>antlerslibrary@antlers.lib.ok.us</t>
  </si>
  <si>
    <t>Mike Taylor, City Manager</t>
  </si>
  <si>
    <t>cityofantlers@hotmail.com</t>
  </si>
  <si>
    <t>APACHE PUBLIC LIBRARY</t>
  </si>
  <si>
    <t>KELLY LUNSFORD</t>
  </si>
  <si>
    <t>apachelib@pldi.net</t>
  </si>
  <si>
    <t>Gena Montgomery</t>
  </si>
  <si>
    <t>townofapachegena@gmail.com</t>
  </si>
  <si>
    <t>ARDMORE PUBLIC LIBRARY</t>
  </si>
  <si>
    <t>Daniel Gibbs</t>
  </si>
  <si>
    <t>dgibbs@ardmorelibrary.org</t>
  </si>
  <si>
    <t>Kevin Boatright</t>
  </si>
  <si>
    <t>kboatright@ardmorecity.org</t>
  </si>
  <si>
    <t>BARNSDALL - ETHEL BRIGGS MEMORIAL LIBRARY</t>
  </si>
  <si>
    <t>Cecilia Hibdon</t>
  </si>
  <si>
    <t>chibdonlibrary@yahoo.com</t>
  </si>
  <si>
    <t>Johnny Kelley</t>
  </si>
  <si>
    <t>barnsdall@valor.net</t>
  </si>
  <si>
    <t>BARTLESVILLE PUBLIC LIBRARY</t>
  </si>
  <si>
    <t>Michelle R. McGill</t>
  </si>
  <si>
    <t>mrmcgill@cityofbartlesville.org</t>
  </si>
  <si>
    <t>Mike L. Bailey</t>
  </si>
  <si>
    <t>mlbailey@cityofbartlesville.org</t>
  </si>
  <si>
    <t>BEAVER COUNTY PIONEER LIBRARY</t>
  </si>
  <si>
    <t>Denise Janko</t>
  </si>
  <si>
    <t>lindajankoalexis@gmail.com</t>
  </si>
  <si>
    <t>CJ Rose</t>
  </si>
  <si>
    <t>bvclerk@ptci.net</t>
  </si>
  <si>
    <t>BLACKWELL PUBLIC LIBRARY</t>
  </si>
  <si>
    <t>Tina Cavin</t>
  </si>
  <si>
    <t>librarydirector@blackwellok.org</t>
  </si>
  <si>
    <t>Jerry Wieland</t>
  </si>
  <si>
    <t>citymanager@blackwellok.org</t>
  </si>
  <si>
    <t>BOISE CITY - SOUTAR MEMORIAL LIBRARY</t>
  </si>
  <si>
    <t>Judy Broaddus</t>
  </si>
  <si>
    <t>soutar.library@gmail.com</t>
  </si>
  <si>
    <t>Bron Gardner</t>
  </si>
  <si>
    <t>N/A</t>
  </si>
  <si>
    <t>BRISTOW - MONTFORT &amp; ALLIE JONES MEM LIBRARY</t>
  </si>
  <si>
    <t>Heather D. Hutto</t>
  </si>
  <si>
    <t>librarydirectorbristow@gmail.com</t>
  </si>
  <si>
    <t>Rick Pinson</t>
  </si>
  <si>
    <t>rpinson@cityofbristowok.org</t>
  </si>
  <si>
    <t>BUFFALO PUBLIC LIBRARY</t>
  </si>
  <si>
    <t>Nichelle Inderlied</t>
  </si>
  <si>
    <t>bufpublibrary@buffalo.lib.ok.us</t>
  </si>
  <si>
    <t>Brian Bowles</t>
  </si>
  <si>
    <t>bdbowles@pldi.net</t>
  </si>
  <si>
    <t>CARMEN PUBLIC LIBRARY</t>
  </si>
  <si>
    <t>Janet Stinnett</t>
  </si>
  <si>
    <t>js.carmenlibrary@gmail.com</t>
  </si>
  <si>
    <t>Matthew Oldham</t>
  </si>
  <si>
    <t>town_of_carmen@yahoo.com</t>
  </si>
  <si>
    <t>CARNEGIE PUBLIC LIBRARY</t>
  </si>
  <si>
    <t>Robin Dietrich</t>
  </si>
  <si>
    <t>carnegielibrary22@gmail.com</t>
  </si>
  <si>
    <t>Johnnie Goergen</t>
  </si>
  <si>
    <t>jjgoergon78@yahoo.com</t>
  </si>
  <si>
    <t>CATOOSA PUBLIC LIBRARY</t>
  </si>
  <si>
    <t>Brandi Blankenship</t>
  </si>
  <si>
    <t>bblankenship@cityofcatoosa.org</t>
  </si>
  <si>
    <t>John Blish, City Manager</t>
  </si>
  <si>
    <t>jblish@cityofcatoosa.org</t>
  </si>
  <si>
    <t>CHANDLER PUBLIC LIBRARY</t>
  </si>
  <si>
    <t>Carmen Harkins</t>
  </si>
  <si>
    <t>charkins@chandlerok.com</t>
  </si>
  <si>
    <t>Jason Orr</t>
  </si>
  <si>
    <t>citymanager@chandlerok.com</t>
  </si>
  <si>
    <t>CHELSEA PUBLIC LIBRARY</t>
  </si>
  <si>
    <t>Shirley Machin</t>
  </si>
  <si>
    <t>shirley.machin71@yahoo.com</t>
  </si>
  <si>
    <t>Kenny Weast - Manager</t>
  </si>
  <si>
    <t>kennyweast@sbcglobal.net</t>
  </si>
  <si>
    <t>CHEROKEE CITY- COUNTY LIBRARY</t>
  </si>
  <si>
    <t>Jenny Regier</t>
  </si>
  <si>
    <t>jenny.regier@cherokee-ok.us</t>
  </si>
  <si>
    <t>Chad Roach</t>
  </si>
  <si>
    <t>chad.roach@cherokee-ok.us</t>
  </si>
  <si>
    <t>CHICKASHA PUBLIC LIBRARY</t>
  </si>
  <si>
    <t>Lillie Huckaby</t>
  </si>
  <si>
    <t>Lillie.Huckaby@chickasha.org</t>
  </si>
  <si>
    <t>Chris Mosley, Mayor (Acting City Manager)</t>
  </si>
  <si>
    <t>chris.mosley@chickasha.org</t>
  </si>
  <si>
    <t>CHOUTEAU PUBLIC LIBRARY</t>
  </si>
  <si>
    <t>Janet Coblentz</t>
  </si>
  <si>
    <t>chouteaupubliclibrary@gmail.com</t>
  </si>
  <si>
    <t>Brenda Cunningham</t>
  </si>
  <si>
    <t>townofchouteau10@gmail.com</t>
  </si>
  <si>
    <t>CLAREMORE - WILL ROGERS LIBRARY</t>
  </si>
  <si>
    <t>Sherry Beach</t>
  </si>
  <si>
    <t>sbeach@claremorecity.com</t>
  </si>
  <si>
    <t>John Feary</t>
  </si>
  <si>
    <t>jfeary@claremorecity.com</t>
  </si>
  <si>
    <t>CLEVELAND - JAY C BYERS MEMORIAL LIBRARY</t>
  </si>
  <si>
    <t>Michelle Miller</t>
  </si>
  <si>
    <t>mmiller@jcbyerslibrary.org</t>
  </si>
  <si>
    <t>Mike Vaughan</t>
  </si>
  <si>
    <t>cm@cityofclevelandok.com</t>
  </si>
  <si>
    <t>COWETA PUBLIC LIBRARY</t>
  </si>
  <si>
    <t>Julia Stephens</t>
  </si>
  <si>
    <t>jstephens@cityofcoweta-ok.gov</t>
  </si>
  <si>
    <t>Roger Kolman</t>
  </si>
  <si>
    <t>rkolman@cityofcoweta-ok.gov</t>
  </si>
  <si>
    <t>CRESCENT COMMUNITY LIBRARY</t>
  </si>
  <si>
    <t>Kayla Kinney</t>
  </si>
  <si>
    <t>kkinney@cityofcrescent.com</t>
  </si>
  <si>
    <t>Ryan Wallace</t>
  </si>
  <si>
    <t>rwallace@cityofcrescent.com</t>
  </si>
  <si>
    <t>CUSHING PUBLIC LIBRARY</t>
  </si>
  <si>
    <t>Michael Hanes</t>
  </si>
  <si>
    <t>librarydirector@cityofcushing.org</t>
  </si>
  <si>
    <t>Terry Brannon, City Manager</t>
  </si>
  <si>
    <t>citymanager@cityofcushing.org</t>
  </si>
  <si>
    <t>DEWEY - TYLER MEMORIAL LIBRARY</t>
  </si>
  <si>
    <t>Jordan Mayer</t>
  </si>
  <si>
    <t>deweylibrary@cityofdewey.com</t>
  </si>
  <si>
    <t>Kevin Trease</t>
  </si>
  <si>
    <t>ktrease@cityofdewey.com</t>
  </si>
  <si>
    <t>DRUMRIGHT PUBLIC LIBRARY</t>
  </si>
  <si>
    <t>Brenda Grisham</t>
  </si>
  <si>
    <t>blgrisham@drumright.lib.ok.us</t>
  </si>
  <si>
    <t>Mark Whinnery</t>
  </si>
  <si>
    <t>citymanager@cityofdrumright.com</t>
  </si>
  <si>
    <t>DUNCAN PUBLIC LIBRARY</t>
  </si>
  <si>
    <t>Amy Ryker</t>
  </si>
  <si>
    <t>amy.ryker@duncanok.gov</t>
  </si>
  <si>
    <t>Kimberly Meek, city manager</t>
  </si>
  <si>
    <t>kmeek@duncanok.gov</t>
  </si>
  <si>
    <t>DURANT-DONALD REYNOLDS COMMUNITY CT &amp; LIBRARY</t>
  </si>
  <si>
    <t>Robbee Tonubbee</t>
  </si>
  <si>
    <t>rtonubbee@durant.org</t>
  </si>
  <si>
    <t>John Dean</t>
  </si>
  <si>
    <t>jdean@durant.org</t>
  </si>
  <si>
    <t>EASTERN OKLAHOMA LIBRARY SYSTEM</t>
  </si>
  <si>
    <t>Mary Moroney</t>
  </si>
  <si>
    <t>mmoroney@eols.org</t>
  </si>
  <si>
    <t>NA</t>
  </si>
  <si>
    <t>EL RENO CARNEGIE LIBRARY</t>
  </si>
  <si>
    <t>Bridget Scheffler</t>
  </si>
  <si>
    <t>bscheffler@elrenook.gov</t>
  </si>
  <si>
    <t>Matt Sandidge</t>
  </si>
  <si>
    <t>msandidge@elrenook.gov</t>
  </si>
  <si>
    <t>ELGIN COMMUNITY LIBRARY</t>
  </si>
  <si>
    <t>Leslie Durham</t>
  </si>
  <si>
    <t>elginoklibrary@gmail.com</t>
  </si>
  <si>
    <t>JJ Francais</t>
  </si>
  <si>
    <t>mayorfrancais@gmail.com</t>
  </si>
  <si>
    <t>ELK CITY CARNEGIE LIBRARY</t>
  </si>
  <si>
    <t>DeAun Ivester</t>
  </si>
  <si>
    <t>ivesterd@elkcity.com</t>
  </si>
  <si>
    <t>Tom Ivester</t>
  </si>
  <si>
    <t>ivestert@elkcity.com</t>
  </si>
  <si>
    <t>ENID-PUBLIC LIBRARY OF ENID AND GARFIELD CO</t>
  </si>
  <si>
    <t>Theri Ray</t>
  </si>
  <si>
    <t>tray@enid.org</t>
  </si>
  <si>
    <t>Jerald Gilbert</t>
  </si>
  <si>
    <t>jgilbert@enid.org</t>
  </si>
  <si>
    <t>FAIRFAX PUBLIC LIBRARY</t>
  </si>
  <si>
    <t>Marcy Sterling</t>
  </si>
  <si>
    <t>director@fairfax.lib.ok.us</t>
  </si>
  <si>
    <t>Charlie Cartwright, Mayor</t>
  </si>
  <si>
    <t>ccartwright@ocso.net</t>
  </si>
  <si>
    <t>FAIRVIEW CITY LIBRARY</t>
  </si>
  <si>
    <t>Tamara Cornelsen</t>
  </si>
  <si>
    <t>tcornelsen@fairviewok.org</t>
  </si>
  <si>
    <t>Interim Chris Hoffman</t>
  </si>
  <si>
    <t>cmanager@fairviewok.org</t>
  </si>
  <si>
    <t>FREDERICK PUBLIC LIBRARY</t>
  </si>
  <si>
    <t>Robert Mark Hazel</t>
  </si>
  <si>
    <t>frederickokpubliclibrary@outlook.com</t>
  </si>
  <si>
    <t>Kyle Davis, city manager</t>
  </si>
  <si>
    <t>citymanager@frederickok.org</t>
  </si>
  <si>
    <t>GEARY PUBLIC LIBRARY</t>
  </si>
  <si>
    <t>Kimberly Hoyle</t>
  </si>
  <si>
    <t>library@cityofgeary.com</t>
  </si>
  <si>
    <t>Bobby Allen</t>
  </si>
  <si>
    <t>b.allen@cityofgeary.com</t>
  </si>
  <si>
    <t>GRANDFIELD PUBLIC LIBRARY</t>
  </si>
  <si>
    <t>Cathy Haney</t>
  </si>
  <si>
    <t>grandpl@hotmail.com</t>
  </si>
  <si>
    <t>Curtis Whittington</t>
  </si>
  <si>
    <t>grandman@pldi.net</t>
  </si>
  <si>
    <t>GUTHRIE PUBLIC LIBRARY</t>
  </si>
  <si>
    <t>Suzette Chang</t>
  </si>
  <si>
    <t>schang@cityofguthrie.com</t>
  </si>
  <si>
    <t>Leroy Alsup</t>
  </si>
  <si>
    <t>lalsup@cityofguthrie.com</t>
  </si>
  <si>
    <t>GUYMON PUBLIC LIBRARY</t>
  </si>
  <si>
    <t>Blair Henson</t>
  </si>
  <si>
    <t>adult.librarian.gpl@gmail.com</t>
  </si>
  <si>
    <t>Michael Shannon</t>
  </si>
  <si>
    <t>mike.shannon@guymonok.org</t>
  </si>
  <si>
    <t>HENNESSEY PUBLIC LIBRARY</t>
  </si>
  <si>
    <t>Steven Mitchell</t>
  </si>
  <si>
    <t>info@hennessey.lib.ok.us</t>
  </si>
  <si>
    <t>Tiffany Tillman, Town Administrator</t>
  </si>
  <si>
    <t>hennesseyokus@pldi.net</t>
  </si>
  <si>
    <t>HENRYETTA PUBLIC LIBRARY</t>
  </si>
  <si>
    <t>Joann Hott</t>
  </si>
  <si>
    <t>hplib@henryettalibrary.org</t>
  </si>
  <si>
    <t>Donna White, Acting CM</t>
  </si>
  <si>
    <t>citymanager@cityofhenryetta.org</t>
  </si>
  <si>
    <t>HINTON - NORMAN SMITH MEMORIAL LIBRARY</t>
  </si>
  <si>
    <t>Taylor Meriwether</t>
  </si>
  <si>
    <t>library@hintonok.com</t>
  </si>
  <si>
    <t>Shanon Pack</t>
  </si>
  <si>
    <t>administrator@hintonok.com</t>
  </si>
  <si>
    <t>HOBART PUBLIC LIBRARY</t>
  </si>
  <si>
    <t>Brandy Tointigh</t>
  </si>
  <si>
    <t>hobartpl@hobart.lib.ok.us</t>
  </si>
  <si>
    <t>Ashley Slaughterback</t>
  </si>
  <si>
    <t>citymanager@hobartok.gov</t>
  </si>
  <si>
    <t>HOLDENVILLE - GRACE PICKENS PUBLIC LIBRARY</t>
  </si>
  <si>
    <t>Kim McNaughton</t>
  </si>
  <si>
    <t>readsrus@yahoo.com</t>
  </si>
  <si>
    <t>John Massad</t>
  </si>
  <si>
    <t>hldvmayor@gmail.com</t>
  </si>
  <si>
    <t>HOMINY PUBLIC LIBRARY</t>
  </si>
  <si>
    <t>Lindee DeRoin</t>
  </si>
  <si>
    <t>lindeederoin@cityofhominy.com</t>
  </si>
  <si>
    <t>Jimmie Ratliff</t>
  </si>
  <si>
    <t>jimmieratliff@gmail.com</t>
  </si>
  <si>
    <t>HOOKER - OLIVE WARNER MEMORIAL LIBRARY</t>
  </si>
  <si>
    <t>Carolyn Blackwelder</t>
  </si>
  <si>
    <t>OWL73945@yahoo.com</t>
  </si>
  <si>
    <t>Aaron Witt, Mayor</t>
  </si>
  <si>
    <t>cityofhooker@hookeroklahoma.net</t>
  </si>
  <si>
    <t>HYDRO PUBLIC LIBRARY</t>
  </si>
  <si>
    <t>Jennifer T. Hall</t>
  </si>
  <si>
    <t>hydropubliclibrary@gmail.com</t>
  </si>
  <si>
    <t>Regina Link</t>
  </si>
  <si>
    <t>rlink@townofhydro.com</t>
  </si>
  <si>
    <t>INOLA PUBLIC LIBRARY</t>
  </si>
  <si>
    <t>Monica Clark</t>
  </si>
  <si>
    <t>ipldirector@yahoo.com</t>
  </si>
  <si>
    <t>Larry Grigg</t>
  </si>
  <si>
    <t>inolaokmayor@tds.net</t>
  </si>
  <si>
    <t>KAW CITY - J.A. WALKER MEMORIAL LIBRARY</t>
  </si>
  <si>
    <t>Tammy Compala</t>
  </si>
  <si>
    <t>J.A.Walkerlibrary@kawcityok.net</t>
  </si>
  <si>
    <t>Karla Hunsaker, Mayor</t>
  </si>
  <si>
    <t>mayor@kawcityok.net</t>
  </si>
  <si>
    <t>KELLYVILLE PUBLIC LIBRARY</t>
  </si>
  <si>
    <t>Aimee Hargrove</t>
  </si>
  <si>
    <t>ahargrove.kv@gmail.com</t>
  </si>
  <si>
    <t>Shelly Garrett</t>
  </si>
  <si>
    <t>townofkellyville74039@gmail.com</t>
  </si>
  <si>
    <t>KINGFISHER MEMORIAL LIBRARY</t>
  </si>
  <si>
    <t>MICHAEL R TAUTKUS</t>
  </si>
  <si>
    <t>Librarian@Kingfisher.Org</t>
  </si>
  <si>
    <t>Dave Slezickey</t>
  </si>
  <si>
    <t>dave@kingfisher.org</t>
  </si>
  <si>
    <t>KONAWA - KENNEDY LIBRARY OF KONAWA</t>
  </si>
  <si>
    <t>Stephanie Sawyer</t>
  </si>
  <si>
    <t>stephaniesawyer@konawa.k12.ok.us</t>
  </si>
  <si>
    <t>Tim Cully</t>
  </si>
  <si>
    <t>tim@konawaok.com</t>
  </si>
  <si>
    <t>LANGLEY PUBLIC LIBRARY</t>
  </si>
  <si>
    <t>Mary Crofford</t>
  </si>
  <si>
    <t>mcrofford@langleyok.org</t>
  </si>
  <si>
    <t>Carole Free</t>
  </si>
  <si>
    <t>Carolelesiefree@gmail.com</t>
  </si>
  <si>
    <t>LAVERNE DELPHIAN MUNICIPAL LIBRARY</t>
  </si>
  <si>
    <t>Amy Shuman</t>
  </si>
  <si>
    <t>lavdplib@gmail.com</t>
  </si>
  <si>
    <t>Shelby Batman</t>
  </si>
  <si>
    <t>townofmanager@gmail.com</t>
  </si>
  <si>
    <t>LAWTON PUBLIC LIBRARY</t>
  </si>
  <si>
    <t>Kristin Herr</t>
  </si>
  <si>
    <t>kristin.herr@lawtonok.gov</t>
  </si>
  <si>
    <t>Michael Cleghorn, City Manager</t>
  </si>
  <si>
    <t>michael.cleghorn@lawtonok.gov</t>
  </si>
  <si>
    <t>LINDSAY COMMUNITY LIBRARY</t>
  </si>
  <si>
    <t>Brenda Norrell</t>
  </si>
  <si>
    <t>citylibrary@ci.lindsay.ok.us</t>
  </si>
  <si>
    <t>Janice Cain</t>
  </si>
  <si>
    <t>Janice@ci.lindsay.ok.us</t>
  </si>
  <si>
    <t>LOCUST GROVE PUBLIC LIBRARY</t>
  </si>
  <si>
    <t>Marea Breedlove</t>
  </si>
  <si>
    <t>locustgrovelibrary@gmail.com</t>
  </si>
  <si>
    <t>Jason Williams</t>
  </si>
  <si>
    <t>jawilliams@fairpoint.net</t>
  </si>
  <si>
    <t>MADILL CITY-COUNTY LIBRARY</t>
  </si>
  <si>
    <t>Shirley Harkins</t>
  </si>
  <si>
    <t>madlib@texomaonline.com</t>
  </si>
  <si>
    <t>James Fullingim - City Manager</t>
  </si>
  <si>
    <t>james@cityofmadill.com</t>
  </si>
  <si>
    <t>MANGUM - MARGARET CARDER LIBRARY</t>
  </si>
  <si>
    <t>Joseph Marsh</t>
  </si>
  <si>
    <t>mangumlibrary@gmail.com</t>
  </si>
  <si>
    <t>Butch Clark</t>
  </si>
  <si>
    <t>citymanager@cityofmangum.net</t>
  </si>
  <si>
    <t>MANNFORD PUBLIC LIBRARY</t>
  </si>
  <si>
    <t>Colleen Branson</t>
  </si>
  <si>
    <t>cbranson@mannford.lib.ok.us</t>
  </si>
  <si>
    <t>Gerald Haury</t>
  </si>
  <si>
    <t>ghaury@cityofmannford.net</t>
  </si>
  <si>
    <t>MARLOW - GARLAND SMITH PUBLIC LIBRARY</t>
  </si>
  <si>
    <t>Tina Bennett</t>
  </si>
  <si>
    <t>tinabennett@gs.lib.ok.us</t>
  </si>
  <si>
    <t>Jason McPherson</t>
  </si>
  <si>
    <t>jmcpherson@cityofmarlow.com</t>
  </si>
  <si>
    <t>MAYSVILLE PUBLIC LIBRARY</t>
  </si>
  <si>
    <t>Janet Dinwiddie</t>
  </si>
  <si>
    <t>maysvillepl@gmail.com</t>
  </si>
  <si>
    <t>Cindy White</t>
  </si>
  <si>
    <t>maytownhall@windstream.net</t>
  </si>
  <si>
    <t>MEDFORD PUBLIC LIBRARY</t>
  </si>
  <si>
    <t>Charlene Moss</t>
  </si>
  <si>
    <t>medfordpubliclibrary@gmail.com</t>
  </si>
  <si>
    <t>Dea Mandevill</t>
  </si>
  <si>
    <t>cityofmedfordok@yahoo.com</t>
  </si>
  <si>
    <t>MEEKER PUBLIC LIBRARY</t>
  </si>
  <si>
    <t>Delanya Wolford</t>
  </si>
  <si>
    <t>library@meeker.lib.ok.us</t>
  </si>
  <si>
    <t>Jeff Wilbourn</t>
  </si>
  <si>
    <t>METROPOLITAN LIBRARY SYSTEM</t>
  </si>
  <si>
    <t>Larry White</t>
  </si>
  <si>
    <t>larry.white@metrolibrary.org</t>
  </si>
  <si>
    <t>David Holt, Mayor</t>
  </si>
  <si>
    <t>mayor@okc.gov</t>
  </si>
  <si>
    <t>MIAMI PUBLIC LIBRARY</t>
  </si>
  <si>
    <t>Callie Cortner</t>
  </si>
  <si>
    <t>ccortner@miamiokla.net</t>
  </si>
  <si>
    <t>James Reese, City Manager</t>
  </si>
  <si>
    <t>breese@miamiokla.net</t>
  </si>
  <si>
    <t>MOORELAND - BEYOND THE PAGES</t>
  </si>
  <si>
    <t>Heather Kornele</t>
  </si>
  <si>
    <t>beyondthepages@pldi.net</t>
  </si>
  <si>
    <t>Bobby Kehn</t>
  </si>
  <si>
    <t>bkehn@pldi.net</t>
  </si>
  <si>
    <t>MOUNDS PUBLIC LIBRARY</t>
  </si>
  <si>
    <t>Lucille Abbott</t>
  </si>
  <si>
    <t>moundspubliclibrary@gmail.com</t>
  </si>
  <si>
    <t>Jeff Culbert</t>
  </si>
  <si>
    <t>townofmoundsok@gmail.com</t>
  </si>
  <si>
    <t>MT VIEW - ADDIE DAVIS MEMORIAL LIBRARY</t>
  </si>
  <si>
    <t>Sandra Lightfoot</t>
  </si>
  <si>
    <t>mtnviewlibrary@live.com</t>
  </si>
  <si>
    <t>Jeremy Hooper</t>
  </si>
  <si>
    <t>patp@westok.net</t>
  </si>
  <si>
    <t>MUSTANG PUBLIC LIBRARY</t>
  </si>
  <si>
    <t>Julie Slupe</t>
  </si>
  <si>
    <t>jslupe@cityofmustang.org</t>
  </si>
  <si>
    <t>Timothy Rooney</t>
  </si>
  <si>
    <t>trooney@cityofmustang.org</t>
  </si>
  <si>
    <t>NEWKIRK PUBLIC LIBRARY</t>
  </si>
  <si>
    <t>Marcina Overman</t>
  </si>
  <si>
    <t>newkirkpublib@gmail.com</t>
  </si>
  <si>
    <t>Ryan Smykil</t>
  </si>
  <si>
    <t>newkirkcitymanager@gmail.com</t>
  </si>
  <si>
    <t>NOWATA CITY-COUNTY LIBRARY</t>
  </si>
  <si>
    <t>Marilyn Biggerstaff</t>
  </si>
  <si>
    <t>mbiggernccl@gmail.com</t>
  </si>
  <si>
    <t>Melanie Carrick</t>
  </si>
  <si>
    <t>melanie.carrick@NowataOK.gov</t>
  </si>
  <si>
    <t>OKEENE PUBLIC LIBRARY</t>
  </si>
  <si>
    <t>Lee Ann Barnes</t>
  </si>
  <si>
    <t>reading@okeene.lib.ok.us</t>
  </si>
  <si>
    <t>Richard Raupe</t>
  </si>
  <si>
    <t>citymanager@okeene.us</t>
  </si>
  <si>
    <t>OKEMAH PUBLIC LIBRARY</t>
  </si>
  <si>
    <t>Teresa M. Labbé</t>
  </si>
  <si>
    <t>tlabbeopl@yahoo.com</t>
  </si>
  <si>
    <t>Jim Copeland (acting City Manager)</t>
  </si>
  <si>
    <t>okemahoperations@gmail.com</t>
  </si>
  <si>
    <t>OKMULGEE PUBLIC LIBRARY</t>
  </si>
  <si>
    <t>Kristin Cunningham</t>
  </si>
  <si>
    <t>library@okmcity.net</t>
  </si>
  <si>
    <t>Tom Giulioli</t>
  </si>
  <si>
    <t>cmgr@okmcity.net</t>
  </si>
  <si>
    <t>PAULS VALLEY-NORA SPARKS WARREN MEM LIBRARY</t>
  </si>
  <si>
    <t>Shari Kendall</t>
  </si>
  <si>
    <t>skendall@cityofpaulsvalley.com</t>
  </si>
  <si>
    <t>Lee Litterell</t>
  </si>
  <si>
    <t>llitterell@cityofpaulsvalley.com</t>
  </si>
  <si>
    <t>PAWHUSKA PUBLIC LIBRARY</t>
  </si>
  <si>
    <t>Yvonne Rose</t>
  </si>
  <si>
    <t>yrose@pawhuska.lib.ok.us</t>
  </si>
  <si>
    <t>Leslie Teague, City Manager</t>
  </si>
  <si>
    <t>lteague@pawhuska.org</t>
  </si>
  <si>
    <t>PAWNEE PUBLIC LIBRARY</t>
  </si>
  <si>
    <t>Amy Brewer</t>
  </si>
  <si>
    <t>amy.brewer@cityofpawnee.org</t>
  </si>
  <si>
    <t>Alice Cottle</t>
  </si>
  <si>
    <t>mayor@cityofpawnee.org</t>
  </si>
  <si>
    <t>PERKINS - THOMAS-WILHITE MEMORIAL LIBRARY</t>
  </si>
  <si>
    <t>Jennifer Hudson</t>
  </si>
  <si>
    <t>Librarydirector@cityofperkins.net</t>
  </si>
  <si>
    <t>Bob Ernst</t>
  </si>
  <si>
    <t>citymanager@cityofperkins.net</t>
  </si>
  <si>
    <t>PERRY CARNEGIE LIBRARY</t>
  </si>
  <si>
    <t>Pamela Rigg</t>
  </si>
  <si>
    <t>director@perry.lib.ok.us</t>
  </si>
  <si>
    <t>Larry Pannell, City Manager</t>
  </si>
  <si>
    <t>city.manager@cityofperryok.com</t>
  </si>
  <si>
    <t>PIEDMONT PUBLIC LIBRARY</t>
  </si>
  <si>
    <t>Michelle Ferguson</t>
  </si>
  <si>
    <t>info@piedmontlibrary.org</t>
  </si>
  <si>
    <t>Josh Williams</t>
  </si>
  <si>
    <t>joshua.williams@piedmont-ok.gov</t>
  </si>
  <si>
    <t>PIONEER LIBRARY SYSTEM</t>
  </si>
  <si>
    <t>Lisa Wells</t>
  </si>
  <si>
    <t>lwells@pioneerlibrarysystem.org</t>
  </si>
  <si>
    <t>Larry Heikkila</t>
  </si>
  <si>
    <t>mayor@normanok.gov</t>
  </si>
  <si>
    <t>PONCA CITY LIBRARY</t>
  </si>
  <si>
    <t>Holly LaBossiere</t>
  </si>
  <si>
    <t>labosha@poncacityok.gov</t>
  </si>
  <si>
    <t>Craig Stephenson</t>
  </si>
  <si>
    <t>stephca@poncacityok.gov</t>
  </si>
  <si>
    <t>PRAGUE - HAYNIE PUBLIC LIBRARY</t>
  </si>
  <si>
    <t>Deborah Clonts</t>
  </si>
  <si>
    <t>debbie.clonts@haynielibrary.com</t>
  </si>
  <si>
    <t>Jim Greff</t>
  </si>
  <si>
    <t>jgreff@cityofpragueok.org</t>
  </si>
  <si>
    <t>PRYOR -  THOMAS J HARRISON PUBLIC LIBRARY</t>
  </si>
  <si>
    <t>Cari Rerat</t>
  </si>
  <si>
    <t>reratc@pryorlibrary.org</t>
  </si>
  <si>
    <t>Larry Lees</t>
  </si>
  <si>
    <t>leesl@pryorcreek.org</t>
  </si>
  <si>
    <t>RINGLING - GLEASON MEMORIAL LIBRARY</t>
  </si>
  <si>
    <t>Renee Yocum</t>
  </si>
  <si>
    <t>gleasonmemorial@att.net</t>
  </si>
  <si>
    <t>Terrie Blackwell</t>
  </si>
  <si>
    <t>townofringling@yahoo.com</t>
  </si>
  <si>
    <t>RUSH SPRINGS-GLOVER SPENCER MEMORIAL LIBRARY</t>
  </si>
  <si>
    <t>Tom Gashlin</t>
  </si>
  <si>
    <t>director@glover.lib.ok.us</t>
  </si>
  <si>
    <t>Janice Strange</t>
  </si>
  <si>
    <t>kathy.adamson@townofrushsprings.org</t>
  </si>
  <si>
    <t>SALINA PUBLIC LIBRARY</t>
  </si>
  <si>
    <t>Tammie Halbach</t>
  </si>
  <si>
    <t>salinaok_publib@yahoo.com</t>
  </si>
  <si>
    <t>Randall Plumlee</t>
  </si>
  <si>
    <t>randall.plumlee@townofsalina.com</t>
  </si>
  <si>
    <t>SAPULPA - BARTLETT CARNEGIE PUBLIC LIBRARY</t>
  </si>
  <si>
    <t>Kristin Haddock</t>
  </si>
  <si>
    <t>khaddock@sapulpaok.gov</t>
  </si>
  <si>
    <t>Joan Riley</t>
  </si>
  <si>
    <t>jriley@sapulpaok.gov</t>
  </si>
  <si>
    <t>SAYRE PUBLIC LIBRARY</t>
  </si>
  <si>
    <t>Sue Warnke</t>
  </si>
  <si>
    <t>sayrepl1@sayre.lib.ok.us</t>
  </si>
  <si>
    <t>Guy Hylton</t>
  </si>
  <si>
    <t>citymanager@sayre.ok.net</t>
  </si>
  <si>
    <t>SEMINOLE PUBLIC LIBRARY</t>
  </si>
  <si>
    <t>Jeanette Kennedy</t>
  </si>
  <si>
    <t>jkennedy@seminole-Oklahoma.net</t>
  </si>
  <si>
    <t>Steve Saxon</t>
  </si>
  <si>
    <t>stevesaxon03@gmail.com</t>
  </si>
  <si>
    <t>SHATTUCK PUBLIC LIBRARY</t>
  </si>
  <si>
    <t>Amber Henry</t>
  </si>
  <si>
    <t>shattpl@pldi.net</t>
  </si>
  <si>
    <t>Sam Hamilton</t>
  </si>
  <si>
    <t>shattuckmanager@pldi.net</t>
  </si>
  <si>
    <t>SOUTHEAST OKLAHOMA LIBRARY SYSTEM</t>
  </si>
  <si>
    <t>Michael Hull</t>
  </si>
  <si>
    <t>michael.hull@seolibraries.com</t>
  </si>
  <si>
    <t>n/a</t>
  </si>
  <si>
    <t>SOUTHERN OKLAHOMA LIBRARY SYSTEM</t>
  </si>
  <si>
    <t>Gail Oehler</t>
  </si>
  <si>
    <t>goehler@southernoklibrarysystem.org</t>
  </si>
  <si>
    <t>SOUTHERN PRAIRIE LIBRARY SYSTEM</t>
  </si>
  <si>
    <t>Katherine E. Hale</t>
  </si>
  <si>
    <t>khale@spls.lib.ok.us</t>
  </si>
  <si>
    <t>STILLWATER PUBLIC LIBRARY</t>
  </si>
  <si>
    <t>Stacy DeLano</t>
  </si>
  <si>
    <t>stacy.delano@stillwater.org</t>
  </si>
  <si>
    <t>Norman McNickle</t>
  </si>
  <si>
    <t>norman.mcnickle@stillwater.org</t>
  </si>
  <si>
    <t>STRATFORD - CHANDLER-WATTS LIBRARY</t>
  </si>
  <si>
    <t>Teresia Jors</t>
  </si>
  <si>
    <t>tjors@stratford.k12.ok.us</t>
  </si>
  <si>
    <t>Karen Lambert</t>
  </si>
  <si>
    <t>townofstratford@att.net</t>
  </si>
  <si>
    <t>STROUD PUBLIC LIBRARY</t>
  </si>
  <si>
    <t>Marsha Morgan</t>
  </si>
  <si>
    <t>stroudlib@yahoo.com</t>
  </si>
  <si>
    <t>Bob Pearman</t>
  </si>
  <si>
    <t>bpearman@cityofstroud.org</t>
  </si>
  <si>
    <t>TALALA PUBLIC LIBRARY</t>
  </si>
  <si>
    <t>Donna Jackson</t>
  </si>
  <si>
    <t>talalalibrary@gmail.com</t>
  </si>
  <si>
    <t>Kandy Damron</t>
  </si>
  <si>
    <t>Kkd.damron@gmail.com</t>
  </si>
  <si>
    <t>TEXHOMA PUBLIC LIBRARY</t>
  </si>
  <si>
    <t>Carol Coble</t>
  </si>
  <si>
    <t>texhoma.public.library@gmail.com</t>
  </si>
  <si>
    <t>Ralph Hyde</t>
  </si>
  <si>
    <t>ralph.hyde@yahoo.com</t>
  </si>
  <si>
    <t>TONKAWA PUBLIC LIBRARY</t>
  </si>
  <si>
    <t>Megan Hill</t>
  </si>
  <si>
    <t>library@tonkawaok.gov</t>
  </si>
  <si>
    <t>Kirk Henderson</t>
  </si>
  <si>
    <t>K.Henderson@tonkawaok.gov</t>
  </si>
  <si>
    <t>TRYON PUBLIC LIBRARY</t>
  </si>
  <si>
    <t>Sandra Tharp-Thee</t>
  </si>
  <si>
    <t>tryonlibrary@gmail.com</t>
  </si>
  <si>
    <t>Rocky Cooper</t>
  </si>
  <si>
    <t>townoftryon74875@gmail.com</t>
  </si>
  <si>
    <t>TULSA CITY-COUNTY LIBRARY SYSTEM</t>
  </si>
  <si>
    <t>Kimberly Johnson</t>
  </si>
  <si>
    <t>kim.johnson@tulsalibrary.org</t>
  </si>
  <si>
    <t>G. T. Bynum</t>
  </si>
  <si>
    <t>gtbynum@cityoftulsa.org</t>
  </si>
  <si>
    <t>TUTTLE LIBRARY</t>
  </si>
  <si>
    <t>Vivian Sloan</t>
  </si>
  <si>
    <t>librarian@tuttlelibrary.org</t>
  </si>
  <si>
    <t>Aaron McLeroy</t>
  </si>
  <si>
    <t>mayor@cityoftuttle.com</t>
  </si>
  <si>
    <t>VINITA PUBLIC LIBRARY</t>
  </si>
  <si>
    <t>Vanessa Hicks</t>
  </si>
  <si>
    <t>director@cityofvinita.com</t>
  </si>
  <si>
    <t>Chuck Hoskin, Sr.</t>
  </si>
  <si>
    <t>choskin@cityofvinita.com</t>
  </si>
  <si>
    <t>WAGONER CITY PUBLIC LIBRARY</t>
  </si>
  <si>
    <t>Janie Barnett</t>
  </si>
  <si>
    <t>librarydirector@wagonerok.org</t>
  </si>
  <si>
    <t>Dwayne Elam</t>
  </si>
  <si>
    <t>wpwadirector@wagonerok.org</t>
  </si>
  <si>
    <t>WALTERS PUBLIC LIBRARY</t>
  </si>
  <si>
    <t>Kacie Renick</t>
  </si>
  <si>
    <t>director@walterspubliclibrary.org</t>
  </si>
  <si>
    <t>Shawn Strange</t>
  </si>
  <si>
    <t>sstrange@waltersok.org</t>
  </si>
  <si>
    <t>WATONGA PUBLIC LIBRARY</t>
  </si>
  <si>
    <t>Terri Crawford</t>
  </si>
  <si>
    <t>tcrawford@watongaok.gov</t>
  </si>
  <si>
    <t>Karrie Beth Little, City Manager</t>
  </si>
  <si>
    <t>klittle@watongaok.gov</t>
  </si>
  <si>
    <t>WAURIKA PUBLIC LIBRARY</t>
  </si>
  <si>
    <t>Darren Biby</t>
  </si>
  <si>
    <t>waurikapubliclibrary@gmail.com</t>
  </si>
  <si>
    <t>Kyote Dunn</t>
  </si>
  <si>
    <t>citymanager@waurika.gov</t>
  </si>
  <si>
    <t>WAYNOKA PUBLIC LIBRARY</t>
  </si>
  <si>
    <t>Bailey Rankin</t>
  </si>
  <si>
    <t>waynokalibrary@hotmail.com</t>
  </si>
  <si>
    <t>Susan Bradford</t>
  </si>
  <si>
    <t>waynokamayor@gmail.com</t>
  </si>
  <si>
    <t>WESTERN PLAINS LIBRARY SYSTEM</t>
  </si>
  <si>
    <t>Tim Miller</t>
  </si>
  <si>
    <t>tim.miller@wplibs.com</t>
  </si>
  <si>
    <t>keyster@thomas.k12.ok.us</t>
  </si>
  <si>
    <t>WETUMKA PUBLIC LIBRARY</t>
  </si>
  <si>
    <t>Joan Hill</t>
  </si>
  <si>
    <t>joanhill29@gmail.com</t>
  </si>
  <si>
    <t>Tommy Hogue</t>
  </si>
  <si>
    <t>Citytreasurerwetumka@gmail.com</t>
  </si>
  <si>
    <t>WEWOKA PUBLIC LIBRARY</t>
  </si>
  <si>
    <t>Carolyn Trimble</t>
  </si>
  <si>
    <t>cjtrimb@yahoo.com</t>
  </si>
  <si>
    <t>Mark Mosley</t>
  </si>
  <si>
    <t>citymanager@cityofwewoka.com</t>
  </si>
  <si>
    <t>WOODWARD PUBLIC LIBRARY</t>
  </si>
  <si>
    <t>CONNIE TERRY</t>
  </si>
  <si>
    <t>CTERRY@WOODWARD.LIB.OK.US</t>
  </si>
  <si>
    <t>SHAUN BARNETT</t>
  </si>
  <si>
    <t>SBARNETT@CITYOFWOODWARD-OK.GOV</t>
  </si>
  <si>
    <t>WYNNEWOOD PUBLIC LIBRARY</t>
  </si>
  <si>
    <t>Jamie Jennison</t>
  </si>
  <si>
    <t>jjennison@cityofwynnewoodok.org</t>
  </si>
  <si>
    <t>Anne Giltner</t>
  </si>
  <si>
    <t>giltner@cityofwynnewoodok.org</t>
  </si>
  <si>
    <t>YALE PUBLIC LIBRARY</t>
  </si>
  <si>
    <t>Nancy L. Griffin</t>
  </si>
  <si>
    <t>ngriffin@yaleok.org</t>
  </si>
  <si>
    <t>Philip Kelly</t>
  </si>
  <si>
    <t>800@yaleok.org</t>
  </si>
  <si>
    <t>YUKON - MABEL C. FRY PUBLIC LIBRARY</t>
  </si>
  <si>
    <t>Sara Schieman</t>
  </si>
  <si>
    <t>sschieman@yukonok.gov</t>
  </si>
  <si>
    <t>Tammy Kretchmar</t>
  </si>
  <si>
    <t>tkretchmar@yukonok.gov</t>
  </si>
  <si>
    <t>State Total</t>
  </si>
  <si>
    <t>Total population Oklahoma</t>
  </si>
  <si>
    <t>VISITS/REFERENCE</t>
  </si>
  <si>
    <t>Patron Visits</t>
  </si>
  <si>
    <t>Reference</t>
  </si>
  <si>
    <t xml:space="preserve">Public Service Hours </t>
  </si>
  <si>
    <t>Total Library Visits</t>
  </si>
  <si>
    <t>Library Visits per capita</t>
  </si>
  <si>
    <t>Reference per capita</t>
  </si>
  <si>
    <t>COVID - RELATED SERVICE</t>
  </si>
  <si>
    <t>Buildings Closed</t>
  </si>
  <si>
    <t>Online Card Registration</t>
  </si>
  <si>
    <t>Curbside Service</t>
  </si>
  <si>
    <t>Wi-Fi Outside</t>
  </si>
  <si>
    <t>Back to regular hours</t>
  </si>
  <si>
    <t>No</t>
  </si>
  <si>
    <t>Yes</t>
  </si>
  <si>
    <t>INTERNET</t>
  </si>
  <si>
    <t>County</t>
  </si>
  <si>
    <t>Public Computers</t>
  </si>
  <si>
    <t>Internet workstations per 3,000 Population</t>
  </si>
  <si>
    <t>Annual Internet use</t>
  </si>
  <si>
    <t>Internet use per capita</t>
  </si>
  <si>
    <t>Wi-fi usage</t>
  </si>
  <si>
    <t>Broadband Speeds</t>
  </si>
  <si>
    <t>Wifi Outside Building</t>
  </si>
  <si>
    <t>In-library Checkout Laptops</t>
  </si>
  <si>
    <t>Home Checkout Laptops</t>
  </si>
  <si>
    <t>Home checkout Hotspots</t>
  </si>
  <si>
    <t>PONTOTOC</t>
  </si>
  <si>
    <t>1 GBPS</t>
  </si>
  <si>
    <t>80 MBPS</t>
  </si>
  <si>
    <t>WOODS</t>
  </si>
  <si>
    <t>100 MBPS</t>
  </si>
  <si>
    <t>CADDO</t>
  </si>
  <si>
    <t>200 MBPS</t>
  </si>
  <si>
    <t>PUSHMATAHA</t>
  </si>
  <si>
    <t>500 MBPS</t>
  </si>
  <si>
    <t>CARTER</t>
  </si>
  <si>
    <t>Other</t>
  </si>
  <si>
    <t>OSAGE</t>
  </si>
  <si>
    <t>WASHINGTON</t>
  </si>
  <si>
    <t>250 MBPS</t>
  </si>
  <si>
    <t>BEAVER</t>
  </si>
  <si>
    <t>KAY</t>
  </si>
  <si>
    <t>CIMARRON</t>
  </si>
  <si>
    <t>CREEK</t>
  </si>
  <si>
    <t>HARPER</t>
  </si>
  <si>
    <t>ALFALFA</t>
  </si>
  <si>
    <t>15 MBPS</t>
  </si>
  <si>
    <t>ROGERS</t>
  </si>
  <si>
    <t>LINCOLN</t>
  </si>
  <si>
    <t>20 MBPS</t>
  </si>
  <si>
    <t>50 MBPS</t>
  </si>
  <si>
    <t>GRADY</t>
  </si>
  <si>
    <t>Mayes</t>
  </si>
  <si>
    <t>155 MBPS</t>
  </si>
  <si>
    <t>PAWNEE</t>
  </si>
  <si>
    <t>WAGONER</t>
  </si>
  <si>
    <t>LOGAN</t>
  </si>
  <si>
    <t>PAYNE</t>
  </si>
  <si>
    <t>150 MBPS</t>
  </si>
  <si>
    <t>STEPHENS</t>
  </si>
  <si>
    <t>BRYAN</t>
  </si>
  <si>
    <t>MUSKOGEE</t>
  </si>
  <si>
    <t>CANADIAN</t>
  </si>
  <si>
    <t>COMANCHE</t>
  </si>
  <si>
    <t>BECKHAM</t>
  </si>
  <si>
    <t>GARFIELD</t>
  </si>
  <si>
    <t>MAJOR</t>
  </si>
  <si>
    <t>TILLMAN</t>
  </si>
  <si>
    <t>BLAINE</t>
  </si>
  <si>
    <t>TEXAS</t>
  </si>
  <si>
    <t>KINGFISHER</t>
  </si>
  <si>
    <t>OKMULGEE</t>
  </si>
  <si>
    <t>KIOWA</t>
  </si>
  <si>
    <t>HUGHES</t>
  </si>
  <si>
    <t>SEMINOLE</t>
  </si>
  <si>
    <t>1GBPS</t>
  </si>
  <si>
    <t>MAYES</t>
  </si>
  <si>
    <t>GARVIN</t>
  </si>
  <si>
    <t>MARSHALL</t>
  </si>
  <si>
    <t>GREER</t>
  </si>
  <si>
    <t>GRANT</t>
  </si>
  <si>
    <t>OKLAHOMA</t>
  </si>
  <si>
    <t>4 GBPS</t>
  </si>
  <si>
    <t>OTTAWA</t>
  </si>
  <si>
    <t>WOODWARD</t>
  </si>
  <si>
    <t>NOWATA</t>
  </si>
  <si>
    <t>OKFUSKEE</t>
  </si>
  <si>
    <t>NOBLE</t>
  </si>
  <si>
    <t>350 MBPS</t>
  </si>
  <si>
    <t>CLEVELAND</t>
  </si>
  <si>
    <t>JEFFERSON</t>
  </si>
  <si>
    <t>ELLIS</t>
  </si>
  <si>
    <t>PITTSBURG</t>
  </si>
  <si>
    <t>Jackson</t>
  </si>
  <si>
    <t>3 MBPS</t>
  </si>
  <si>
    <t>TULSA</t>
  </si>
  <si>
    <t>CRAIG</t>
  </si>
  <si>
    <t>COTTON</t>
  </si>
  <si>
    <t>CUSTER</t>
  </si>
  <si>
    <t>State totals</t>
  </si>
  <si>
    <t>PROGRAMMING SYNCHRONOUS</t>
  </si>
  <si>
    <t>Number of synchronous progams</t>
  </si>
  <si>
    <t>On site programs</t>
  </si>
  <si>
    <t>Offsite</t>
  </si>
  <si>
    <t>Virtual</t>
  </si>
  <si>
    <t>Children 0-5</t>
  </si>
  <si>
    <t>Children 6-11</t>
  </si>
  <si>
    <t>Total Children</t>
  </si>
  <si>
    <t>Young Adult</t>
  </si>
  <si>
    <t>Adult</t>
  </si>
  <si>
    <t>General interest</t>
  </si>
  <si>
    <t>Total on site</t>
  </si>
  <si>
    <t>Children 0-5/2</t>
  </si>
  <si>
    <t>Children 6-112</t>
  </si>
  <si>
    <t>Total Children2</t>
  </si>
  <si>
    <t>Young Adult2</t>
  </si>
  <si>
    <t>Adult2</t>
  </si>
  <si>
    <t>General interest2</t>
  </si>
  <si>
    <t>Total off site</t>
  </si>
  <si>
    <t>Children 0-5/3</t>
  </si>
  <si>
    <t>Children 6-11/3</t>
  </si>
  <si>
    <t>Total Children3</t>
  </si>
  <si>
    <t>Young Adult3</t>
  </si>
  <si>
    <t>Adult3</t>
  </si>
  <si>
    <t>General interest3</t>
  </si>
  <si>
    <t>Total Virtual</t>
  </si>
  <si>
    <t>00</t>
  </si>
  <si>
    <t>0,</t>
  </si>
  <si>
    <t>PROGRAMMING II</t>
  </si>
  <si>
    <t>Attendance at Syncronous Programs</t>
  </si>
  <si>
    <t>Children 6-11/2</t>
  </si>
  <si>
    <t>Total Attendance</t>
  </si>
  <si>
    <t>PROGRAMMING III</t>
  </si>
  <si>
    <t>Asychronous Programs</t>
  </si>
  <si>
    <t>Program Presentations</t>
  </si>
  <si>
    <t>Program Views</t>
  </si>
  <si>
    <t>CIRCULATION/ILL</t>
  </si>
  <si>
    <t>Physical Collection</t>
  </si>
  <si>
    <t>ILL</t>
  </si>
  <si>
    <t>Adult Materials</t>
  </si>
  <si>
    <t>Juvenile Materials</t>
  </si>
  <si>
    <t>Other materials</t>
  </si>
  <si>
    <t>Total Physical</t>
  </si>
  <si>
    <t>Total Physical per capita</t>
  </si>
  <si>
    <t>Total Electronic</t>
  </si>
  <si>
    <t>Total Collection Use</t>
  </si>
  <si>
    <t>Circlation per capita</t>
  </si>
  <si>
    <t>ILL Borrowed</t>
  </si>
  <si>
    <t>ILL Loaned</t>
  </si>
  <si>
    <t>na</t>
  </si>
  <si>
    <t>0.00</t>
  </si>
  <si>
    <t>COLLECTION I</t>
  </si>
  <si>
    <t>Electronic Collection</t>
  </si>
  <si>
    <t>Adult books</t>
  </si>
  <si>
    <t>Juvenile books</t>
  </si>
  <si>
    <t>Audio</t>
  </si>
  <si>
    <t>Video</t>
  </si>
  <si>
    <t>Total</t>
  </si>
  <si>
    <t>Per capita</t>
  </si>
  <si>
    <t>Ebook units</t>
  </si>
  <si>
    <t>Eaudio units</t>
  </si>
  <si>
    <t>Evid</t>
  </si>
  <si>
    <t>Total2</t>
  </si>
  <si>
    <t>Per Capita2</t>
  </si>
  <si>
    <t>COLLECTION II</t>
  </si>
  <si>
    <t>Total Collection</t>
  </si>
  <si>
    <t>Number of items added</t>
  </si>
  <si>
    <t>Number of items withdrawn</t>
  </si>
  <si>
    <t>% of new collection</t>
  </si>
  <si>
    <t>% of withdrawn</t>
  </si>
  <si>
    <t>STAFFING</t>
  </si>
  <si>
    <t>MLIS Staff</t>
  </si>
  <si>
    <t>Total Staff</t>
  </si>
  <si>
    <t>Year Hired</t>
  </si>
  <si>
    <t>Salary</t>
  </si>
  <si>
    <t>FTE MLIS</t>
  </si>
  <si>
    <t>Population per one FTE MLS</t>
  </si>
  <si>
    <t>Entry librarian salary</t>
  </si>
  <si>
    <t xml:space="preserve">Total Paid </t>
  </si>
  <si>
    <t>Total FTE</t>
  </si>
  <si>
    <t>Population per one FTE staff</t>
  </si>
  <si>
    <t>August 2014</t>
  </si>
  <si>
    <t>12/13/1995</t>
  </si>
  <si>
    <t>0.75</t>
  </si>
  <si>
    <t>09/19/2022</t>
  </si>
  <si>
    <t>August 2004</t>
  </si>
  <si>
    <t>01/07/2016</t>
  </si>
  <si>
    <t>12/2004</t>
  </si>
  <si>
    <t>May 2012</t>
  </si>
  <si>
    <t>July 2005</t>
  </si>
  <si>
    <t>4/8/2022</t>
  </si>
  <si>
    <t>07/09/2019</t>
  </si>
  <si>
    <t>July 21, 2022</t>
  </si>
  <si>
    <t>February 2022</t>
  </si>
  <si>
    <t>0.50</t>
  </si>
  <si>
    <t>05/11/2022</t>
  </si>
  <si>
    <t>June 2022</t>
  </si>
  <si>
    <t>7/1/2019</t>
  </si>
  <si>
    <t>8/1988</t>
  </si>
  <si>
    <t>11/2021</t>
  </si>
  <si>
    <t>December 2021</t>
  </si>
  <si>
    <t>Aug. 2021</t>
  </si>
  <si>
    <t>July 2008</t>
  </si>
  <si>
    <t>July 2019</t>
  </si>
  <si>
    <t>07/02/2018</t>
  </si>
  <si>
    <t>July 2020</t>
  </si>
  <si>
    <t>April 1,2021</t>
  </si>
  <si>
    <t>April 2020</t>
  </si>
  <si>
    <t>08/01/2015</t>
  </si>
  <si>
    <t>01/01/2021</t>
  </si>
  <si>
    <t>8-2011</t>
  </si>
  <si>
    <t>Nov 2021</t>
  </si>
  <si>
    <t>Dec 2012</t>
  </si>
  <si>
    <t>July 1, 2020</t>
  </si>
  <si>
    <t>March 2021</t>
  </si>
  <si>
    <t>10/26/2021</t>
  </si>
  <si>
    <t>12/15/2015</t>
  </si>
  <si>
    <t>6/21/2022</t>
  </si>
  <si>
    <t>August 3, 2012</t>
  </si>
  <si>
    <t>June 2007</t>
  </si>
  <si>
    <t>07/2020</t>
  </si>
  <si>
    <t>0,0</t>
  </si>
  <si>
    <t>0.95</t>
  </si>
  <si>
    <t>May 20, 2019</t>
  </si>
  <si>
    <t>0.38</t>
  </si>
  <si>
    <t>June 2018</t>
  </si>
  <si>
    <t>05/2021</t>
  </si>
  <si>
    <t>0.40</t>
  </si>
  <si>
    <t>07/17/2021</t>
  </si>
  <si>
    <t>0.80</t>
  </si>
  <si>
    <t>July 1, 2018</t>
  </si>
  <si>
    <t>05/2022</t>
  </si>
  <si>
    <t>January 2022</t>
  </si>
  <si>
    <t>0.83</t>
  </si>
  <si>
    <t>June 15th 2019</t>
  </si>
  <si>
    <t>August 2016</t>
  </si>
  <si>
    <t>03/2015</t>
  </si>
  <si>
    <t>01/2021</t>
  </si>
  <si>
    <t>05/27/2003</t>
  </si>
  <si>
    <t>July 2015</t>
  </si>
  <si>
    <t>03/2012</t>
  </si>
  <si>
    <t>0.88</t>
  </si>
  <si>
    <t>05/29/2014</t>
  </si>
  <si>
    <t>08/02/2021</t>
  </si>
  <si>
    <t>July 2022</t>
  </si>
  <si>
    <t>0.63</t>
  </si>
  <si>
    <t>October 2019</t>
  </si>
  <si>
    <t>8/2017</t>
  </si>
  <si>
    <t>11-01-88</t>
  </si>
  <si>
    <t>0.43</t>
  </si>
  <si>
    <t>10/2001</t>
  </si>
  <si>
    <t>December 2015</t>
  </si>
  <si>
    <t>September 1, 2015</t>
  </si>
  <si>
    <t>4/2022</t>
  </si>
  <si>
    <t>04/21/2022</t>
  </si>
  <si>
    <t>October 15, 2013</t>
  </si>
  <si>
    <t>10/3/2020</t>
  </si>
  <si>
    <t>01/03/2020</t>
  </si>
  <si>
    <t>October, 2015</t>
  </si>
  <si>
    <t>January 2015</t>
  </si>
  <si>
    <t>06/2010</t>
  </si>
  <si>
    <t>07/03/2014</t>
  </si>
  <si>
    <t>01/01/22</t>
  </si>
  <si>
    <t>June 1, 2015</t>
  </si>
  <si>
    <t>5/6/2020</t>
  </si>
  <si>
    <t>November, 2015</t>
  </si>
  <si>
    <t>2/27/2019</t>
  </si>
  <si>
    <t>10/1979</t>
  </si>
  <si>
    <t>June 2019</t>
  </si>
  <si>
    <t>3/1990</t>
  </si>
  <si>
    <t>Sept 2017</t>
  </si>
  <si>
    <t>0.57</t>
  </si>
  <si>
    <t>7/1/2015</t>
  </si>
  <si>
    <t>June 17, 2020</t>
  </si>
  <si>
    <t>1/1/2017</t>
  </si>
  <si>
    <t>June 2020</t>
  </si>
  <si>
    <t>4/2006</t>
  </si>
  <si>
    <t>8/16/2021</t>
  </si>
  <si>
    <t>01/04/2016</t>
  </si>
  <si>
    <t>01/2022</t>
  </si>
  <si>
    <t>10/2023</t>
  </si>
  <si>
    <t>OPERATING REVENUE I</t>
  </si>
  <si>
    <t>State Revenue</t>
  </si>
  <si>
    <t>City/County Revenue</t>
  </si>
  <si>
    <t>Percentage State Revenue</t>
  </si>
  <si>
    <t>Total City/County/State</t>
  </si>
  <si>
    <t>OPERATING REVENUE II</t>
  </si>
  <si>
    <t>Other Revenue</t>
  </si>
  <si>
    <t>Revenue Per Capita</t>
  </si>
  <si>
    <t>population</t>
  </si>
  <si>
    <t>State Grants</t>
  </si>
  <si>
    <t>LSTA</t>
  </si>
  <si>
    <t>Other City/County</t>
  </si>
  <si>
    <t>Other I</t>
  </si>
  <si>
    <t>Total Other</t>
  </si>
  <si>
    <t>Total State/City/County</t>
  </si>
  <si>
    <t>Total Operating Revenue</t>
  </si>
  <si>
    <t>Local Per Capita</t>
  </si>
  <si>
    <t>State per capita</t>
  </si>
  <si>
    <t>Federal per capita</t>
  </si>
  <si>
    <t>Other per capita</t>
  </si>
  <si>
    <t>Total per capita</t>
  </si>
  <si>
    <t>OPERATING EXPENDITURES</t>
  </si>
  <si>
    <t>Collection</t>
  </si>
  <si>
    <t>Total Expenses</t>
  </si>
  <si>
    <t>Total Books</t>
  </si>
  <si>
    <t>Total Serials</t>
  </si>
  <si>
    <t>Total AV</t>
  </si>
  <si>
    <t>Total Electronic materials</t>
  </si>
  <si>
    <t>Total other</t>
  </si>
  <si>
    <t>Total Collection Expenditures</t>
  </si>
  <si>
    <t>% of total expenses</t>
  </si>
  <si>
    <t>OPERATING EXPENDITURES II</t>
  </si>
  <si>
    <t>Staff</t>
  </si>
  <si>
    <t>Salaries</t>
  </si>
  <si>
    <t>Benefits</t>
  </si>
  <si>
    <t>as % of total expenditures</t>
  </si>
  <si>
    <t>Other Expenditures</t>
  </si>
  <si>
    <t>CAPITAL REVENUE AND EXPENDITURES</t>
  </si>
  <si>
    <t>Capital Revenue</t>
  </si>
  <si>
    <t>Capital Expenditures</t>
  </si>
  <si>
    <t>Bonds</t>
  </si>
  <si>
    <t xml:space="preserve">Federal </t>
  </si>
  <si>
    <t>State</t>
  </si>
  <si>
    <t>New Building</t>
  </si>
  <si>
    <t>Remodel</t>
  </si>
  <si>
    <t>Other2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</si>
</sst>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"/>
    <numFmt numFmtId="165" formatCode="\$#,##0"/>
    <numFmt numFmtId="166" formatCode="&quot;$&quot;#,##0.00"/>
    <numFmt numFmtId="167" formatCode="&quot;$&quot;#,##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</cellStyleXfs>
  <cellXfs count="71">
    <xf numFmtId="0" fontId="0" fillId="0" borderId="0" xfId="0"/>
    <xf numFmtId="0" fontId="2" fillId="0" borderId="0" xfId="0" applyFont="1"/>
    <xf numFmtId="3" fontId="2" fillId="0" borderId="0" xfId="0" applyNumberFormat="1" applyFont="1"/>
    <xf numFmtId="1" fontId="2" fillId="0" borderId="0" xfId="0" applyNumberFormat="1" applyFont="1"/>
    <xf numFmtId="2" fontId="0" fillId="0" borderId="0" xfId="0" applyNumberFormat="1"/>
    <xf numFmtId="0" fontId="0" fillId="0" borderId="0" xfId="0" applyNumberFormat="1"/>
    <xf numFmtId="0" fontId="2" fillId="0" borderId="0" xfId="0" applyNumberFormat="1" applyFont="1"/>
    <xf numFmtId="10" fontId="0" fillId="0" borderId="0" xfId="0" applyNumberFormat="1"/>
    <xf numFmtId="0" fontId="1" fillId="0" borderId="0" xfId="0" applyFont="1"/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/>
    <xf numFmtId="1" fontId="0" fillId="0" borderId="0" xfId="0" applyNumberFormat="1"/>
    <xf numFmtId="3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164" fontId="2" fillId="0" borderId="0" xfId="0" applyNumberFormat="1" applyFont="1"/>
    <xf numFmtId="165" fontId="2" fillId="0" borderId="0" xfId="0" applyNumberFormat="1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7" fontId="2" fillId="0" borderId="0" xfId="0" applyNumberFormat="1" applyFont="1"/>
    <xf numFmtId="0" fontId="1" fillId="0" borderId="0" xfId="0" applyNumberFormat="1" applyFont="1"/>
    <xf numFmtId="10" fontId="1" fillId="0" borderId="0" xfId="0" applyNumberFormat="1" applyFont="1"/>
    <xf numFmtId="0" fontId="5" fillId="0" borderId="0" xfId="0" applyFont="1"/>
    <xf numFmtId="2" fontId="1" fillId="0" borderId="0" xfId="0" applyNumberFormat="1" applyFont="1"/>
    <xf numFmtId="0" fontId="4" fillId="4" borderId="0" xfId="3"/>
    <xf numFmtId="0" fontId="4" fillId="5" borderId="0" xfId="4"/>
    <xf numFmtId="0" fontId="1" fillId="4" borderId="0" xfId="3" applyFont="1"/>
    <xf numFmtId="2" fontId="1" fillId="4" borderId="0" xfId="3" applyNumberFormat="1" applyFont="1"/>
    <xf numFmtId="0" fontId="1" fillId="5" borderId="0" xfId="4" applyFont="1"/>
    <xf numFmtId="2" fontId="1" fillId="5" borderId="0" xfId="4" applyNumberFormat="1" applyFont="1"/>
    <xf numFmtId="0" fontId="4" fillId="3" borderId="0" xfId="2"/>
    <xf numFmtId="1" fontId="4" fillId="4" borderId="0" xfId="3" applyNumberFormat="1"/>
    <xf numFmtId="1" fontId="4" fillId="5" borderId="0" xfId="4" applyNumberFormat="1"/>
    <xf numFmtId="1" fontId="4" fillId="3" borderId="0" xfId="2" applyNumberFormat="1"/>
    <xf numFmtId="0" fontId="4" fillId="2" borderId="0" xfId="1"/>
    <xf numFmtId="1" fontId="4" fillId="2" borderId="0" xfId="1" applyNumberFormat="1"/>
    <xf numFmtId="165" fontId="4" fillId="4" borderId="0" xfId="3" applyNumberFormat="1"/>
    <xf numFmtId="166" fontId="4" fillId="5" borderId="0" xfId="4" applyNumberFormat="1"/>
    <xf numFmtId="0" fontId="6" fillId="4" borderId="1" xfId="3" applyFont="1" applyBorder="1"/>
    <xf numFmtId="0" fontId="7" fillId="4" borderId="0" xfId="3" applyFont="1"/>
    <xf numFmtId="0" fontId="6" fillId="5" borderId="1" xfId="4" applyFont="1" applyBorder="1"/>
    <xf numFmtId="0" fontId="7" fillId="5" borderId="0" xfId="4" applyFont="1"/>
    <xf numFmtId="0" fontId="6" fillId="3" borderId="1" xfId="2" applyFont="1" applyBorder="1"/>
    <xf numFmtId="0" fontId="7" fillId="3" borderId="0" xfId="2" applyFont="1"/>
    <xf numFmtId="0" fontId="0" fillId="0" borderId="0" xfId="0" applyFill="1"/>
    <xf numFmtId="0" fontId="7" fillId="4" borderId="1" xfId="3" applyFont="1" applyBorder="1"/>
    <xf numFmtId="0" fontId="7" fillId="2" borderId="0" xfId="1" applyFont="1"/>
    <xf numFmtId="0" fontId="7" fillId="0" borderId="0" xfId="0" applyFont="1"/>
    <xf numFmtId="2" fontId="7" fillId="0" borderId="0" xfId="0" applyNumberFormat="1" applyFont="1"/>
    <xf numFmtId="0" fontId="6" fillId="4" borderId="2" xfId="3" applyFont="1" applyBorder="1"/>
    <xf numFmtId="2" fontId="7" fillId="4" borderId="0" xfId="3" applyNumberFormat="1" applyFont="1"/>
    <xf numFmtId="0" fontId="6" fillId="5" borderId="2" xfId="4" applyFont="1" applyBorder="1"/>
    <xf numFmtId="0" fontId="6" fillId="5" borderId="0" xfId="4" applyFont="1"/>
    <xf numFmtId="1" fontId="7" fillId="5" borderId="0" xfId="4" applyNumberFormat="1" applyFont="1"/>
    <xf numFmtId="10" fontId="7" fillId="0" borderId="0" xfId="0" applyNumberFormat="1" applyFont="1"/>
    <xf numFmtId="0" fontId="1" fillId="4" borderId="0" xfId="3" applyFont="1" applyAlignment="1">
      <alignment horizontal="center"/>
    </xf>
    <xf numFmtId="0" fontId="1" fillId="5" borderId="0" xfId="4" applyFont="1" applyAlignment="1">
      <alignment horizontal="center"/>
    </xf>
    <xf numFmtId="0" fontId="1" fillId="5" borderId="0" xfId="4" applyFont="1" applyAlignment="1">
      <alignment horizontal="center" vertical="top"/>
    </xf>
    <xf numFmtId="0" fontId="1" fillId="3" borderId="0" xfId="2" applyFont="1" applyAlignment="1">
      <alignment horizontal="center"/>
    </xf>
    <xf numFmtId="0" fontId="4" fillId="4" borderId="0" xfId="3" applyAlignment="1">
      <alignment horizontal="center"/>
    </xf>
    <xf numFmtId="0" fontId="4" fillId="5" borderId="0" xfId="4" applyAlignment="1">
      <alignment horizontal="center" vertical="top"/>
    </xf>
    <xf numFmtId="0" fontId="4" fillId="5" borderId="0" xfId="4" applyAlignment="1">
      <alignment horizontal="center"/>
    </xf>
    <xf numFmtId="0" fontId="1" fillId="2" borderId="0" xfId="1" applyFont="1" applyAlignment="1">
      <alignment horizontal="center"/>
    </xf>
    <xf numFmtId="166" fontId="6" fillId="5" borderId="1" xfId="4" applyNumberFormat="1" applyFont="1" applyBorder="1"/>
    <xf numFmtId="166" fontId="7" fillId="5" borderId="0" xfId="4" applyNumberFormat="1" applyFont="1"/>
    <xf numFmtId="167" fontId="7" fillId="0" borderId="0" xfId="0" applyNumberFormat="1" applyFont="1"/>
    <xf numFmtId="10" fontId="6" fillId="4" borderId="1" xfId="3" applyNumberFormat="1" applyFont="1" applyBorder="1"/>
    <xf numFmtId="166" fontId="6" fillId="4" borderId="1" xfId="3" applyNumberFormat="1" applyFont="1" applyBorder="1"/>
    <xf numFmtId="0" fontId="0" fillId="4" borderId="0" xfId="3" applyFont="1" applyAlignment="1">
      <alignment horizontal="center"/>
    </xf>
  </cellXfs>
  <cellStyles count="5">
    <cellStyle name="20% - Accent2" xfId="1" builtinId="34"/>
    <cellStyle name="20% - Accent4" xfId="2" builtinId="42"/>
    <cellStyle name="20% - Accent5" xfId="3" builtinId="46"/>
    <cellStyle name="20% - Accent6" xfId="4" builtinId="50"/>
    <cellStyle name="Normal" xfId="0" builtinId="0"/>
  </cellStyles>
  <dxfs count="1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numFmt numFmtId="166" formatCode="&quot;$&quot;#,##0.00"/>
    </dxf>
    <dxf>
      <numFmt numFmtId="14" formatCode="0.00%"/>
    </dxf>
    <dxf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numFmt numFmtId="166" formatCode="&quot;$&quot;#,##0.00"/>
    </dxf>
    <dxf>
      <numFmt numFmtId="14" formatCode="0.00%"/>
    </dxf>
    <dxf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color rgb="FF000000"/>
      </font>
    </dxf>
    <dxf>
      <numFmt numFmtId="166" formatCode="&quot;$&quot;#,##0.00"/>
    </dxf>
    <dxf>
      <numFmt numFmtId="166" formatCode="&quot;$&quot;#,##0.00"/>
    </dxf>
    <dxf>
      <numFmt numFmtId="166" formatCode="&quot;$&quot;#,##0.00"/>
    </dxf>
    <dxf>
      <numFmt numFmtId="166" formatCode="&quot;$&quot;#,##0.00"/>
    </dxf>
    <dxf>
      <numFmt numFmtId="166" formatCode="&quot;$&quot;#,##0.00"/>
    </dxf>
    <dxf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color rgb="FF000000"/>
      </font>
      <numFmt numFmtId="166" formatCode="&quot;$&quot;#,##0.00"/>
    </dxf>
    <dxf>
      <numFmt numFmtId="165" formatCode="\$#,##0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\$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numFmt numFmtId="2" formatCode="0.0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color rgb="FF0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numFmt numFmtId="2" formatCode="0.00"/>
    </dxf>
    <dxf>
      <numFmt numFmtId="3" formatCode="#,##0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4" formatCode="0.00%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140A36-A203-487C-92A6-3C51C4F06ED6}" name="Table1" displayName="Table1" ref="A3:K128" totalsRowShown="0" headerRowDxfId="163">
  <autoFilter ref="A3:K128" xr:uid="{1F140A36-A203-487C-92A6-3C51C4F06ED6}"/>
  <tableColumns count="11">
    <tableColumn id="1" xr3:uid="{3D2688B1-A6DC-4F95-AC3B-A98FB61488D2}" name="Library"/>
    <tableColumn id="2" xr3:uid="{5765EAB8-5068-4BB1-9F1B-B86716E15B70}" name="Director"/>
    <tableColumn id="3" xr3:uid="{97C3C003-8B06-4C2B-89CC-52079D52D38A}" name="Director Email"/>
    <tableColumn id="4" xr3:uid="{F3DB15B8-57C9-443E-961B-77AECB15C2E6}" name="Mayor/City Manager"/>
    <tableColumn id="5" xr3:uid="{E3ABC837-BFD3-4C8E-9F4D-357C7A493255}" name="Mayor/City Manager Email"/>
    <tableColumn id="6" xr3:uid="{BEC1B5F6-1849-4DAE-85FC-609F7F39D6A4}" name="Public Service Hours" dataDxfId="162"/>
    <tableColumn id="7" xr3:uid="{22DE26B8-DA11-4387-BB89-2EB416E22BFE}" name="Total Buildings"/>
    <tableColumn id="8" xr3:uid="{43A7E8B0-3BD3-4E30-A291-F4105660B6C1}" name="Bookmobiles"/>
    <tableColumn id="9" xr3:uid="{27E965DB-9F33-434A-9971-995E8FCA5DDE}" name="Registered Borrowers"/>
    <tableColumn id="10" xr3:uid="{0F714E88-108E-45CA-96D8-6A231681978D}" name="As % of population" dataDxfId="161"/>
    <tableColumn id="11" xr3:uid="{539C83B5-1C91-4B5E-AEB5-1132127B89EF}" name="Population"/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EC799D5-4A84-4BBE-8DFB-742B3520F663}" name="Table10" displayName="Table10" ref="A3:F124" totalsRowShown="0" headerRowDxfId="70" dataDxfId="69">
  <autoFilter ref="A3:F124" xr:uid="{BEC799D5-4A84-4BBE-8DFB-742B3520F663}"/>
  <tableColumns count="6">
    <tableColumn id="1" xr3:uid="{2391EAEE-8533-44B9-8008-F894D4D2A3DA}" name="Library" dataDxfId="68"/>
    <tableColumn id="2" xr3:uid="{E16AEAA8-7682-49D3-B9E4-453F6FEE532B}" name="Total Collection" dataDxfId="67"/>
    <tableColumn id="3" xr3:uid="{7FD12354-B2B1-4385-987A-BAA2233C5E4E}" name="Number of items added" dataDxfId="66"/>
    <tableColumn id="4" xr3:uid="{8D0BB674-DA0A-4FFA-9B94-85BF8E509896}" name="Number of items withdrawn" dataDxfId="65"/>
    <tableColumn id="5" xr3:uid="{2AECB634-1B7D-4895-A4C1-39C25BDCBAC3}" name="% of new collection" dataDxfId="64">
      <calculatedColumnFormula>C4/B4</calculatedColumnFormula>
    </tableColumn>
    <tableColumn id="6" xr3:uid="{163F6178-4A3A-4617-9D37-A2E7490DF96C}" name="% of withdrawn" dataDxfId="63">
      <calculatedColumnFormula>D4/B4</calculatedColumnFormula>
    </tableColumn>
  </tableColumns>
  <tableStyleInfo name="TableStyleMedium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1E70961-6017-47E4-9316-F3347BFCD024}" name="Table11" displayName="Table11" ref="A4:J125" totalsRowShown="0" headerRowDxfId="62" dataDxfId="61" headerRowCellStyle="20% - Accent2">
  <autoFilter ref="A4:J125" xr:uid="{11E70961-6017-47E4-9316-F3347BFCD024}"/>
  <tableColumns count="10">
    <tableColumn id="1" xr3:uid="{BC727056-7CE3-4E9A-828B-B87BE7FC68E5}" name="Library" dataDxfId="60"/>
    <tableColumn id="2" xr3:uid="{01DC4E9A-7992-4914-BD57-42CA812D142F}" name="Population" dataDxfId="59"/>
    <tableColumn id="3" xr3:uid="{F1FC8D0B-A432-4695-B4C2-2F54E1B31F10}" name="Year Hired" dataDxfId="58"/>
    <tableColumn id="4" xr3:uid="{4341C515-6096-4DED-B5F4-E7AC05613ABA}" name="Salary" dataDxfId="57"/>
    <tableColumn id="5" xr3:uid="{FF88CC10-5521-40D2-AEFE-216249EF0357}" name="FTE MLIS" dataDxfId="56"/>
    <tableColumn id="6" xr3:uid="{5715CE8B-7037-4C3C-8EC2-418D57648BEE}" name="Population per one FTE MLS" dataDxfId="55"/>
    <tableColumn id="7" xr3:uid="{86B6434D-5202-43E6-B570-FCD4CDD07B16}" name="Entry librarian salary" dataDxfId="54"/>
    <tableColumn id="8" xr3:uid="{A6290335-DF47-4507-8171-E7369EBA298D}" name="Total Paid " dataDxfId="53"/>
    <tableColumn id="9" xr3:uid="{E582986B-06EB-4CDD-AF36-7307FD377E5C}" name="Total FTE" dataDxfId="52"/>
    <tableColumn id="10" xr3:uid="{08275AFA-C133-42CC-8034-99088D534171}" name="Population per one FTE staff" dataDxfId="51">
      <calculatedColumnFormula>B5/I5</calculatedColumnFormula>
    </tableColumn>
  </tableColumns>
  <tableStyleInfo name="TableStyleMedium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97652D1-D33F-43BF-AF09-AA8EBB3E3E9F}" name="Table12" displayName="Table12" ref="A3:E126" totalsRowShown="0" headerRowDxfId="50">
  <autoFilter ref="A3:E126" xr:uid="{597652D1-D33F-43BF-AF09-AA8EBB3E3E9F}"/>
  <tableColumns count="5">
    <tableColumn id="1" xr3:uid="{331AA81E-0A4B-4FA6-BA47-81E69420EE3E}" name="Library" dataDxfId="49"/>
    <tableColumn id="2" xr3:uid="{4F69C419-646A-40A5-A1DF-3221D4820A53}" name="State Revenue" dataDxfId="48"/>
    <tableColumn id="3" xr3:uid="{FF99974C-4533-4263-BEEA-F1D999F989D0}" name="City/County Revenue" dataDxfId="47"/>
    <tableColumn id="4" xr3:uid="{9DBC604C-2FFE-435F-B61F-76729A2C47E9}" name="Percentage State Revenue" dataDxfId="46"/>
    <tableColumn id="5" xr3:uid="{F504F63E-C327-4295-9083-1790A48346C6}" name="Total City/County/State" dataDxfId="45"/>
  </tableColumns>
  <tableStyleInfo name="TableStyleMedium1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9D9AAD0-1E8C-48AF-87F2-AE0F5D063EAE}" name="Table13" displayName="Table13" ref="A4:N127" totalsRowShown="0" headerRowDxfId="44" headerRowCellStyle="20% - Accent6">
  <autoFilter ref="A4:N127" xr:uid="{19D9AAD0-1E8C-48AF-87F2-AE0F5D063EAE}"/>
  <tableColumns count="14">
    <tableColumn id="1" xr3:uid="{5EB3DFA8-808E-445B-8D83-D110886AB347}" name="Library" dataDxfId="43"/>
    <tableColumn id="2" xr3:uid="{F05BD7C1-90B4-4DA4-8DB8-163E084B7692}" name="population" dataDxfId="42"/>
    <tableColumn id="3" xr3:uid="{AE38D009-882B-4DBB-B689-93275144DA71}" name="State Grants" dataDxfId="41"/>
    <tableColumn id="4" xr3:uid="{82996918-8EA1-487D-8BBB-4611E24E0E48}" name="LSTA" dataDxfId="40"/>
    <tableColumn id="5" xr3:uid="{BBCA046C-FC9F-4CA8-BD29-36C60DCBE759}" name="Other City/County" dataDxfId="39"/>
    <tableColumn id="6" xr3:uid="{26CDF372-C4D3-4DAA-99D2-1DD4E058C013}" name="Other I" dataDxfId="38"/>
    <tableColumn id="7" xr3:uid="{8E4870BD-3B43-4031-81FE-8AA51E7F8065}" name="Total Other" dataDxfId="37" dataCellStyle="20% - Accent5"/>
    <tableColumn id="8" xr3:uid="{D74C76C5-C1A0-411F-BC73-CFE7AACC7878}" name="Total State/City/County" dataDxfId="36"/>
    <tableColumn id="9" xr3:uid="{910C8317-2EE8-4018-AE6D-E6A715497C0E}" name="Total Operating Revenue" dataDxfId="35"/>
    <tableColumn id="10" xr3:uid="{E5E582D4-DD4D-4232-80A9-93705A8F0BB3}" name="Local Per Capita" dataDxfId="34"/>
    <tableColumn id="11" xr3:uid="{1085C2F1-1F48-4B5B-8DBA-50575D678BA1}" name="State per capita" dataDxfId="33"/>
    <tableColumn id="12" xr3:uid="{A174FB5F-C3F4-4C15-9DB2-258EC77432C0}" name="Federal per capita" dataDxfId="32"/>
    <tableColumn id="13" xr3:uid="{ADF8F787-955B-4E72-8AA8-EAE368B9CE43}" name="Other per capita" dataDxfId="31"/>
    <tableColumn id="14" xr3:uid="{D69DF161-0320-43A7-9CAB-7FFB5C5948C1}" name="Total per capita" dataDxfId="30" dataCellStyle="20% - Accent6">
      <calculatedColumnFormula>I5/B5</calculatedColumnFormula>
    </tableColumn>
  </tableColumns>
  <tableStyleInfo name="TableStyleMedium1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1F967B1-A5FA-4640-BAAE-4F65748B3A88}" name="Table14" displayName="Table14" ref="A4:K127" totalsRowShown="0" headerRowDxfId="29" headerRowCellStyle="20% - Accent5">
  <autoFilter ref="A4:K127" xr:uid="{41F967B1-A5FA-4640-BAAE-4F65748B3A88}"/>
  <tableColumns count="11">
    <tableColumn id="1" xr3:uid="{FA9654BF-8058-4F10-A449-D8DDEFDEC791}" name="Library" dataDxfId="28"/>
    <tableColumn id="2" xr3:uid="{CFCDF643-97EA-4303-875F-04D5BC5763A0}" name="Population" dataDxfId="27"/>
    <tableColumn id="3" xr3:uid="{5F640304-5D1D-4366-8996-DE0458174F8F}" name="Total Expenses" dataDxfId="26"/>
    <tableColumn id="4" xr3:uid="{C60B1E43-F0C0-4B4F-A3CA-35B50ADD61CC}" name="Total Books" dataDxfId="25"/>
    <tableColumn id="5" xr3:uid="{D1FF895E-D520-4FBD-B718-E401D3E99D6C}" name="Total Serials" dataDxfId="24"/>
    <tableColumn id="6" xr3:uid="{C07DC0A3-6909-438C-834E-44706FD5867D}" name="Total AV" dataDxfId="23"/>
    <tableColumn id="7" xr3:uid="{DDB6445D-9364-4BA0-B95D-A41172F1E123}" name="Total Electronic materials" dataDxfId="22"/>
    <tableColumn id="8" xr3:uid="{D32DE1B4-DDE1-4BD8-A8E6-BC787C649125}" name="Total other" dataDxfId="21"/>
    <tableColumn id="9" xr3:uid="{CC6E3CB5-2C56-4C6C-9EA1-B611E127C1D6}" name="Total Collection Expenditures" dataDxfId="20" dataCellStyle="20% - Accent5"/>
    <tableColumn id="10" xr3:uid="{60D8CADE-3ED3-4315-A819-02EE7442F45B}" name="% of total expenses" dataDxfId="19"/>
    <tableColumn id="11" xr3:uid="{08982F3E-1007-4A86-A8BB-E8378DFB251F}" name="Per capita" dataDxfId="18"/>
  </tableColumns>
  <tableStyleInfo name="TableStyleMedium2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BD5FF40-FDD5-4163-9234-AA43196EA222}" name="Table15" displayName="Table15" ref="A4:G125" totalsRowShown="0">
  <autoFilter ref="A4:G125" xr:uid="{0BD5FF40-FDD5-4163-9234-AA43196EA222}"/>
  <tableColumns count="7">
    <tableColumn id="1" xr3:uid="{4A8BDD84-2F35-4793-8DF0-6821FCFA0823}" name="Library" dataDxfId="17"/>
    <tableColumn id="2" xr3:uid="{AFFC046F-EFA8-45CC-BD4E-6C541FF357CC}" name="Salaries" dataDxfId="16"/>
    <tableColumn id="3" xr3:uid="{A3ABAF0C-D646-404E-BCE8-7836396A2D38}" name="Benefits" dataDxfId="15"/>
    <tableColumn id="4" xr3:uid="{A469E7FE-774D-4EEA-94C4-DD0312E2D17D}" name="Total Staff" dataDxfId="14" dataCellStyle="20% - Accent5">
      <calculatedColumnFormula>SUM(B5:C5)</calculatedColumnFormula>
    </tableColumn>
    <tableColumn id="5" xr3:uid="{2F216154-0C80-46E6-9306-BEB3E2DF666F}" name="as % of total expenditures" dataDxfId="13">
      <calculatedColumnFormula>D5/'Operating Expenditures I'!C5</calculatedColumnFormula>
    </tableColumn>
    <tableColumn id="6" xr3:uid="{F07EA474-13BD-4B53-93EE-106651C218D9}" name="Per capita" dataDxfId="12">
      <calculatedColumnFormula>D5/'Operating Expenditures I'!B5</calculatedColumnFormula>
    </tableColumn>
    <tableColumn id="7" xr3:uid="{5F375D86-4958-4464-A9F5-026E49EFCD2E}" name="Other Expenditures" dataDxfId="11"/>
  </tableColumns>
  <tableStyleInfo name="TableStyleMedium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ABF901B-1D54-4D15-9BB0-83F4CA575951}" name="Table16" displayName="Table16" ref="A4:I125" totalsRowShown="0" headerRowDxfId="10" dataDxfId="9" headerRowCellStyle="20% - Accent6">
  <autoFilter ref="A4:I125" xr:uid="{0ABF901B-1D54-4D15-9BB0-83F4CA575951}"/>
  <tableColumns count="9">
    <tableColumn id="1" xr3:uid="{E9EFC3DA-57BC-480C-A9EC-0B323B413946}" name="Library" dataDxfId="8"/>
    <tableColumn id="2" xr3:uid="{AD9B59FC-38CD-4A01-82B2-128AA7840CB3}" name="Bonds" dataDxfId="7"/>
    <tableColumn id="3" xr3:uid="{4DF79924-48DA-4823-BDD3-6B3444E84A59}" name="Federal " dataDxfId="6"/>
    <tableColumn id="4" xr3:uid="{DB8359EC-D30B-4A32-A62B-36BD170DD585}" name="State" dataDxfId="5"/>
    <tableColumn id="5" xr3:uid="{C6B2AEC6-C84D-467B-A571-006CCADDAC9A}" name="Other" dataDxfId="4"/>
    <tableColumn id="6" xr3:uid="{5DC198E1-81B5-4482-B3CC-4CEF920E488B}" name="Total" dataDxfId="3" dataCellStyle="20% - Accent5">
      <calculatedColumnFormula>SUM(B5:E5)</calculatedColumnFormula>
    </tableColumn>
    <tableColumn id="7" xr3:uid="{090D7919-355B-4895-815C-7F57F52D088D}" name="New Building" dataDxfId="2"/>
    <tableColumn id="8" xr3:uid="{F4549348-05CD-4FE5-B3A3-2E9566161262}" name="Remodel" dataDxfId="1"/>
    <tableColumn id="9" xr3:uid="{EE4DDDBD-3A6E-42AF-ABB2-C9CE16BB0726}" name="Other2" dataDxfId="0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6DC2C7-1DB2-41FF-A663-37EE2CD42185}" name="Table3" displayName="Table3" ref="A4:G127" totalsRowShown="0" headerRowDxfId="160" headerRowCellStyle="20% - Accent6">
  <autoFilter ref="A4:G127" xr:uid="{DF6DC2C7-1DB2-41FF-A663-37EE2CD42185}"/>
  <tableColumns count="7">
    <tableColumn id="1" xr3:uid="{5C295F8B-B9B7-494E-A88D-F2C2B864D334}" name="Library" dataDxfId="159"/>
    <tableColumn id="2" xr3:uid="{41AF429E-29B7-4E94-8456-8B83430DEDBB}" name="Population" dataDxfId="158"/>
    <tableColumn id="3" xr3:uid="{295F9EA7-614D-43FD-9FA1-AC9D1B72489E}" name="Public Service Hours " dataDxfId="157"/>
    <tableColumn id="4" xr3:uid="{C617D746-2888-4502-9379-87BCDC6877EC}" name="Total Library Visits"/>
    <tableColumn id="5" xr3:uid="{88ACF254-8FC9-4255-BD45-AF03DE14456B}" name="Library Visits per capita" dataDxfId="156"/>
    <tableColumn id="6" xr3:uid="{35A9ED55-0B26-4BBF-A811-568B70A18A09}" name="Reference"/>
    <tableColumn id="7" xr3:uid="{8817E2F0-9E63-435A-A300-7FFF1B64A0CB}" name="Reference per capita" dataDxfId="155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F23EEE-E0DE-4065-8C61-C6466B040FFD}" name="Table2" displayName="Table2" ref="A3:F124" totalsRowShown="0" headerRowDxfId="154" dataDxfId="153">
  <autoFilter ref="A3:F124" xr:uid="{78F23EEE-E0DE-4065-8C61-C6466B040FFD}"/>
  <tableColumns count="6">
    <tableColumn id="1" xr3:uid="{97EDA3BE-9D45-483F-93E3-420EF16EE151}" name="Library" dataDxfId="152"/>
    <tableColumn id="2" xr3:uid="{AE86D27D-382F-4E63-A09A-2926A8122ED3}" name="Buildings Closed" dataDxfId="151"/>
    <tableColumn id="3" xr3:uid="{BF90830D-D333-44D5-917A-B180A1D3D977}" name="Online Card Registration" dataDxfId="150"/>
    <tableColumn id="4" xr3:uid="{B3A4CA88-AA8E-4DC5-B67D-5EB620BFD27E}" name="Curbside Service" dataDxfId="149"/>
    <tableColumn id="5" xr3:uid="{3460230E-A4CA-4BC7-A103-5F2FCF8CD466}" name="Wi-Fi Outside" dataDxfId="148"/>
    <tableColumn id="6" xr3:uid="{0A4E6E65-599E-4E54-B4CE-A3733CB06354}" name="Back to regular hours" dataDxfId="147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506469D-68D1-458C-AEFF-1C08AA1D113B}" name="Table4" displayName="Table4" ref="A3:M127" totalsRowShown="0" headerRowDxfId="146">
  <autoFilter ref="A3:M127" xr:uid="{A506469D-68D1-458C-AEFF-1C08AA1D113B}"/>
  <tableColumns count="13">
    <tableColumn id="1" xr3:uid="{A1898DBE-0441-4536-BB5E-AE92810AF971}" name="Library"/>
    <tableColumn id="2" xr3:uid="{7A0099BF-AC99-4973-BB25-2147401ADC03}" name="County"/>
    <tableColumn id="3" xr3:uid="{0DA684FA-78B5-4014-99B2-DE16BB2249D3}" name="Population"/>
    <tableColumn id="4" xr3:uid="{452BB89D-B4FA-4622-A33B-3E90D7A061FD}" name="Public Computers"/>
    <tableColumn id="5" xr3:uid="{5FD82138-B9DB-43DD-914E-608CAA6E449E}" name="Internet workstations per 3,000 Population" dataDxfId="145"/>
    <tableColumn id="6" xr3:uid="{33E830B3-5C7A-406A-8B68-4DC0855B3D0A}" name="Annual Internet use"/>
    <tableColumn id="7" xr3:uid="{D83E020E-0FB3-413E-A091-94309733D507}" name="Internet use per capita" dataDxfId="144"/>
    <tableColumn id="8" xr3:uid="{6F02B071-7042-4E29-AFC8-EC3F8BFCAC2E}" name="Wi-fi usage"/>
    <tableColumn id="9" xr3:uid="{07231492-D0D9-409D-813D-31C410225AEC}" name="Broadband Speeds"/>
    <tableColumn id="10" xr3:uid="{B09B9D53-26E4-4CC7-997A-EDE5A5949EFB}" name="Wifi Outside Building"/>
    <tableColumn id="11" xr3:uid="{CE76D4C3-1603-4C73-AC84-6475494B8B74}" name="In-library Checkout Laptops"/>
    <tableColumn id="12" xr3:uid="{148A6FF6-779C-45C7-93E9-9A9A2CFF2C4F}" name="Home Checkout Laptops"/>
    <tableColumn id="13" xr3:uid="{25CE8D46-71D5-402E-A2E5-0FEFF87ACF97}" name="Home checkout Hotspots"/>
  </tableColumns>
  <tableStyleInfo name="TableStyleMedium1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6145EA3-0D17-4871-B9A4-85E162D46C8E}" name="Table5" displayName="Table5" ref="A4:V125" totalsRowShown="0" headerRowDxfId="143" dataDxfId="142" headerRowCellStyle="20% - Accent4">
  <autoFilter ref="A4:V125" xr:uid="{A6145EA3-0D17-4871-B9A4-85E162D46C8E}"/>
  <tableColumns count="22">
    <tableColumn id="1" xr3:uid="{8E3945FE-FDCB-48F2-A09B-5A329368F76D}" name="Library" dataDxfId="141"/>
    <tableColumn id="2" xr3:uid="{467B77F6-ADEF-49DD-A83B-52980E2BCABE}" name="Children 0-5" dataDxfId="140"/>
    <tableColumn id="3" xr3:uid="{6557E03A-46C7-4E0D-BD83-D2AC53141F52}" name="Children 6-11" dataDxfId="139"/>
    <tableColumn id="4" xr3:uid="{CD8AA259-F90B-4314-94C2-F4A0C373C47C}" name="Total Children" dataDxfId="138">
      <calculatedColumnFormula>SUM(B5:C5)</calculatedColumnFormula>
    </tableColumn>
    <tableColumn id="5" xr3:uid="{C9B1F0AD-0373-4D1D-961A-E4C31BA7F6DE}" name="Young Adult" dataDxfId="137"/>
    <tableColumn id="6" xr3:uid="{E9464DFB-E474-4030-A8AA-4A8F04D9B11C}" name="Adult" dataDxfId="136"/>
    <tableColumn id="7" xr3:uid="{A3C9F660-4917-4A89-899C-82EE311266CA}" name="General interest" dataDxfId="135"/>
    <tableColumn id="8" xr3:uid="{7DF37D5C-CDEB-4814-BCCE-8B640B468809}" name="Total on site" dataDxfId="134" dataCellStyle="20% - Accent5">
      <calculatedColumnFormula>SUM(D5:G5)</calculatedColumnFormula>
    </tableColumn>
    <tableColumn id="9" xr3:uid="{9449C144-E823-4A8C-BC70-2D6B1D872F07}" name="Children 0-5/2" dataDxfId="133"/>
    <tableColumn id="10" xr3:uid="{B1A7ECC9-05AD-40AF-844A-9FB14E0ACCBC}" name="Children 6-112" dataDxfId="132"/>
    <tableColumn id="11" xr3:uid="{ECC5A089-CA43-4249-B738-DFCBEB586891}" name="Total Children2" dataDxfId="131">
      <calculatedColumnFormula>SUM(I5:J5)</calculatedColumnFormula>
    </tableColumn>
    <tableColumn id="12" xr3:uid="{E79B9EFC-AC9C-48A4-835A-C90AC0F0D117}" name="Young Adult2" dataDxfId="130"/>
    <tableColumn id="13" xr3:uid="{CBEF1B80-8D52-44BE-B220-7DE9AE194E49}" name="Adult2" dataDxfId="129"/>
    <tableColumn id="14" xr3:uid="{3EBEA231-9240-41DB-8D88-EA3C3DB8179A}" name="General interest2" dataDxfId="128"/>
    <tableColumn id="15" xr3:uid="{ABE27664-0DF9-49DB-BE72-A724398930F5}" name="Total off site" dataDxfId="127" dataCellStyle="20% - Accent6">
      <calculatedColumnFormula>SUM(K5:N5)</calculatedColumnFormula>
    </tableColumn>
    <tableColumn id="16" xr3:uid="{6B1C1A3E-AF91-4AB2-93F7-C01DF3662E15}" name="Children 0-5/3" dataDxfId="126"/>
    <tableColumn id="17" xr3:uid="{2F05FA89-7DCA-4920-898B-36B1667A650F}" name="Children 6-11/3" dataDxfId="125"/>
    <tableColumn id="18" xr3:uid="{110BDA20-C7E3-4CDC-B749-4B6A2864DA22}" name="Total Children3" dataDxfId="124">
      <calculatedColumnFormula>SUM(P5:Q5)</calculatedColumnFormula>
    </tableColumn>
    <tableColumn id="19" xr3:uid="{12835807-7A31-4EF0-9F9C-6C8D36DA5C1F}" name="Young Adult3" dataDxfId="123"/>
    <tableColumn id="20" xr3:uid="{0A5F193D-30C4-4267-8CDA-97078E5AB646}" name="Adult3" dataDxfId="122"/>
    <tableColumn id="21" xr3:uid="{7392D569-B7BA-4057-A1F0-E24063BD6549}" name="General interest3" dataDxfId="121"/>
    <tableColumn id="22" xr3:uid="{4756D69B-7FDC-41B5-B94A-24984FD7C8A8}" name="Total Virtual" dataDxfId="120" dataCellStyle="20% - Accent4">
      <calculatedColumnFormula>SUM(R5:U5)</calculatedColumnFormula>
    </tableColumn>
  </tableColumns>
  <tableStyleInfo name="TableStyleMedium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CF4E43-3078-451E-A896-B0B7033BA937}" name="Table6" displayName="Table6" ref="A4:W125" totalsRowShown="0" dataDxfId="119" headerRowCellStyle="20% - Accent4">
  <autoFilter ref="A4:W125" xr:uid="{CBCF4E43-3078-451E-A896-B0B7033BA937}"/>
  <tableColumns count="23">
    <tableColumn id="1" xr3:uid="{5E12C98A-A257-4E3B-895A-E5A3E96F3470}" name="Library" dataDxfId="118"/>
    <tableColumn id="2" xr3:uid="{6D255231-BA9C-44F3-AA2E-51F5E6C42938}" name="Children 0-5" dataDxfId="117"/>
    <tableColumn id="3" xr3:uid="{55568098-5C60-4E0A-9CE2-C48AF0768737}" name="Children 6-11" dataDxfId="116"/>
    <tableColumn id="4" xr3:uid="{44FCDF78-16AC-4A5F-AE97-77335E7370D8}" name="Total Children" dataDxfId="115">
      <calculatedColumnFormula>SUM(B5:C5)</calculatedColumnFormula>
    </tableColumn>
    <tableColumn id="5" xr3:uid="{33F23627-08B4-4430-9B3C-50203D34EA49}" name="Young Adult" dataDxfId="114"/>
    <tableColumn id="6" xr3:uid="{2E49300F-BDC7-4AC4-B31A-2652F70CF344}" name="Adult" dataDxfId="113"/>
    <tableColumn id="7" xr3:uid="{886CED65-9DE8-473D-8D1D-BD725F4BBB37}" name="General interest" dataDxfId="112"/>
    <tableColumn id="8" xr3:uid="{F85B41F6-BD78-4F49-B69D-0C9C992D09A2}" name="Total on site" dataDxfId="111" dataCellStyle="20% - Accent5">
      <calculatedColumnFormula>SUM(D5:G5)</calculatedColumnFormula>
    </tableColumn>
    <tableColumn id="9" xr3:uid="{67443BB9-91ED-46CE-AE03-A78397B76B5C}" name="Children 0-5/2" dataDxfId="110"/>
    <tableColumn id="10" xr3:uid="{582E4955-C50D-423B-B471-3845B1744B99}" name="Children 6-11/2" dataDxfId="109"/>
    <tableColumn id="11" xr3:uid="{E688EF19-1BAA-49C3-BD4B-B9715DB36A3D}" name="Total Children2" dataDxfId="108">
      <calculatedColumnFormula>SUM(I5:J5)</calculatedColumnFormula>
    </tableColumn>
    <tableColumn id="12" xr3:uid="{8C5216F5-467E-446A-8654-F295B123EF86}" name="Young Adult2" dataDxfId="107"/>
    <tableColumn id="13" xr3:uid="{597A3F1C-BCA6-4D43-884D-F14D52599ECD}" name="Adult2" dataDxfId="106"/>
    <tableColumn id="14" xr3:uid="{55F59E67-C689-4C42-8D65-96DA7ECF10FD}" name="General interest2" dataDxfId="105"/>
    <tableColumn id="15" xr3:uid="{449A7C1B-4AB8-4034-93F8-176CDFF9AF06}" name="Total off site" dataDxfId="104" dataCellStyle="20% - Accent6">
      <calculatedColumnFormula>SUM(K5:N5)</calculatedColumnFormula>
    </tableColumn>
    <tableColumn id="16" xr3:uid="{34A2F6B1-B100-4103-9699-1E07F240F9ED}" name="Children 0-5/3" dataDxfId="103"/>
    <tableColumn id="17" xr3:uid="{50483205-B4A8-48ED-8260-B41EF0D3B52C}" name="Children 6-11/3" dataDxfId="102"/>
    <tableColumn id="18" xr3:uid="{1504407D-9737-4C1E-A5D9-4D77420BCEA9}" name="Total Children3" dataDxfId="101">
      <calculatedColumnFormula>SUM(P5:Q5)</calculatedColumnFormula>
    </tableColumn>
    <tableColumn id="19" xr3:uid="{81CB9826-A64B-4296-86CC-779C08E92D24}" name="Young Adult3" dataDxfId="100"/>
    <tableColumn id="20" xr3:uid="{B3CB1EED-2146-4483-A9FD-33615A40157B}" name="Adult3" dataDxfId="99"/>
    <tableColumn id="21" xr3:uid="{B733ABED-4304-4E30-9635-87B031DC43DD}" name="General interest3" dataDxfId="98"/>
    <tableColumn id="22" xr3:uid="{1DB3D810-9F1B-4193-BD90-1D7549D2C8EC}" name="Total Virtual" dataDxfId="97" dataCellStyle="20% - Accent4">
      <calculatedColumnFormula>SUM(R5:U5)</calculatedColumnFormula>
    </tableColumn>
    <tableColumn id="23" xr3:uid="{70BB69EE-3539-42CD-BE90-D2F63470306F}" name="Total Attendance" dataDxfId="96" dataCellStyle="20% - Accent2">
      <calculatedColumnFormula>SUM(H5,O5,V5)</calculatedColumnFormula>
    </tableColumn>
  </tableColumns>
  <tableStyleInfo name="TableStyleMedium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50AB3F6-A561-424E-AAB2-8352F0161A71}" name="Table7" displayName="Table7" ref="A4:C125" totalsRowShown="0" headerRowDxfId="95">
  <autoFilter ref="A4:C125" xr:uid="{150AB3F6-A561-424E-AAB2-8352F0161A71}"/>
  <tableColumns count="3">
    <tableColumn id="1" xr3:uid="{FE1E305A-A0F6-4923-A09E-2EEAC38D9B60}" name="Library" dataDxfId="94"/>
    <tableColumn id="2" xr3:uid="{49455BF0-5686-43FE-BF9D-6D3778408EEA}" name="Program Presentations" dataDxfId="93"/>
    <tableColumn id="3" xr3:uid="{BCBFD516-BCCF-49C7-B5D4-FD6294D9FF1F}" name="Program Views" dataDxfId="92"/>
  </tableColumns>
  <tableStyleInfo name="TableStyleMedium1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27A0E9B-C7BF-4F56-BEBB-900F4A6D4033}" name="Table8" displayName="Table8" ref="A4:L127" totalsRowShown="0" headerRowDxfId="91" headerRowCellStyle="20% - Accent6">
  <autoFilter ref="A4:L127" xr:uid="{A27A0E9B-C7BF-4F56-BEBB-900F4A6D4033}"/>
  <tableColumns count="12">
    <tableColumn id="1" xr3:uid="{9534FA37-ED70-4BF1-A7B3-083C986495B1}" name="Library" dataDxfId="90"/>
    <tableColumn id="2" xr3:uid="{6F124CE2-2E44-4865-8FFB-51EC62D0C510}" name="Population" dataDxfId="89"/>
    <tableColumn id="3" xr3:uid="{6A5D8CF2-13DC-4003-A9C2-93C835A943E7}" name="Adult Materials" dataDxfId="88"/>
    <tableColumn id="4" xr3:uid="{48C5F88E-6641-4570-A949-14C2340FBEC5}" name="Juvenile Materials"/>
    <tableColumn id="5" xr3:uid="{6015EDE6-0881-4C69-BEDF-EC7CF4B5F58B}" name="Other materials" dataDxfId="87"/>
    <tableColumn id="6" xr3:uid="{87B8DC05-1B5C-4EBE-8C33-F9C3217EA38A}" name="Total Physical" dataDxfId="86"/>
    <tableColumn id="7" xr3:uid="{024528AC-1B83-48BA-B6A5-E3BC6C7B78EF}" name="Total Physical per capita" dataDxfId="85">
      <calculatedColumnFormula>F5/B5</calculatedColumnFormula>
    </tableColumn>
    <tableColumn id="8" xr3:uid="{E83F50AF-A86B-45CC-8971-3FDD4874964F}" name="Total Electronic"/>
    <tableColumn id="9" xr3:uid="{6B7FD1EE-9FF9-4E01-B897-905BA2364524}" name="Total Collection Use" dataDxfId="84"/>
    <tableColumn id="10" xr3:uid="{4E70F8E5-FD63-42C9-BDD1-C3D288235356}" name="Circlation per capita" dataDxfId="83">
      <calculatedColumnFormula>I5/B5</calculatedColumnFormula>
    </tableColumn>
    <tableColumn id="11" xr3:uid="{0B570689-D3D2-417B-98D6-63B129F4408C}" name="ILL Borrowed" dataDxfId="82"/>
    <tableColumn id="12" xr3:uid="{79F6C831-DD14-467A-AD65-FC876A01B2DE}" name="ILL Loaned" dataDxfId="81"/>
  </tableColumns>
  <tableStyleInfo name="TableStyleMedium1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7735F42-E44B-4822-8051-6356A318BF40}" name="Table9" displayName="Table9" ref="A4:M127" totalsRowShown="0" headerRowDxfId="80" headerRowCellStyle="20% - Accent6">
  <autoFilter ref="A4:M127" xr:uid="{27735F42-E44B-4822-8051-6356A318BF40}"/>
  <tableColumns count="13">
    <tableColumn id="1" xr3:uid="{55F8A078-F18B-4546-A3A6-488A9FACB6E4}" name="Library" dataDxfId="79"/>
    <tableColumn id="2" xr3:uid="{1D7A6CA8-0AD3-4615-9751-A1D1304BF89D}" name="Population" dataDxfId="78"/>
    <tableColumn id="3" xr3:uid="{8B89C017-4B0B-4969-ACCF-A92B08EB3B80}" name="Adult books" dataDxfId="77"/>
    <tableColumn id="4" xr3:uid="{174609F2-70FF-4FDE-B22B-4FE20E6CE6C5}" name="Juvenile books" dataDxfId="76"/>
    <tableColumn id="5" xr3:uid="{4F4D6DEB-E108-4604-95C0-6A305E5BAE40}" name="Audio"/>
    <tableColumn id="6" xr3:uid="{82AC88D9-5E71-47DA-AF5D-D90E53065676}" name="Video"/>
    <tableColumn id="7" xr3:uid="{BD67B913-137E-498E-AAC5-1374BC6FA3E6}" name="Total" dataDxfId="75">
      <calculatedColumnFormula>SUM(C5:F5)</calculatedColumnFormula>
    </tableColumn>
    <tableColumn id="8" xr3:uid="{CF79895E-7955-4E49-B75C-F9E669BABBE4}" name="Per capita" dataDxfId="74">
      <calculatedColumnFormula>G5/B5</calculatedColumnFormula>
    </tableColumn>
    <tableColumn id="9" xr3:uid="{FD09A11C-A9E9-4309-AF16-38EF1FD64A4E}" name="Ebook units"/>
    <tableColumn id="10" xr3:uid="{D56E636D-A0AA-4266-8F30-C2A04E00AC92}" name="Eaudio units"/>
    <tableColumn id="11" xr3:uid="{687F27FA-0624-41EA-B394-8013171666AA}" name="Evid" dataDxfId="73"/>
    <tableColumn id="12" xr3:uid="{27D1841A-3D28-4C5A-8F7D-F37FC063089B}" name="Total2" dataDxfId="72">
      <calculatedColumnFormula>SUM(I5:K5)</calculatedColumnFormula>
    </tableColumn>
    <tableColumn id="13" xr3:uid="{57EA899B-06C9-473D-81DB-F068FCB33C02}" name="Per Capita2" dataDxfId="71">
      <calculatedColumnFormula>L5/B5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D4637-06F8-4846-BE00-5D8337DF9F34}">
  <dimension ref="A1:K128"/>
  <sheetViews>
    <sheetView workbookViewId="0">
      <selection activeCell="C2" sqref="C2"/>
    </sheetView>
  </sheetViews>
  <sheetFormatPr defaultRowHeight="15"/>
  <cols>
    <col min="1" max="1" width="52.42578125" bestFit="1" customWidth="1"/>
    <col min="2" max="2" width="21.140625" customWidth="1"/>
    <col min="3" max="3" width="35.7109375" customWidth="1"/>
    <col min="4" max="4" width="42" customWidth="1"/>
    <col min="5" max="5" width="38.7109375" customWidth="1"/>
    <col min="6" max="6" width="21.7109375" style="5" customWidth="1"/>
    <col min="7" max="7" width="16.7109375" bestFit="1" customWidth="1"/>
    <col min="8" max="8" width="15" bestFit="1" customWidth="1"/>
    <col min="9" max="9" width="23" bestFit="1" customWidth="1"/>
    <col min="10" max="10" width="20.42578125" style="7" bestFit="1" customWidth="1"/>
    <col min="11" max="11" width="13.140625" bestFit="1" customWidth="1"/>
  </cols>
  <sheetData>
    <row r="1" spans="1:11">
      <c r="A1" s="26" t="s">
        <v>0</v>
      </c>
    </row>
    <row r="3" spans="1:1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22" t="s">
        <v>6</v>
      </c>
      <c r="G3" s="8" t="s">
        <v>7</v>
      </c>
      <c r="H3" s="8" t="s">
        <v>8</v>
      </c>
      <c r="I3" s="8" t="s">
        <v>9</v>
      </c>
      <c r="J3" s="23" t="s">
        <v>10</v>
      </c>
      <c r="K3" s="8" t="s">
        <v>11</v>
      </c>
    </row>
    <row r="4" spans="1:11">
      <c r="A4" s="1" t="s">
        <v>12</v>
      </c>
      <c r="B4" s="1" t="s">
        <v>13</v>
      </c>
      <c r="C4" s="1" t="s">
        <v>14</v>
      </c>
      <c r="D4" s="1" t="s">
        <v>15</v>
      </c>
      <c r="E4" s="1" t="s">
        <v>16</v>
      </c>
      <c r="F4" s="6">
        <v>2548</v>
      </c>
      <c r="G4" s="3">
        <v>1</v>
      </c>
      <c r="H4" s="3">
        <v>0</v>
      </c>
      <c r="I4" s="2">
        <v>19774</v>
      </c>
      <c r="J4" s="7">
        <f>I4/K4</f>
        <v>1.1740885880536753</v>
      </c>
      <c r="K4" s="2">
        <v>16842</v>
      </c>
    </row>
    <row r="5" spans="1:1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6">
        <v>1560</v>
      </c>
      <c r="G5" s="3">
        <v>1</v>
      </c>
      <c r="H5" s="3">
        <v>0</v>
      </c>
      <c r="I5" s="2">
        <v>1699</v>
      </c>
      <c r="J5" s="7">
        <f t="shared" ref="J5:J68" si="0">I5/K5</f>
        <v>2.1533586818757922</v>
      </c>
      <c r="K5" s="3">
        <v>789</v>
      </c>
    </row>
    <row r="6" spans="1:11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6">
        <v>2340</v>
      </c>
      <c r="G6" s="3">
        <v>1</v>
      </c>
      <c r="H6" s="3">
        <v>0</v>
      </c>
      <c r="I6" s="2">
        <v>5123</v>
      </c>
      <c r="J6" s="7">
        <f t="shared" si="0"/>
        <v>1.0252151290774465</v>
      </c>
      <c r="K6" s="2">
        <v>4997</v>
      </c>
    </row>
    <row r="7" spans="1:11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6">
        <v>2444</v>
      </c>
      <c r="G7" s="3">
        <v>1</v>
      </c>
      <c r="H7" s="3">
        <v>0</v>
      </c>
      <c r="I7" s="2">
        <v>8008</v>
      </c>
      <c r="J7" s="7">
        <f t="shared" si="0"/>
        <v>1.3368948247078465</v>
      </c>
      <c r="K7" s="2">
        <v>5990</v>
      </c>
    </row>
    <row r="8" spans="1:11">
      <c r="A8" s="1" t="s">
        <v>32</v>
      </c>
      <c r="B8" s="1" t="s">
        <v>33</v>
      </c>
      <c r="C8" s="1" t="s">
        <v>34</v>
      </c>
      <c r="D8" s="1" t="s">
        <v>35</v>
      </c>
      <c r="E8" s="1" t="s">
        <v>36</v>
      </c>
      <c r="F8" s="6">
        <v>1768</v>
      </c>
      <c r="G8" s="3">
        <v>1</v>
      </c>
      <c r="H8" s="3">
        <v>0</v>
      </c>
      <c r="I8" s="2">
        <v>1510</v>
      </c>
      <c r="J8" s="7">
        <f t="shared" si="0"/>
        <v>0.69139194139194138</v>
      </c>
      <c r="K8" s="2">
        <v>2184</v>
      </c>
    </row>
    <row r="9" spans="1:11">
      <c r="A9" s="1" t="s">
        <v>37</v>
      </c>
      <c r="B9" s="1" t="s">
        <v>38</v>
      </c>
      <c r="C9" s="1" t="s">
        <v>39</v>
      </c>
      <c r="D9" s="1" t="s">
        <v>40</v>
      </c>
      <c r="E9" s="1" t="s">
        <v>41</v>
      </c>
      <c r="F9" s="6">
        <v>2080</v>
      </c>
      <c r="G9" s="3">
        <v>1</v>
      </c>
      <c r="H9" s="3">
        <v>0</v>
      </c>
      <c r="I9" s="3">
        <v>261</v>
      </c>
      <c r="J9" s="7">
        <f t="shared" si="0"/>
        <v>0.23879231473010065</v>
      </c>
      <c r="K9" s="2">
        <v>1093</v>
      </c>
    </row>
    <row r="10" spans="1:11">
      <c r="A10" s="1" t="s">
        <v>42</v>
      </c>
      <c r="B10" s="1" t="s">
        <v>43</v>
      </c>
      <c r="C10" s="1" t="s">
        <v>44</v>
      </c>
      <c r="D10" s="1" t="s">
        <v>45</v>
      </c>
      <c r="E10" s="1" t="s">
        <v>46</v>
      </c>
      <c r="F10" s="6">
        <v>3120</v>
      </c>
      <c r="G10" s="3">
        <v>1</v>
      </c>
      <c r="H10" s="3">
        <v>0</v>
      </c>
      <c r="I10" s="2">
        <v>13714</v>
      </c>
      <c r="J10" s="7">
        <f t="shared" si="0"/>
        <v>0.55091792873498568</v>
      </c>
      <c r="K10" s="2">
        <v>24893</v>
      </c>
    </row>
    <row r="11" spans="1:11">
      <c r="A11" s="1" t="s">
        <v>47</v>
      </c>
      <c r="B11" s="1" t="s">
        <v>48</v>
      </c>
      <c r="C11" s="1" t="s">
        <v>49</v>
      </c>
      <c r="D11" s="1" t="s">
        <v>50</v>
      </c>
      <c r="E11" s="1" t="s">
        <v>51</v>
      </c>
      <c r="F11" s="6">
        <v>1040</v>
      </c>
      <c r="G11" s="3">
        <v>1</v>
      </c>
      <c r="H11" s="3">
        <v>0</v>
      </c>
      <c r="I11" s="2">
        <v>1629</v>
      </c>
      <c r="J11" s="7">
        <f t="shared" si="0"/>
        <v>1.5908203125</v>
      </c>
      <c r="K11" s="2">
        <v>1024</v>
      </c>
    </row>
    <row r="12" spans="1:11">
      <c r="A12" s="1" t="s">
        <v>52</v>
      </c>
      <c r="B12" s="1" t="s">
        <v>53</v>
      </c>
      <c r="C12" s="1" t="s">
        <v>54</v>
      </c>
      <c r="D12" s="1" t="s">
        <v>55</v>
      </c>
      <c r="E12" s="1" t="s">
        <v>56</v>
      </c>
      <c r="F12" s="6">
        <v>3380</v>
      </c>
      <c r="G12" s="3">
        <v>1</v>
      </c>
      <c r="H12" s="3">
        <v>0</v>
      </c>
      <c r="I12" s="2">
        <v>33370</v>
      </c>
      <c r="J12" s="7">
        <f t="shared" si="0"/>
        <v>0.89262786218703194</v>
      </c>
      <c r="K12" s="2">
        <v>37384</v>
      </c>
    </row>
    <row r="13" spans="1:11">
      <c r="A13" s="1" t="s">
        <v>57</v>
      </c>
      <c r="B13" s="1" t="s">
        <v>58</v>
      </c>
      <c r="C13" s="1" t="s">
        <v>59</v>
      </c>
      <c r="D13" s="1" t="s">
        <v>60</v>
      </c>
      <c r="E13" s="1" t="s">
        <v>61</v>
      </c>
      <c r="F13" s="6">
        <v>1820</v>
      </c>
      <c r="G13" s="3">
        <v>1</v>
      </c>
      <c r="H13" s="1">
        <v>0</v>
      </c>
      <c r="I13" s="2">
        <v>2340</v>
      </c>
      <c r="J13" s="7">
        <f t="shared" si="0"/>
        <v>0.46987951807228917</v>
      </c>
      <c r="K13" s="2">
        <v>4980</v>
      </c>
    </row>
    <row r="14" spans="1:11">
      <c r="A14" s="1" t="s">
        <v>62</v>
      </c>
      <c r="B14" s="1" t="s">
        <v>63</v>
      </c>
      <c r="C14" s="1" t="s">
        <v>64</v>
      </c>
      <c r="D14" s="1" t="s">
        <v>65</v>
      </c>
      <c r="E14" s="1" t="s">
        <v>66</v>
      </c>
      <c r="F14" s="6">
        <v>2184</v>
      </c>
      <c r="G14" s="3">
        <v>1</v>
      </c>
      <c r="H14" s="3">
        <v>0</v>
      </c>
      <c r="I14" s="2">
        <v>1721</v>
      </c>
      <c r="J14" s="7">
        <f t="shared" si="0"/>
        <v>0.28357225243038392</v>
      </c>
      <c r="K14" s="2">
        <v>6069</v>
      </c>
    </row>
    <row r="15" spans="1:11">
      <c r="A15" s="1" t="s">
        <v>67</v>
      </c>
      <c r="B15" s="1" t="s">
        <v>68</v>
      </c>
      <c r="C15" s="1" t="s">
        <v>69</v>
      </c>
      <c r="D15" s="1" t="s">
        <v>70</v>
      </c>
      <c r="E15" s="1" t="s">
        <v>71</v>
      </c>
      <c r="F15" s="6">
        <v>1560</v>
      </c>
      <c r="G15" s="3">
        <v>1</v>
      </c>
      <c r="H15" s="3">
        <v>0</v>
      </c>
      <c r="I15" s="3">
        <v>657</v>
      </c>
      <c r="J15" s="7">
        <f t="shared" si="0"/>
        <v>0.29225978647686834</v>
      </c>
      <c r="K15" s="2">
        <v>2248</v>
      </c>
    </row>
    <row r="16" spans="1:11">
      <c r="A16" s="1" t="s">
        <v>72</v>
      </c>
      <c r="B16" s="1" t="s">
        <v>73</v>
      </c>
      <c r="C16" s="1" t="s">
        <v>74</v>
      </c>
      <c r="D16" s="1" t="s">
        <v>75</v>
      </c>
      <c r="E16" s="1" t="s">
        <v>76</v>
      </c>
      <c r="F16" s="6">
        <v>2080</v>
      </c>
      <c r="G16" s="3">
        <v>1</v>
      </c>
      <c r="H16" s="3">
        <v>0</v>
      </c>
      <c r="I16" s="2">
        <v>12005</v>
      </c>
      <c r="J16" s="7">
        <f t="shared" si="0"/>
        <v>2.818075117370892</v>
      </c>
      <c r="K16" s="2">
        <v>4260</v>
      </c>
    </row>
    <row r="17" spans="1:11">
      <c r="A17" s="1" t="s">
        <v>77</v>
      </c>
      <c r="B17" s="1" t="s">
        <v>78</v>
      </c>
      <c r="C17" s="1" t="s">
        <v>79</v>
      </c>
      <c r="D17" s="1" t="s">
        <v>80</v>
      </c>
      <c r="E17" s="1" t="s">
        <v>81</v>
      </c>
      <c r="F17" s="6">
        <v>1040</v>
      </c>
      <c r="G17" s="3">
        <v>1</v>
      </c>
      <c r="H17" s="3">
        <v>0</v>
      </c>
      <c r="I17" s="3">
        <v>379</v>
      </c>
      <c r="J17" s="7">
        <f t="shared" si="0"/>
        <v>0.37937937937937938</v>
      </c>
      <c r="K17" s="3">
        <v>999</v>
      </c>
    </row>
    <row r="18" spans="1:11">
      <c r="A18" s="1" t="s">
        <v>82</v>
      </c>
      <c r="B18" s="1" t="s">
        <v>83</v>
      </c>
      <c r="C18" s="1" t="s">
        <v>84</v>
      </c>
      <c r="D18" s="1" t="s">
        <v>85</v>
      </c>
      <c r="E18" s="1" t="s">
        <v>86</v>
      </c>
      <c r="F18" s="6">
        <v>1040</v>
      </c>
      <c r="G18" s="3">
        <v>1</v>
      </c>
      <c r="H18" s="3">
        <v>0</v>
      </c>
      <c r="I18" s="3">
        <v>289</v>
      </c>
      <c r="J18" s="7">
        <f t="shared" si="0"/>
        <v>0.78319783197831983</v>
      </c>
      <c r="K18" s="3">
        <v>369</v>
      </c>
    </row>
    <row r="19" spans="1:11">
      <c r="A19" s="1" t="s">
        <v>87</v>
      </c>
      <c r="B19" s="1" t="s">
        <v>88</v>
      </c>
      <c r="C19" s="1" t="s">
        <v>89</v>
      </c>
      <c r="D19" s="1" t="s">
        <v>90</v>
      </c>
      <c r="E19" s="1" t="s">
        <v>91</v>
      </c>
      <c r="F19" s="6">
        <v>1300</v>
      </c>
      <c r="G19" s="3">
        <v>1</v>
      </c>
      <c r="H19" s="3">
        <v>0</v>
      </c>
      <c r="I19" s="3">
        <v>905</v>
      </c>
      <c r="J19" s="7">
        <f t="shared" si="0"/>
        <v>0.62028786840301575</v>
      </c>
      <c r="K19" s="2">
        <v>1459</v>
      </c>
    </row>
    <row r="20" spans="1:11">
      <c r="A20" s="1" t="s">
        <v>92</v>
      </c>
      <c r="B20" s="1" t="s">
        <v>93</v>
      </c>
      <c r="C20" s="1" t="s">
        <v>94</v>
      </c>
      <c r="D20" s="1" t="s">
        <v>95</v>
      </c>
      <c r="E20" s="1" t="s">
        <v>96</v>
      </c>
      <c r="F20" s="6">
        <v>2288</v>
      </c>
      <c r="G20" s="3">
        <v>1</v>
      </c>
      <c r="H20" s="3">
        <v>0</v>
      </c>
      <c r="I20" s="2">
        <v>4526</v>
      </c>
      <c r="J20" s="7">
        <f t="shared" si="0"/>
        <v>0.61079622132253708</v>
      </c>
      <c r="K20" s="2">
        <v>7410</v>
      </c>
    </row>
    <row r="21" spans="1:11">
      <c r="A21" s="1" t="s">
        <v>97</v>
      </c>
      <c r="B21" s="1" t="s">
        <v>98</v>
      </c>
      <c r="C21" s="1" t="s">
        <v>99</v>
      </c>
      <c r="D21" s="1" t="s">
        <v>100</v>
      </c>
      <c r="E21" s="1" t="s">
        <v>101</v>
      </c>
      <c r="F21" s="6">
        <v>2496</v>
      </c>
      <c r="G21" s="3">
        <v>1</v>
      </c>
      <c r="H21" s="3">
        <v>0</v>
      </c>
      <c r="I21" s="2">
        <v>3259</v>
      </c>
      <c r="J21" s="7">
        <f t="shared" si="0"/>
        <v>1.127681660899654</v>
      </c>
      <c r="K21" s="2">
        <v>2890</v>
      </c>
    </row>
    <row r="22" spans="1:11">
      <c r="A22" s="1" t="s">
        <v>102</v>
      </c>
      <c r="B22" s="1" t="s">
        <v>103</v>
      </c>
      <c r="C22" s="1" t="s">
        <v>104</v>
      </c>
      <c r="D22" s="1" t="s">
        <v>105</v>
      </c>
      <c r="E22" s="1" t="s">
        <v>106</v>
      </c>
      <c r="F22" s="6">
        <v>780</v>
      </c>
      <c r="G22" s="3">
        <v>1</v>
      </c>
      <c r="H22" s="3">
        <v>0</v>
      </c>
      <c r="I22" s="2">
        <v>4009</v>
      </c>
      <c r="J22" s="7">
        <f t="shared" si="0"/>
        <v>2.0105315947843532</v>
      </c>
      <c r="K22" s="2">
        <v>1994</v>
      </c>
    </row>
    <row r="23" spans="1:11">
      <c r="A23" s="1" t="s">
        <v>107</v>
      </c>
      <c r="B23" s="1" t="s">
        <v>108</v>
      </c>
      <c r="C23" s="1" t="s">
        <v>109</v>
      </c>
      <c r="D23" s="1" t="s">
        <v>110</v>
      </c>
      <c r="E23" s="1" t="s">
        <v>111</v>
      </c>
      <c r="F23" s="6">
        <v>2184</v>
      </c>
      <c r="G23" s="3">
        <v>1</v>
      </c>
      <c r="H23" s="3">
        <v>0</v>
      </c>
      <c r="I23" s="2">
        <v>2620</v>
      </c>
      <c r="J23" s="7">
        <f t="shared" si="0"/>
        <v>0.45884413309982486</v>
      </c>
      <c r="K23" s="2">
        <v>5710</v>
      </c>
    </row>
    <row r="24" spans="1:11">
      <c r="A24" s="1" t="s">
        <v>112</v>
      </c>
      <c r="B24" s="1" t="s">
        <v>113</v>
      </c>
      <c r="C24" s="1" t="s">
        <v>114</v>
      </c>
      <c r="D24" s="1" t="s">
        <v>115</v>
      </c>
      <c r="E24" s="1" t="s">
        <v>116</v>
      </c>
      <c r="F24" s="6">
        <v>2626</v>
      </c>
      <c r="G24" s="3">
        <v>1</v>
      </c>
      <c r="H24" s="3">
        <v>0</v>
      </c>
      <c r="I24" s="2">
        <v>2540</v>
      </c>
      <c r="J24" s="7">
        <f t="shared" si="0"/>
        <v>0.16090206512099328</v>
      </c>
      <c r="K24" s="2">
        <v>15786</v>
      </c>
    </row>
    <row r="25" spans="1:11">
      <c r="A25" s="1" t="s">
        <v>117</v>
      </c>
      <c r="B25" s="1" t="s">
        <v>118</v>
      </c>
      <c r="C25" s="1" t="s">
        <v>119</v>
      </c>
      <c r="D25" s="1" t="s">
        <v>120</v>
      </c>
      <c r="E25" s="1" t="s">
        <v>121</v>
      </c>
      <c r="F25" s="6">
        <v>1924</v>
      </c>
      <c r="G25" s="3">
        <v>1</v>
      </c>
      <c r="H25" s="3">
        <v>0</v>
      </c>
      <c r="I25" s="2">
        <v>2078</v>
      </c>
      <c r="J25" s="7">
        <f t="shared" si="0"/>
        <v>1.0004814636494945</v>
      </c>
      <c r="K25" s="2">
        <v>2077</v>
      </c>
    </row>
    <row r="26" spans="1:11">
      <c r="A26" s="1" t="s">
        <v>122</v>
      </c>
      <c r="B26" s="1" t="s">
        <v>123</v>
      </c>
      <c r="C26" s="1" t="s">
        <v>124</v>
      </c>
      <c r="D26" s="1" t="s">
        <v>125</v>
      </c>
      <c r="E26" s="1" t="s">
        <v>126</v>
      </c>
      <c r="F26" s="6">
        <v>2756</v>
      </c>
      <c r="G26" s="3">
        <v>1</v>
      </c>
      <c r="H26" s="3">
        <v>0</v>
      </c>
      <c r="I26" s="2">
        <v>42903</v>
      </c>
      <c r="J26" s="7">
        <f t="shared" si="0"/>
        <v>2.2093310675112003</v>
      </c>
      <c r="K26" s="2">
        <v>19419</v>
      </c>
    </row>
    <row r="27" spans="1:11">
      <c r="A27" s="1" t="s">
        <v>127</v>
      </c>
      <c r="B27" s="1" t="s">
        <v>128</v>
      </c>
      <c r="C27" s="1" t="s">
        <v>129</v>
      </c>
      <c r="D27" s="1" t="s">
        <v>130</v>
      </c>
      <c r="E27" s="1" t="s">
        <v>131</v>
      </c>
      <c r="F27" s="6">
        <v>2418</v>
      </c>
      <c r="G27" s="3">
        <v>1</v>
      </c>
      <c r="H27" s="3">
        <v>0</v>
      </c>
      <c r="I27" s="2">
        <v>6024</v>
      </c>
      <c r="J27" s="7">
        <f t="shared" si="0"/>
        <v>1.8742999377722465</v>
      </c>
      <c r="K27" s="2">
        <v>3214</v>
      </c>
    </row>
    <row r="28" spans="1:11">
      <c r="A28" s="1" t="s">
        <v>132</v>
      </c>
      <c r="B28" s="1" t="s">
        <v>133</v>
      </c>
      <c r="C28" s="1" t="s">
        <v>134</v>
      </c>
      <c r="D28" s="1" t="s">
        <v>135</v>
      </c>
      <c r="E28" s="1" t="s">
        <v>136</v>
      </c>
      <c r="F28" s="6">
        <v>2860</v>
      </c>
      <c r="G28" s="3">
        <v>1</v>
      </c>
      <c r="H28" s="3">
        <v>0</v>
      </c>
      <c r="I28" s="2">
        <v>4255</v>
      </c>
      <c r="J28" s="7">
        <f t="shared" si="0"/>
        <v>0.41925312838703321</v>
      </c>
      <c r="K28" s="2">
        <v>10149</v>
      </c>
    </row>
    <row r="29" spans="1:11">
      <c r="A29" s="1" t="s">
        <v>137</v>
      </c>
      <c r="B29" s="1" t="s">
        <v>138</v>
      </c>
      <c r="C29" s="1" t="s">
        <v>139</v>
      </c>
      <c r="D29" s="1" t="s">
        <v>140</v>
      </c>
      <c r="E29" s="1" t="s">
        <v>141</v>
      </c>
      <c r="F29" s="6">
        <v>1404</v>
      </c>
      <c r="G29" s="3">
        <v>1</v>
      </c>
      <c r="H29" s="3">
        <v>0</v>
      </c>
      <c r="I29" s="3">
        <v>423</v>
      </c>
      <c r="J29" s="7">
        <f t="shared" si="0"/>
        <v>0.31972789115646261</v>
      </c>
      <c r="K29" s="2">
        <v>1323</v>
      </c>
    </row>
    <row r="30" spans="1:11">
      <c r="A30" s="1" t="s">
        <v>142</v>
      </c>
      <c r="B30" s="1" t="s">
        <v>143</v>
      </c>
      <c r="C30" s="1" t="s">
        <v>144</v>
      </c>
      <c r="D30" s="1" t="s">
        <v>145</v>
      </c>
      <c r="E30" s="1" t="s">
        <v>146</v>
      </c>
      <c r="F30" s="6">
        <v>2704</v>
      </c>
      <c r="G30" s="3">
        <v>1</v>
      </c>
      <c r="H30" s="3">
        <v>0</v>
      </c>
      <c r="I30" s="2">
        <v>6255</v>
      </c>
      <c r="J30" s="7">
        <f t="shared" si="0"/>
        <v>0.76429618768328444</v>
      </c>
      <c r="K30" s="2">
        <v>8184</v>
      </c>
    </row>
    <row r="31" spans="1:11">
      <c r="A31" s="1" t="s">
        <v>147</v>
      </c>
      <c r="B31" s="1" t="s">
        <v>148</v>
      </c>
      <c r="C31" s="1" t="s">
        <v>149</v>
      </c>
      <c r="D31" s="1" t="s">
        <v>150</v>
      </c>
      <c r="E31" s="1" t="s">
        <v>151</v>
      </c>
      <c r="F31" s="6">
        <v>2470</v>
      </c>
      <c r="G31" s="3">
        <v>1</v>
      </c>
      <c r="H31" s="1">
        <v>0</v>
      </c>
      <c r="I31" s="2">
        <v>2334</v>
      </c>
      <c r="J31" s="7">
        <f t="shared" si="0"/>
        <v>0.69073690440958868</v>
      </c>
      <c r="K31" s="2">
        <v>3379</v>
      </c>
    </row>
    <row r="32" spans="1:11">
      <c r="A32" s="1" t="s">
        <v>152</v>
      </c>
      <c r="B32" s="1" t="s">
        <v>153</v>
      </c>
      <c r="C32" s="1" t="s">
        <v>154</v>
      </c>
      <c r="D32" s="1" t="s">
        <v>155</v>
      </c>
      <c r="E32" s="1" t="s">
        <v>156</v>
      </c>
      <c r="F32" s="6">
        <v>1716</v>
      </c>
      <c r="G32" s="3">
        <v>1</v>
      </c>
      <c r="H32" s="3">
        <v>0</v>
      </c>
      <c r="I32" s="3">
        <v>266</v>
      </c>
      <c r="J32" s="7">
        <f t="shared" si="0"/>
        <v>0.10431372549019607</v>
      </c>
      <c r="K32" s="2">
        <v>2550</v>
      </c>
    </row>
    <row r="33" spans="1:11">
      <c r="A33" s="1" t="s">
        <v>157</v>
      </c>
      <c r="B33" s="1" t="s">
        <v>158</v>
      </c>
      <c r="C33" s="1" t="s">
        <v>159</v>
      </c>
      <c r="D33" s="1" t="s">
        <v>160</v>
      </c>
      <c r="E33" s="1" t="s">
        <v>161</v>
      </c>
      <c r="F33" s="6">
        <v>2704</v>
      </c>
      <c r="G33" s="3">
        <v>2</v>
      </c>
      <c r="H33" s="3">
        <v>0</v>
      </c>
      <c r="I33" s="2">
        <v>42633</v>
      </c>
      <c r="J33" s="7">
        <f t="shared" si="0"/>
        <v>1.8743899758188614</v>
      </c>
      <c r="K33" s="2">
        <v>22745</v>
      </c>
    </row>
    <row r="34" spans="1:11">
      <c r="A34" s="1" t="s">
        <v>162</v>
      </c>
      <c r="B34" s="1" t="s">
        <v>163</v>
      </c>
      <c r="C34" s="1" t="s">
        <v>164</v>
      </c>
      <c r="D34" s="1" t="s">
        <v>165</v>
      </c>
      <c r="E34" s="1" t="s">
        <v>166</v>
      </c>
      <c r="F34" s="6">
        <v>3120</v>
      </c>
      <c r="G34" s="3">
        <v>1</v>
      </c>
      <c r="H34" s="3">
        <v>0</v>
      </c>
      <c r="I34" s="2">
        <v>4010</v>
      </c>
      <c r="J34" s="7">
        <f t="shared" si="0"/>
        <v>0.21007963118189438</v>
      </c>
      <c r="K34" s="2">
        <v>19088</v>
      </c>
    </row>
    <row r="35" spans="1:11">
      <c r="A35" s="1" t="s">
        <v>167</v>
      </c>
      <c r="B35" s="1" t="s">
        <v>168</v>
      </c>
      <c r="C35" s="1" t="s">
        <v>169</v>
      </c>
      <c r="D35" s="1" t="s">
        <v>170</v>
      </c>
      <c r="E35" s="1" t="s">
        <v>71</v>
      </c>
      <c r="F35" s="6">
        <v>36088</v>
      </c>
      <c r="G35" s="3">
        <v>15</v>
      </c>
      <c r="H35" s="3">
        <v>0</v>
      </c>
      <c r="I35" s="2">
        <v>63196</v>
      </c>
      <c r="J35" s="7">
        <f t="shared" si="0"/>
        <v>0.27129732978449383</v>
      </c>
      <c r="K35" s="2">
        <v>232940</v>
      </c>
    </row>
    <row r="36" spans="1:11">
      <c r="A36" s="1" t="s">
        <v>171</v>
      </c>
      <c r="B36" s="1" t="s">
        <v>172</v>
      </c>
      <c r="C36" s="1" t="s">
        <v>173</v>
      </c>
      <c r="D36" s="1" t="s">
        <v>174</v>
      </c>
      <c r="E36" s="1" t="s">
        <v>175</v>
      </c>
      <c r="F36" s="6">
        <v>2288</v>
      </c>
      <c r="G36" s="3">
        <v>1</v>
      </c>
      <c r="H36" s="3">
        <v>0</v>
      </c>
      <c r="I36" s="2">
        <v>9767</v>
      </c>
      <c r="J36" s="7">
        <f t="shared" si="0"/>
        <v>0.54951052098570952</v>
      </c>
      <c r="K36" s="2">
        <v>17774</v>
      </c>
    </row>
    <row r="37" spans="1:11">
      <c r="A37" s="1" t="s">
        <v>176</v>
      </c>
      <c r="B37" s="1" t="s">
        <v>177</v>
      </c>
      <c r="C37" s="1" t="s">
        <v>178</v>
      </c>
      <c r="D37" s="1" t="s">
        <v>179</v>
      </c>
      <c r="E37" s="1" t="s">
        <v>180</v>
      </c>
      <c r="F37" s="6">
        <v>2080</v>
      </c>
      <c r="G37" s="3">
        <v>1</v>
      </c>
      <c r="H37" s="3">
        <v>0</v>
      </c>
      <c r="I37" s="2">
        <v>1011</v>
      </c>
      <c r="J37" s="7">
        <f t="shared" si="0"/>
        <v>0.27213997308209958</v>
      </c>
      <c r="K37" s="2">
        <v>3715</v>
      </c>
    </row>
    <row r="38" spans="1:11">
      <c r="A38" s="1" t="s">
        <v>181</v>
      </c>
      <c r="B38" s="1" t="s">
        <v>182</v>
      </c>
      <c r="C38" s="1" t="s">
        <v>183</v>
      </c>
      <c r="D38" s="1" t="s">
        <v>184</v>
      </c>
      <c r="E38" s="1" t="s">
        <v>185</v>
      </c>
      <c r="F38" s="6">
        <v>2600</v>
      </c>
      <c r="G38" s="3">
        <v>1</v>
      </c>
      <c r="H38" s="3">
        <v>0</v>
      </c>
      <c r="I38" s="2">
        <v>10493</v>
      </c>
      <c r="J38" s="7">
        <f t="shared" si="0"/>
        <v>0.90691443388072601</v>
      </c>
      <c r="K38" s="2">
        <v>11570</v>
      </c>
    </row>
    <row r="39" spans="1:11">
      <c r="A39" s="1" t="s">
        <v>186</v>
      </c>
      <c r="B39" s="1" t="s">
        <v>187</v>
      </c>
      <c r="C39" s="1" t="s">
        <v>188</v>
      </c>
      <c r="D39" s="1" t="s">
        <v>189</v>
      </c>
      <c r="E39" s="1" t="s">
        <v>190</v>
      </c>
      <c r="F39" s="6">
        <v>3016</v>
      </c>
      <c r="G39" s="3">
        <v>1</v>
      </c>
      <c r="H39" s="3">
        <v>0</v>
      </c>
      <c r="I39" s="2">
        <v>42803</v>
      </c>
      <c r="J39" s="7">
        <f t="shared" si="0"/>
        <v>0.69119594354552205</v>
      </c>
      <c r="K39" s="2">
        <v>61926</v>
      </c>
    </row>
    <row r="40" spans="1:11">
      <c r="A40" s="1" t="s">
        <v>191</v>
      </c>
      <c r="B40" s="1" t="s">
        <v>192</v>
      </c>
      <c r="C40" s="1" t="s">
        <v>193</v>
      </c>
      <c r="D40" s="1" t="s">
        <v>194</v>
      </c>
      <c r="E40" s="1" t="s">
        <v>195</v>
      </c>
      <c r="F40" s="6">
        <v>780</v>
      </c>
      <c r="G40" s="3">
        <v>1</v>
      </c>
      <c r="H40" s="3">
        <v>0</v>
      </c>
      <c r="I40" s="2">
        <v>1410</v>
      </c>
      <c r="J40" s="7">
        <f t="shared" si="0"/>
        <v>1.260053619302949</v>
      </c>
      <c r="K40" s="2">
        <v>1119</v>
      </c>
    </row>
    <row r="41" spans="1:11">
      <c r="A41" s="1" t="s">
        <v>196</v>
      </c>
      <c r="B41" s="1" t="s">
        <v>197</v>
      </c>
      <c r="C41" s="1" t="s">
        <v>198</v>
      </c>
      <c r="D41" s="1" t="s">
        <v>199</v>
      </c>
      <c r="E41" s="1" t="s">
        <v>200</v>
      </c>
      <c r="F41" s="6">
        <v>2229.5</v>
      </c>
      <c r="G41" s="3">
        <v>1</v>
      </c>
      <c r="H41" s="3">
        <v>0</v>
      </c>
      <c r="I41" s="2">
        <v>1849</v>
      </c>
      <c r="J41" s="7">
        <f t="shared" si="0"/>
        <v>0.68684992570579495</v>
      </c>
      <c r="K41" s="2">
        <v>2692</v>
      </c>
    </row>
    <row r="42" spans="1:11">
      <c r="A42" s="1" t="s">
        <v>201</v>
      </c>
      <c r="B42" s="1" t="s">
        <v>202</v>
      </c>
      <c r="C42" s="1" t="s">
        <v>203</v>
      </c>
      <c r="D42" s="1" t="s">
        <v>204</v>
      </c>
      <c r="E42" s="1" t="s">
        <v>205</v>
      </c>
      <c r="F42" s="6">
        <v>2028</v>
      </c>
      <c r="G42" s="3">
        <v>1</v>
      </c>
      <c r="H42" s="3">
        <v>0</v>
      </c>
      <c r="I42" s="2">
        <v>2685</v>
      </c>
      <c r="J42" s="7">
        <f t="shared" si="0"/>
        <v>0.76626712328767121</v>
      </c>
      <c r="K42" s="2">
        <v>3504</v>
      </c>
    </row>
    <row r="43" spans="1:11">
      <c r="A43" s="1" t="s">
        <v>206</v>
      </c>
      <c r="B43" s="1" t="s">
        <v>207</v>
      </c>
      <c r="C43" s="1" t="s">
        <v>208</v>
      </c>
      <c r="D43" s="1" t="s">
        <v>209</v>
      </c>
      <c r="E43" s="1" t="s">
        <v>210</v>
      </c>
      <c r="F43" s="6">
        <v>1196</v>
      </c>
      <c r="G43" s="3">
        <v>1</v>
      </c>
      <c r="H43" s="3">
        <v>0</v>
      </c>
      <c r="I43" s="2">
        <v>1183</v>
      </c>
      <c r="J43" s="7">
        <f t="shared" si="0"/>
        <v>1.204684317718941</v>
      </c>
      <c r="K43" s="3">
        <v>982</v>
      </c>
    </row>
    <row r="44" spans="1:11">
      <c r="A44" s="1" t="s">
        <v>211</v>
      </c>
      <c r="B44" s="1" t="s">
        <v>212</v>
      </c>
      <c r="C44" s="1" t="s">
        <v>213</v>
      </c>
      <c r="D44" s="1" t="s">
        <v>214</v>
      </c>
      <c r="E44" s="1" t="s">
        <v>215</v>
      </c>
      <c r="F44" s="6">
        <v>1040</v>
      </c>
      <c r="G44" s="3">
        <v>1</v>
      </c>
      <c r="H44" s="3">
        <v>0</v>
      </c>
      <c r="I44" s="2">
        <v>1793</v>
      </c>
      <c r="J44" s="7">
        <f t="shared" si="0"/>
        <v>1.9531590413943356</v>
      </c>
      <c r="K44" s="3">
        <v>918</v>
      </c>
    </row>
    <row r="45" spans="1:11">
      <c r="A45" s="1" t="s">
        <v>216</v>
      </c>
      <c r="B45" s="1" t="s">
        <v>217</v>
      </c>
      <c r="C45" s="1" t="s">
        <v>218</v>
      </c>
      <c r="D45" s="1" t="s">
        <v>219</v>
      </c>
      <c r="E45" s="1" t="s">
        <v>220</v>
      </c>
      <c r="F45" s="6">
        <v>2704</v>
      </c>
      <c r="G45" s="3">
        <v>1</v>
      </c>
      <c r="H45" s="3">
        <v>0</v>
      </c>
      <c r="I45" s="2">
        <v>12924</v>
      </c>
      <c r="J45" s="7">
        <f t="shared" si="0"/>
        <v>1.1718197479372563</v>
      </c>
      <c r="K45" s="2">
        <v>11029</v>
      </c>
    </row>
    <row r="46" spans="1:11">
      <c r="A46" s="1" t="s">
        <v>221</v>
      </c>
      <c r="B46" s="1" t="s">
        <v>222</v>
      </c>
      <c r="C46" s="1" t="s">
        <v>223</v>
      </c>
      <c r="D46" s="1" t="s">
        <v>224</v>
      </c>
      <c r="E46" s="1" t="s">
        <v>225</v>
      </c>
      <c r="F46" s="6">
        <v>2600</v>
      </c>
      <c r="G46" s="3">
        <v>1</v>
      </c>
      <c r="H46" s="3">
        <v>0</v>
      </c>
      <c r="I46" s="2">
        <v>2433</v>
      </c>
      <c r="J46" s="7">
        <f t="shared" si="0"/>
        <v>0.19369476952471937</v>
      </c>
      <c r="K46" s="2">
        <v>12561</v>
      </c>
    </row>
    <row r="47" spans="1:11">
      <c r="A47" s="1" t="s">
        <v>226</v>
      </c>
      <c r="B47" s="1" t="s">
        <v>227</v>
      </c>
      <c r="C47" s="1" t="s">
        <v>228</v>
      </c>
      <c r="D47" s="1" t="s">
        <v>229</v>
      </c>
      <c r="E47" s="1" t="s">
        <v>230</v>
      </c>
      <c r="F47" s="6">
        <v>2340</v>
      </c>
      <c r="G47" s="3">
        <v>1</v>
      </c>
      <c r="H47" s="3">
        <v>0</v>
      </c>
      <c r="I47" s="3">
        <v>360</v>
      </c>
      <c r="J47" s="7">
        <f t="shared" si="0"/>
        <v>0.16751977664029782</v>
      </c>
      <c r="K47" s="2">
        <v>2149</v>
      </c>
    </row>
    <row r="48" spans="1:11">
      <c r="A48" s="1" t="s">
        <v>231</v>
      </c>
      <c r="B48" s="1" t="s">
        <v>232</v>
      </c>
      <c r="C48" s="1" t="s">
        <v>233</v>
      </c>
      <c r="D48" s="1" t="s">
        <v>234</v>
      </c>
      <c r="E48" s="1" t="s">
        <v>235</v>
      </c>
      <c r="F48" s="6">
        <v>2236</v>
      </c>
      <c r="G48" s="3">
        <v>1</v>
      </c>
      <c r="H48" s="3">
        <v>0</v>
      </c>
      <c r="I48" s="2">
        <v>5471</v>
      </c>
      <c r="J48" s="7">
        <f t="shared" si="0"/>
        <v>0.9717584369449378</v>
      </c>
      <c r="K48" s="2">
        <v>5630</v>
      </c>
    </row>
    <row r="49" spans="1:11">
      <c r="A49" s="1" t="s">
        <v>236</v>
      </c>
      <c r="B49" s="1" t="s">
        <v>237</v>
      </c>
      <c r="C49" s="1" t="s">
        <v>238</v>
      </c>
      <c r="D49" s="1" t="s">
        <v>239</v>
      </c>
      <c r="E49" s="1" t="s">
        <v>240</v>
      </c>
      <c r="F49" s="6">
        <v>2080</v>
      </c>
      <c r="G49" s="3">
        <v>1</v>
      </c>
      <c r="H49" s="3">
        <v>0</v>
      </c>
      <c r="I49" s="2">
        <v>1571</v>
      </c>
      <c r="J49" s="7">
        <f t="shared" si="0"/>
        <v>0.49386985224772084</v>
      </c>
      <c r="K49" s="2">
        <v>3181</v>
      </c>
    </row>
    <row r="50" spans="1:11">
      <c r="A50" s="1" t="s">
        <v>241</v>
      </c>
      <c r="B50" s="1" t="s">
        <v>242</v>
      </c>
      <c r="C50" s="1" t="s">
        <v>243</v>
      </c>
      <c r="D50" s="1" t="s">
        <v>244</v>
      </c>
      <c r="E50" s="1" t="s">
        <v>245</v>
      </c>
      <c r="F50" s="6">
        <v>2496</v>
      </c>
      <c r="G50" s="3">
        <v>1</v>
      </c>
      <c r="H50" s="3">
        <v>0</v>
      </c>
      <c r="I50" s="2">
        <v>2793</v>
      </c>
      <c r="J50" s="7">
        <f t="shared" si="0"/>
        <v>0.8273104265402843</v>
      </c>
      <c r="K50" s="2">
        <v>3376</v>
      </c>
    </row>
    <row r="51" spans="1:11">
      <c r="A51" s="1" t="s">
        <v>246</v>
      </c>
      <c r="B51" s="1" t="s">
        <v>247</v>
      </c>
      <c r="C51" s="1" t="s">
        <v>248</v>
      </c>
      <c r="D51" s="1" t="s">
        <v>249</v>
      </c>
      <c r="E51" s="1" t="s">
        <v>250</v>
      </c>
      <c r="F51" s="6">
        <v>2756</v>
      </c>
      <c r="G51" s="3">
        <v>1</v>
      </c>
      <c r="H51" s="3">
        <v>0</v>
      </c>
      <c r="I51" s="2">
        <v>2380</v>
      </c>
      <c r="J51" s="7">
        <f t="shared" si="0"/>
        <v>0.41212121212121211</v>
      </c>
      <c r="K51" s="2">
        <v>5775</v>
      </c>
    </row>
    <row r="52" spans="1:11">
      <c r="A52" s="1" t="s">
        <v>251</v>
      </c>
      <c r="B52" s="1" t="s">
        <v>252</v>
      </c>
      <c r="C52" s="1" t="s">
        <v>253</v>
      </c>
      <c r="D52" s="1" t="s">
        <v>254</v>
      </c>
      <c r="E52" s="1" t="s">
        <v>255</v>
      </c>
      <c r="F52" s="6">
        <v>2340</v>
      </c>
      <c r="G52" s="3">
        <v>1</v>
      </c>
      <c r="H52" s="3">
        <v>0</v>
      </c>
      <c r="I52" s="2">
        <v>4091</v>
      </c>
      <c r="J52" s="7">
        <f t="shared" si="0"/>
        <v>1.2545231524072371</v>
      </c>
      <c r="K52" s="2">
        <v>3261</v>
      </c>
    </row>
    <row r="53" spans="1:11">
      <c r="A53" s="1" t="s">
        <v>256</v>
      </c>
      <c r="B53" s="1" t="s">
        <v>257</v>
      </c>
      <c r="C53" s="1" t="s">
        <v>258</v>
      </c>
      <c r="D53" s="1" t="s">
        <v>259</v>
      </c>
      <c r="E53" s="1" t="s">
        <v>260</v>
      </c>
      <c r="F53" s="6">
        <v>988</v>
      </c>
      <c r="G53" s="3">
        <v>1</v>
      </c>
      <c r="H53" s="3">
        <v>0</v>
      </c>
      <c r="I53" s="2">
        <v>1626</v>
      </c>
      <c r="J53" s="7">
        <f t="shared" si="0"/>
        <v>0.93448275862068964</v>
      </c>
      <c r="K53" s="2">
        <v>1740</v>
      </c>
    </row>
    <row r="54" spans="1:11">
      <c r="A54" s="1" t="s">
        <v>261</v>
      </c>
      <c r="B54" s="1" t="s">
        <v>262</v>
      </c>
      <c r="C54" s="1" t="s">
        <v>263</v>
      </c>
      <c r="D54" s="1" t="s">
        <v>264</v>
      </c>
      <c r="E54" s="1" t="s">
        <v>265</v>
      </c>
      <c r="F54" s="6">
        <v>1560</v>
      </c>
      <c r="G54" s="3">
        <v>1</v>
      </c>
      <c r="H54" s="3">
        <v>0</v>
      </c>
      <c r="I54" s="3">
        <v>550</v>
      </c>
      <c r="J54" s="7">
        <f t="shared" si="0"/>
        <v>0.58078141499472014</v>
      </c>
      <c r="K54" s="3">
        <v>947</v>
      </c>
    </row>
    <row r="55" spans="1:11">
      <c r="A55" s="1" t="s">
        <v>266</v>
      </c>
      <c r="B55" s="1" t="s">
        <v>267</v>
      </c>
      <c r="C55" s="1" t="s">
        <v>268</v>
      </c>
      <c r="D55" s="1" t="s">
        <v>269</v>
      </c>
      <c r="E55" s="1" t="s">
        <v>270</v>
      </c>
      <c r="F55" s="6">
        <v>1924</v>
      </c>
      <c r="G55" s="3">
        <v>1</v>
      </c>
      <c r="H55" s="3">
        <v>0</v>
      </c>
      <c r="I55" s="2">
        <v>2406</v>
      </c>
      <c r="J55" s="7">
        <f t="shared" si="0"/>
        <v>1.2784272051009564</v>
      </c>
      <c r="K55" s="2">
        <v>1882</v>
      </c>
    </row>
    <row r="56" spans="1:11">
      <c r="A56" s="1" t="s">
        <v>271</v>
      </c>
      <c r="B56" s="1" t="s">
        <v>272</v>
      </c>
      <c r="C56" s="1" t="s">
        <v>273</v>
      </c>
      <c r="D56" s="1" t="s">
        <v>274</v>
      </c>
      <c r="E56" s="1" t="s">
        <v>275</v>
      </c>
      <c r="F56" s="6">
        <v>2080</v>
      </c>
      <c r="G56" s="3">
        <v>1</v>
      </c>
      <c r="H56" s="3">
        <v>0</v>
      </c>
      <c r="I56" s="3">
        <v>255</v>
      </c>
      <c r="J56" s="7">
        <f t="shared" si="0"/>
        <v>0.78703703703703709</v>
      </c>
      <c r="K56" s="3">
        <v>324</v>
      </c>
    </row>
    <row r="57" spans="1:11">
      <c r="A57" s="1" t="s">
        <v>276</v>
      </c>
      <c r="B57" s="1" t="s">
        <v>277</v>
      </c>
      <c r="C57" s="1" t="s">
        <v>278</v>
      </c>
      <c r="D57" s="1" t="s">
        <v>279</v>
      </c>
      <c r="E57" s="1" t="s">
        <v>280</v>
      </c>
      <c r="F57" s="6">
        <v>1664</v>
      </c>
      <c r="G57" s="3">
        <v>1</v>
      </c>
      <c r="H57" s="3">
        <v>0</v>
      </c>
      <c r="I57" s="3">
        <v>890</v>
      </c>
      <c r="J57" s="7">
        <f t="shared" si="0"/>
        <v>0.87944664031620556</v>
      </c>
      <c r="K57" s="2">
        <v>1012</v>
      </c>
    </row>
    <row r="58" spans="1:11">
      <c r="A58" s="1" t="s">
        <v>281</v>
      </c>
      <c r="B58" s="1" t="s">
        <v>282</v>
      </c>
      <c r="C58" s="1" t="s">
        <v>283</v>
      </c>
      <c r="D58" s="1" t="s">
        <v>284</v>
      </c>
      <c r="E58" s="1" t="s">
        <v>285</v>
      </c>
      <c r="F58" s="6">
        <v>2704</v>
      </c>
      <c r="G58" s="3">
        <v>1</v>
      </c>
      <c r="H58" s="3">
        <v>0</v>
      </c>
      <c r="I58" s="2">
        <v>1682</v>
      </c>
      <c r="J58" s="7">
        <f t="shared" si="0"/>
        <v>0.34947018491585291</v>
      </c>
      <c r="K58" s="2">
        <v>4813</v>
      </c>
    </row>
    <row r="59" spans="1:11">
      <c r="A59" s="1" t="s">
        <v>286</v>
      </c>
      <c r="B59" s="1" t="s">
        <v>287</v>
      </c>
      <c r="C59" s="1" t="s">
        <v>288</v>
      </c>
      <c r="D59" s="1" t="s">
        <v>289</v>
      </c>
      <c r="E59" s="1" t="s">
        <v>290</v>
      </c>
      <c r="F59" s="6">
        <v>1551</v>
      </c>
      <c r="G59" s="3">
        <v>1</v>
      </c>
      <c r="H59" s="3">
        <v>0</v>
      </c>
      <c r="I59" s="2">
        <v>2553</v>
      </c>
      <c r="J59" s="7">
        <f t="shared" si="0"/>
        <v>1.9653579676674364</v>
      </c>
      <c r="K59" s="2">
        <v>1299</v>
      </c>
    </row>
    <row r="60" spans="1:11">
      <c r="A60" s="1" t="s">
        <v>291</v>
      </c>
      <c r="B60" s="1" t="s">
        <v>292</v>
      </c>
      <c r="C60" s="1" t="s">
        <v>293</v>
      </c>
      <c r="D60" s="1" t="s">
        <v>294</v>
      </c>
      <c r="E60" s="1" t="s">
        <v>295</v>
      </c>
      <c r="F60" s="6">
        <v>2028</v>
      </c>
      <c r="G60" s="3">
        <v>1</v>
      </c>
      <c r="H60" s="3">
        <v>0</v>
      </c>
      <c r="I60" s="2">
        <v>5014</v>
      </c>
      <c r="J60" s="7">
        <f t="shared" si="0"/>
        <v>8.2602965403624378</v>
      </c>
      <c r="K60" s="3">
        <v>607</v>
      </c>
    </row>
    <row r="61" spans="1:11">
      <c r="A61" s="1" t="s">
        <v>296</v>
      </c>
      <c r="B61" s="1" t="s">
        <v>297</v>
      </c>
      <c r="C61" s="1" t="s">
        <v>298</v>
      </c>
      <c r="D61" s="1" t="s">
        <v>299</v>
      </c>
      <c r="E61" s="1" t="s">
        <v>300</v>
      </c>
      <c r="F61" s="6">
        <v>1560</v>
      </c>
      <c r="G61" s="3">
        <v>1</v>
      </c>
      <c r="H61" s="3">
        <v>0</v>
      </c>
      <c r="I61" s="2">
        <v>1334</v>
      </c>
      <c r="J61" s="7">
        <f t="shared" si="0"/>
        <v>1.1135225375626043</v>
      </c>
      <c r="K61" s="2">
        <v>1198</v>
      </c>
    </row>
    <row r="62" spans="1:11">
      <c r="A62" s="1" t="s">
        <v>301</v>
      </c>
      <c r="B62" s="1" t="s">
        <v>302</v>
      </c>
      <c r="C62" s="1" t="s">
        <v>303</v>
      </c>
      <c r="D62" s="1" t="s">
        <v>304</v>
      </c>
      <c r="E62" s="1" t="s">
        <v>305</v>
      </c>
      <c r="F62" s="6">
        <v>3120</v>
      </c>
      <c r="G62" s="3">
        <v>2</v>
      </c>
      <c r="H62" s="3">
        <v>0</v>
      </c>
      <c r="I62" s="2">
        <v>42637</v>
      </c>
      <c r="J62" s="7">
        <f t="shared" si="0"/>
        <v>0.4682554500027456</v>
      </c>
      <c r="K62" s="2">
        <v>91055</v>
      </c>
    </row>
    <row r="63" spans="1:11">
      <c r="A63" s="1" t="s">
        <v>306</v>
      </c>
      <c r="B63" s="1" t="s">
        <v>307</v>
      </c>
      <c r="C63" s="1" t="s">
        <v>308</v>
      </c>
      <c r="D63" s="1" t="s">
        <v>309</v>
      </c>
      <c r="E63" s="1" t="s">
        <v>310</v>
      </c>
      <c r="F63" s="6">
        <v>2236</v>
      </c>
      <c r="G63" s="3">
        <v>1</v>
      </c>
      <c r="H63" s="3">
        <v>0</v>
      </c>
      <c r="I63" s="2">
        <v>3113</v>
      </c>
      <c r="J63" s="7">
        <f t="shared" si="0"/>
        <v>1.0809027777777778</v>
      </c>
      <c r="K63" s="2">
        <v>2880</v>
      </c>
    </row>
    <row r="64" spans="1:11">
      <c r="A64" s="1" t="s">
        <v>311</v>
      </c>
      <c r="B64" s="1" t="s">
        <v>312</v>
      </c>
      <c r="C64" s="1" t="s">
        <v>313</v>
      </c>
      <c r="D64" s="1" t="s">
        <v>314</v>
      </c>
      <c r="E64" s="1" t="s">
        <v>315</v>
      </c>
      <c r="F64" s="6">
        <v>1612</v>
      </c>
      <c r="G64" s="3">
        <v>1</v>
      </c>
      <c r="H64" s="3">
        <v>0</v>
      </c>
      <c r="I64" s="2">
        <v>2187</v>
      </c>
      <c r="J64" s="7">
        <f t="shared" si="0"/>
        <v>1.5905454545454545</v>
      </c>
      <c r="K64" s="2">
        <v>1375</v>
      </c>
    </row>
    <row r="65" spans="1:11">
      <c r="A65" s="1" t="s">
        <v>316</v>
      </c>
      <c r="B65" s="1" t="s">
        <v>317</v>
      </c>
      <c r="C65" s="1" t="s">
        <v>318</v>
      </c>
      <c r="D65" s="1" t="s">
        <v>319</v>
      </c>
      <c r="E65" s="1" t="s">
        <v>320</v>
      </c>
      <c r="F65" s="6">
        <v>2600</v>
      </c>
      <c r="G65" s="3">
        <v>1</v>
      </c>
      <c r="H65" s="3">
        <v>0</v>
      </c>
      <c r="I65" s="2">
        <v>8108</v>
      </c>
      <c r="J65" s="7">
        <f t="shared" si="0"/>
        <v>0.51994356803898933</v>
      </c>
      <c r="K65" s="2">
        <v>15594</v>
      </c>
    </row>
    <row r="66" spans="1:11">
      <c r="A66" s="1" t="s">
        <v>321</v>
      </c>
      <c r="B66" s="1" t="s">
        <v>322</v>
      </c>
      <c r="C66" s="1" t="s">
        <v>323</v>
      </c>
      <c r="D66" s="1" t="s">
        <v>324</v>
      </c>
      <c r="E66" s="1" t="s">
        <v>325</v>
      </c>
      <c r="F66" s="6">
        <v>2288</v>
      </c>
      <c r="G66" s="3">
        <v>1</v>
      </c>
      <c r="H66" s="3">
        <v>0</v>
      </c>
      <c r="I66" s="3">
        <v>608</v>
      </c>
      <c r="J66" s="7">
        <f t="shared" si="0"/>
        <v>0.22711991034740381</v>
      </c>
      <c r="K66" s="2">
        <v>2677</v>
      </c>
    </row>
    <row r="67" spans="1:11">
      <c r="A67" s="1" t="s">
        <v>326</v>
      </c>
      <c r="B67" s="1" t="s">
        <v>327</v>
      </c>
      <c r="C67" s="1" t="s">
        <v>328</v>
      </c>
      <c r="D67" s="1" t="s">
        <v>329</v>
      </c>
      <c r="E67" s="1" t="s">
        <v>330</v>
      </c>
      <c r="F67" s="6">
        <v>2080</v>
      </c>
      <c r="G67" s="3">
        <v>1</v>
      </c>
      <c r="H67" s="3">
        <v>0</v>
      </c>
      <c r="I67" s="2">
        <v>3612</v>
      </c>
      <c r="J67" s="7">
        <f t="shared" si="0"/>
        <v>1.1049250535331905</v>
      </c>
      <c r="K67" s="2">
        <v>3269</v>
      </c>
    </row>
    <row r="68" spans="1:11">
      <c r="A68" s="1" t="s">
        <v>331</v>
      </c>
      <c r="B68" s="1" t="s">
        <v>332</v>
      </c>
      <c r="C68" s="1" t="s">
        <v>333</v>
      </c>
      <c r="D68" s="1" t="s">
        <v>334</v>
      </c>
      <c r="E68" s="1" t="s">
        <v>335</v>
      </c>
      <c r="F68" s="6">
        <v>2028</v>
      </c>
      <c r="G68" s="3">
        <v>1</v>
      </c>
      <c r="H68" s="3">
        <v>0</v>
      </c>
      <c r="I68" s="2">
        <v>3872</v>
      </c>
      <c r="J68" s="7">
        <f t="shared" si="0"/>
        <v>0.87940040881217352</v>
      </c>
      <c r="K68" s="2">
        <v>4403</v>
      </c>
    </row>
    <row r="69" spans="1:11">
      <c r="A69" s="1" t="s">
        <v>336</v>
      </c>
      <c r="B69" s="1" t="s">
        <v>337</v>
      </c>
      <c r="C69" s="1" t="s">
        <v>338</v>
      </c>
      <c r="D69" s="1" t="s">
        <v>339</v>
      </c>
      <c r="E69" s="1" t="s">
        <v>340</v>
      </c>
      <c r="F69" s="6">
        <v>2080</v>
      </c>
      <c r="G69" s="3">
        <v>1</v>
      </c>
      <c r="H69" s="3">
        <v>0</v>
      </c>
      <c r="I69" s="2">
        <v>1450</v>
      </c>
      <c r="J69" s="7">
        <f t="shared" ref="J69:J124" si="1">I69/K69</f>
        <v>1.3351749539594844</v>
      </c>
      <c r="K69" s="2">
        <v>1086</v>
      </c>
    </row>
    <row r="70" spans="1:11">
      <c r="A70" s="1" t="s">
        <v>341</v>
      </c>
      <c r="B70" s="1" t="s">
        <v>342</v>
      </c>
      <c r="C70" s="1" t="s">
        <v>343</v>
      </c>
      <c r="D70" s="1" t="s">
        <v>344</v>
      </c>
      <c r="E70" s="1" t="s">
        <v>345</v>
      </c>
      <c r="F70" s="6">
        <v>1820</v>
      </c>
      <c r="G70" s="3">
        <v>1</v>
      </c>
      <c r="H70" s="3">
        <v>0</v>
      </c>
      <c r="I70" s="2">
        <v>1662</v>
      </c>
      <c r="J70" s="7">
        <f t="shared" si="1"/>
        <v>1.8632286995515694</v>
      </c>
      <c r="K70" s="3">
        <v>892</v>
      </c>
    </row>
    <row r="71" spans="1:11">
      <c r="A71" s="1" t="s">
        <v>346</v>
      </c>
      <c r="B71" s="1" t="s">
        <v>347</v>
      </c>
      <c r="C71" s="1" t="s">
        <v>348</v>
      </c>
      <c r="D71" s="1" t="s">
        <v>349</v>
      </c>
      <c r="E71" s="1" t="s">
        <v>348</v>
      </c>
      <c r="F71" s="6">
        <v>1560</v>
      </c>
      <c r="G71" s="3">
        <v>1</v>
      </c>
      <c r="H71" s="3">
        <v>0</v>
      </c>
      <c r="I71" s="2">
        <v>2019</v>
      </c>
      <c r="J71" s="7">
        <f t="shared" si="1"/>
        <v>1.9950592885375493</v>
      </c>
      <c r="K71" s="2">
        <v>1012</v>
      </c>
    </row>
    <row r="72" spans="1:11">
      <c r="A72" s="1" t="s">
        <v>350</v>
      </c>
      <c r="B72" s="1" t="s">
        <v>351</v>
      </c>
      <c r="C72" s="1" t="s">
        <v>352</v>
      </c>
      <c r="D72" s="1" t="s">
        <v>353</v>
      </c>
      <c r="E72" s="1" t="s">
        <v>354</v>
      </c>
      <c r="F72" s="6">
        <v>63648</v>
      </c>
      <c r="G72" s="3">
        <v>18</v>
      </c>
      <c r="H72" s="3">
        <v>0</v>
      </c>
      <c r="I72" s="2">
        <v>405386</v>
      </c>
      <c r="J72" s="7">
        <f t="shared" si="1"/>
        <v>0.50763672792161041</v>
      </c>
      <c r="K72" s="2">
        <v>798575</v>
      </c>
    </row>
    <row r="73" spans="1:11">
      <c r="A73" s="1" t="s">
        <v>355</v>
      </c>
      <c r="B73" s="1" t="s">
        <v>356</v>
      </c>
      <c r="C73" s="1" t="s">
        <v>357</v>
      </c>
      <c r="D73" s="1" t="s">
        <v>358</v>
      </c>
      <c r="E73" s="1" t="s">
        <v>359</v>
      </c>
      <c r="F73" s="6">
        <v>2756</v>
      </c>
      <c r="G73" s="3">
        <v>1</v>
      </c>
      <c r="H73" s="3">
        <v>0</v>
      </c>
      <c r="I73" s="2">
        <v>9273</v>
      </c>
      <c r="J73" s="7">
        <f t="shared" si="1"/>
        <v>0.71967403958090803</v>
      </c>
      <c r="K73" s="2">
        <v>12885</v>
      </c>
    </row>
    <row r="74" spans="1:11">
      <c r="A74" s="1" t="s">
        <v>360</v>
      </c>
      <c r="B74" s="1" t="s">
        <v>361</v>
      </c>
      <c r="C74" s="1" t="s">
        <v>362</v>
      </c>
      <c r="D74" s="1" t="s">
        <v>363</v>
      </c>
      <c r="E74" s="1" t="s">
        <v>364</v>
      </c>
      <c r="F74" s="6">
        <v>1200</v>
      </c>
      <c r="G74" s="3">
        <v>1</v>
      </c>
      <c r="H74" s="1">
        <v>0</v>
      </c>
      <c r="I74" s="3">
        <v>283</v>
      </c>
      <c r="J74" s="7">
        <f t="shared" si="1"/>
        <v>0.24417601380500431</v>
      </c>
      <c r="K74" s="2">
        <v>1159</v>
      </c>
    </row>
    <row r="75" spans="1:11">
      <c r="A75" s="1" t="s">
        <v>365</v>
      </c>
      <c r="B75" s="1" t="s">
        <v>366</v>
      </c>
      <c r="C75" s="1" t="s">
        <v>367</v>
      </c>
      <c r="D75" s="1" t="s">
        <v>368</v>
      </c>
      <c r="E75" s="1" t="s">
        <v>369</v>
      </c>
      <c r="F75" s="6">
        <v>1872</v>
      </c>
      <c r="G75" s="3">
        <v>1</v>
      </c>
      <c r="H75" s="3">
        <v>0</v>
      </c>
      <c r="I75" s="3">
        <v>692</v>
      </c>
      <c r="J75" s="7">
        <f t="shared" si="1"/>
        <v>0.73150105708245239</v>
      </c>
      <c r="K75" s="3">
        <v>946</v>
      </c>
    </row>
    <row r="76" spans="1:11">
      <c r="A76" s="1" t="s">
        <v>370</v>
      </c>
      <c r="B76" s="1" t="s">
        <v>371</v>
      </c>
      <c r="C76" s="1" t="s">
        <v>372</v>
      </c>
      <c r="D76" s="1" t="s">
        <v>373</v>
      </c>
      <c r="E76" s="1" t="s">
        <v>374</v>
      </c>
      <c r="F76" s="6">
        <v>780</v>
      </c>
      <c r="G76" s="3">
        <v>1</v>
      </c>
      <c r="H76" s="3">
        <v>0</v>
      </c>
      <c r="I76" s="3">
        <v>991</v>
      </c>
      <c r="J76" s="7">
        <f t="shared" si="1"/>
        <v>1.3482993197278912</v>
      </c>
      <c r="K76" s="3">
        <v>735</v>
      </c>
    </row>
    <row r="77" spans="1:11">
      <c r="A77" s="1" t="s">
        <v>375</v>
      </c>
      <c r="B77" s="1" t="s">
        <v>376</v>
      </c>
      <c r="C77" s="1" t="s">
        <v>377</v>
      </c>
      <c r="D77" s="1" t="s">
        <v>378</v>
      </c>
      <c r="E77" s="1" t="s">
        <v>379</v>
      </c>
      <c r="F77" s="6">
        <v>3172</v>
      </c>
      <c r="G77" s="3">
        <v>1</v>
      </c>
      <c r="H77" s="3">
        <v>0</v>
      </c>
      <c r="I77" s="2">
        <v>23723</v>
      </c>
      <c r="J77" s="7">
        <f t="shared" si="1"/>
        <v>1.1276798022531729</v>
      </c>
      <c r="K77" s="2">
        <v>21037</v>
      </c>
    </row>
    <row r="78" spans="1:11">
      <c r="A78" s="1" t="s">
        <v>380</v>
      </c>
      <c r="B78" s="1" t="s">
        <v>381</v>
      </c>
      <c r="C78" s="1" t="s">
        <v>382</v>
      </c>
      <c r="D78" s="1" t="s">
        <v>383</v>
      </c>
      <c r="E78" s="1" t="s">
        <v>384</v>
      </c>
      <c r="F78" s="6">
        <v>2184</v>
      </c>
      <c r="G78" s="3">
        <v>1</v>
      </c>
      <c r="H78" s="3">
        <v>0</v>
      </c>
      <c r="I78" s="2">
        <v>1387</v>
      </c>
      <c r="J78" s="7">
        <f t="shared" si="1"/>
        <v>0.63449222323879229</v>
      </c>
      <c r="K78" s="2">
        <v>2186</v>
      </c>
    </row>
    <row r="79" spans="1:11">
      <c r="A79" s="1" t="s">
        <v>385</v>
      </c>
      <c r="B79" s="1" t="s">
        <v>386</v>
      </c>
      <c r="C79" s="1" t="s">
        <v>387</v>
      </c>
      <c r="D79" s="1" t="s">
        <v>388</v>
      </c>
      <c r="E79" s="1" t="s">
        <v>389</v>
      </c>
      <c r="F79" s="6">
        <v>1820</v>
      </c>
      <c r="G79" s="3">
        <v>1</v>
      </c>
      <c r="H79" s="3">
        <v>0</v>
      </c>
      <c r="I79" s="2">
        <v>3448</v>
      </c>
      <c r="J79" s="7">
        <f t="shared" si="1"/>
        <v>0.99051996552714738</v>
      </c>
      <c r="K79" s="2">
        <v>3481</v>
      </c>
    </row>
    <row r="80" spans="1:11">
      <c r="A80" s="1" t="s">
        <v>390</v>
      </c>
      <c r="B80" s="1" t="s">
        <v>391</v>
      </c>
      <c r="C80" s="1" t="s">
        <v>392</v>
      </c>
      <c r="D80" s="1" t="s">
        <v>393</v>
      </c>
      <c r="E80" s="1" t="s">
        <v>394</v>
      </c>
      <c r="F80" s="6">
        <v>1150</v>
      </c>
      <c r="G80" s="3">
        <v>1</v>
      </c>
      <c r="H80" s="3">
        <v>0</v>
      </c>
      <c r="I80" s="2">
        <v>1235</v>
      </c>
      <c r="J80" s="7">
        <f t="shared" si="1"/>
        <v>1.1739543726235742</v>
      </c>
      <c r="K80" s="2">
        <v>1052</v>
      </c>
    </row>
    <row r="81" spans="1:11">
      <c r="A81" s="1" t="s">
        <v>395</v>
      </c>
      <c r="B81" s="1" t="s">
        <v>396</v>
      </c>
      <c r="C81" s="1" t="s">
        <v>397</v>
      </c>
      <c r="D81" s="1" t="s">
        <v>398</v>
      </c>
      <c r="E81" s="1" t="s">
        <v>399</v>
      </c>
      <c r="F81" s="6">
        <v>2080</v>
      </c>
      <c r="G81" s="3">
        <v>1</v>
      </c>
      <c r="H81" s="3">
        <v>0</v>
      </c>
      <c r="I81" s="2">
        <v>6616</v>
      </c>
      <c r="J81" s="7">
        <f t="shared" si="1"/>
        <v>2.1613851682456713</v>
      </c>
      <c r="K81" s="2">
        <v>3061</v>
      </c>
    </row>
    <row r="82" spans="1:11">
      <c r="A82" s="1" t="s">
        <v>400</v>
      </c>
      <c r="B82" s="1" t="s">
        <v>401</v>
      </c>
      <c r="C82" s="1" t="s">
        <v>402</v>
      </c>
      <c r="D82" s="1" t="s">
        <v>403</v>
      </c>
      <c r="E82" s="1" t="s">
        <v>404</v>
      </c>
      <c r="F82" s="6">
        <v>2394</v>
      </c>
      <c r="G82" s="3">
        <v>1</v>
      </c>
      <c r="H82" s="3">
        <v>0</v>
      </c>
      <c r="I82" s="2">
        <v>9634</v>
      </c>
      <c r="J82" s="7">
        <f t="shared" si="1"/>
        <v>0.8527172950964772</v>
      </c>
      <c r="K82" s="2">
        <v>11298</v>
      </c>
    </row>
    <row r="83" spans="1:11">
      <c r="A83" s="1" t="s">
        <v>405</v>
      </c>
      <c r="B83" s="1" t="s">
        <v>406</v>
      </c>
      <c r="C83" s="1" t="s">
        <v>407</v>
      </c>
      <c r="D83" s="1" t="s">
        <v>408</v>
      </c>
      <c r="E83" s="1" t="s">
        <v>409</v>
      </c>
      <c r="F83" s="6">
        <v>2496</v>
      </c>
      <c r="G83" s="3">
        <v>1</v>
      </c>
      <c r="H83" s="3">
        <v>0</v>
      </c>
      <c r="I83" s="2">
        <v>2456</v>
      </c>
      <c r="J83" s="7">
        <f t="shared" si="1"/>
        <v>0.40722931520477534</v>
      </c>
      <c r="K83" s="2">
        <v>6031</v>
      </c>
    </row>
    <row r="84" spans="1:11">
      <c r="A84" s="1" t="s">
        <v>410</v>
      </c>
      <c r="B84" s="1" t="s">
        <v>411</v>
      </c>
      <c r="C84" s="1" t="s">
        <v>412</v>
      </c>
      <c r="D84" s="1" t="s">
        <v>413</v>
      </c>
      <c r="E84" s="1" t="s">
        <v>414</v>
      </c>
      <c r="F84" s="6">
        <v>2080</v>
      </c>
      <c r="G84" s="3">
        <v>1</v>
      </c>
      <c r="H84" s="3">
        <v>0</v>
      </c>
      <c r="I84" s="2">
        <v>5595</v>
      </c>
      <c r="J84" s="7">
        <f t="shared" si="1"/>
        <v>1.8978968792401629</v>
      </c>
      <c r="K84" s="2">
        <v>2948</v>
      </c>
    </row>
    <row r="85" spans="1:11">
      <c r="A85" s="1" t="s">
        <v>415</v>
      </c>
      <c r="B85" s="1" t="s">
        <v>416</v>
      </c>
      <c r="C85" s="1" t="s">
        <v>417</v>
      </c>
      <c r="D85" s="1" t="s">
        <v>418</v>
      </c>
      <c r="E85" s="1" t="s">
        <v>419</v>
      </c>
      <c r="F85" s="6">
        <v>2236</v>
      </c>
      <c r="G85" s="3">
        <v>1</v>
      </c>
      <c r="H85" s="3">
        <v>0</v>
      </c>
      <c r="I85" s="2">
        <v>5582</v>
      </c>
      <c r="J85" s="7">
        <f t="shared" si="1"/>
        <v>2.9057782404997399</v>
      </c>
      <c r="K85" s="2">
        <v>1921</v>
      </c>
    </row>
    <row r="86" spans="1:11">
      <c r="A86" s="1" t="s">
        <v>420</v>
      </c>
      <c r="B86" s="1" t="s">
        <v>421</v>
      </c>
      <c r="C86" s="1" t="s">
        <v>422</v>
      </c>
      <c r="D86" s="1" t="s">
        <v>423</v>
      </c>
      <c r="E86" s="1" t="s">
        <v>424</v>
      </c>
      <c r="F86" s="6">
        <v>2184</v>
      </c>
      <c r="G86" s="3">
        <v>1</v>
      </c>
      <c r="H86" s="3">
        <v>0</v>
      </c>
      <c r="I86" s="2">
        <v>3014</v>
      </c>
      <c r="J86" s="7">
        <f t="shared" si="1"/>
        <v>0.91195158850226932</v>
      </c>
      <c r="K86" s="2">
        <v>3305</v>
      </c>
    </row>
    <row r="87" spans="1:11">
      <c r="A87" s="1" t="s">
        <v>425</v>
      </c>
      <c r="B87" s="1" t="s">
        <v>426</v>
      </c>
      <c r="C87" s="1" t="s">
        <v>427</v>
      </c>
      <c r="D87" s="1" t="s">
        <v>428</v>
      </c>
      <c r="E87" s="1" t="s">
        <v>429</v>
      </c>
      <c r="F87" s="6">
        <v>2028</v>
      </c>
      <c r="G87" s="3">
        <v>1</v>
      </c>
      <c r="H87" s="3">
        <v>0</v>
      </c>
      <c r="I87" s="2">
        <v>2782</v>
      </c>
      <c r="J87" s="7">
        <f t="shared" si="1"/>
        <v>0.61453501214932627</v>
      </c>
      <c r="K87" s="2">
        <v>4527</v>
      </c>
    </row>
    <row r="88" spans="1:11">
      <c r="A88" s="1" t="s">
        <v>430</v>
      </c>
      <c r="B88" s="1" t="s">
        <v>431</v>
      </c>
      <c r="C88" s="1" t="s">
        <v>432</v>
      </c>
      <c r="D88" s="1" t="s">
        <v>433</v>
      </c>
      <c r="E88" s="1" t="s">
        <v>434</v>
      </c>
      <c r="F88" s="6">
        <v>1785</v>
      </c>
      <c r="G88" s="3">
        <v>1</v>
      </c>
      <c r="H88" s="3">
        <v>0</v>
      </c>
      <c r="I88" s="2">
        <v>4395</v>
      </c>
      <c r="J88" s="7">
        <f t="shared" si="1"/>
        <v>0.55745814307458141</v>
      </c>
      <c r="K88" s="2">
        <v>7884</v>
      </c>
    </row>
    <row r="89" spans="1:11">
      <c r="A89" s="1" t="s">
        <v>435</v>
      </c>
      <c r="B89" s="1" t="s">
        <v>436</v>
      </c>
      <c r="C89" s="1" t="s">
        <v>437</v>
      </c>
      <c r="D89" s="1" t="s">
        <v>438</v>
      </c>
      <c r="E89" s="1" t="s">
        <v>439</v>
      </c>
      <c r="F89" s="6">
        <v>40456</v>
      </c>
      <c r="G89" s="3">
        <v>11</v>
      </c>
      <c r="H89" s="3">
        <v>0</v>
      </c>
      <c r="I89" s="2">
        <v>274961</v>
      </c>
      <c r="J89" s="7">
        <f t="shared" si="1"/>
        <v>0.6639453121227048</v>
      </c>
      <c r="K89" s="2">
        <v>414132</v>
      </c>
    </row>
    <row r="90" spans="1:11">
      <c r="A90" s="1" t="s">
        <v>440</v>
      </c>
      <c r="B90" s="1" t="s">
        <v>441</v>
      </c>
      <c r="C90" s="1" t="s">
        <v>442</v>
      </c>
      <c r="D90" s="1" t="s">
        <v>443</v>
      </c>
      <c r="E90" s="1" t="s">
        <v>444</v>
      </c>
      <c r="F90" s="6">
        <v>3432</v>
      </c>
      <c r="G90" s="3">
        <v>1</v>
      </c>
      <c r="H90" s="3">
        <v>0</v>
      </c>
      <c r="I90" s="2">
        <v>11293</v>
      </c>
      <c r="J90" s="7">
        <f t="shared" si="1"/>
        <v>0.46286580867284205</v>
      </c>
      <c r="K90" s="2">
        <v>24398</v>
      </c>
    </row>
    <row r="91" spans="1:11">
      <c r="A91" s="1" t="s">
        <v>445</v>
      </c>
      <c r="B91" s="1" t="s">
        <v>446</v>
      </c>
      <c r="C91" s="1" t="s">
        <v>447</v>
      </c>
      <c r="D91" s="1" t="s">
        <v>448</v>
      </c>
      <c r="E91" s="1" t="s">
        <v>449</v>
      </c>
      <c r="F91" s="6">
        <v>2496</v>
      </c>
      <c r="G91" s="3">
        <v>1</v>
      </c>
      <c r="H91" s="3">
        <v>0</v>
      </c>
      <c r="I91" s="2">
        <v>1702</v>
      </c>
      <c r="J91" s="7">
        <f t="shared" si="1"/>
        <v>0.71875</v>
      </c>
      <c r="K91" s="2">
        <v>2368</v>
      </c>
    </row>
    <row r="92" spans="1:11">
      <c r="A92" s="1" t="s">
        <v>450</v>
      </c>
      <c r="B92" s="1" t="s">
        <v>451</v>
      </c>
      <c r="C92" s="1" t="s">
        <v>452</v>
      </c>
      <c r="D92" s="1" t="s">
        <v>453</v>
      </c>
      <c r="E92" s="1" t="s">
        <v>454</v>
      </c>
      <c r="F92" s="6">
        <v>2236</v>
      </c>
      <c r="G92" s="3">
        <v>1</v>
      </c>
      <c r="H92" s="3">
        <v>0</v>
      </c>
      <c r="I92" s="2">
        <v>9627</v>
      </c>
      <c r="J92" s="7">
        <f t="shared" si="1"/>
        <v>1.0184068549666772</v>
      </c>
      <c r="K92" s="2">
        <v>9453</v>
      </c>
    </row>
    <row r="93" spans="1:11">
      <c r="A93" s="1" t="s">
        <v>455</v>
      </c>
      <c r="B93" s="1" t="s">
        <v>456</v>
      </c>
      <c r="C93" s="1" t="s">
        <v>457</v>
      </c>
      <c r="D93" s="1" t="s">
        <v>458</v>
      </c>
      <c r="E93" s="1" t="s">
        <v>459</v>
      </c>
      <c r="F93" s="6">
        <v>1196</v>
      </c>
      <c r="G93" s="3">
        <v>1</v>
      </c>
      <c r="H93" s="3">
        <v>0</v>
      </c>
      <c r="I93" s="3">
        <v>761</v>
      </c>
      <c r="J93" s="7">
        <f t="shared" si="1"/>
        <v>0.86281179138321995</v>
      </c>
      <c r="K93" s="3">
        <v>882</v>
      </c>
    </row>
    <row r="94" spans="1:11">
      <c r="A94" s="1" t="s">
        <v>460</v>
      </c>
      <c r="B94" s="1" t="s">
        <v>461</v>
      </c>
      <c r="C94" s="1" t="s">
        <v>462</v>
      </c>
      <c r="D94" s="1" t="s">
        <v>463</v>
      </c>
      <c r="E94" s="1" t="s">
        <v>464</v>
      </c>
      <c r="F94" s="6">
        <v>1560</v>
      </c>
      <c r="G94" s="3">
        <v>1</v>
      </c>
      <c r="H94" s="3">
        <v>0</v>
      </c>
      <c r="I94" s="2">
        <v>1239</v>
      </c>
      <c r="J94" s="7">
        <f t="shared" si="1"/>
        <v>1.2291666666666667</v>
      </c>
      <c r="K94" s="2">
        <v>1008</v>
      </c>
    </row>
    <row r="95" spans="1:11">
      <c r="A95" s="1" t="s">
        <v>465</v>
      </c>
      <c r="B95" s="1" t="s">
        <v>466</v>
      </c>
      <c r="C95" s="1" t="s">
        <v>467</v>
      </c>
      <c r="D95" s="1" t="s">
        <v>468</v>
      </c>
      <c r="E95" s="1" t="s">
        <v>469</v>
      </c>
      <c r="F95" s="6">
        <v>1352</v>
      </c>
      <c r="G95" s="3">
        <v>1</v>
      </c>
      <c r="H95" s="3">
        <v>0</v>
      </c>
      <c r="I95" s="2">
        <v>2615</v>
      </c>
      <c r="J95" s="7">
        <f t="shared" si="1"/>
        <v>2.4257884972170687</v>
      </c>
      <c r="K95" s="2">
        <v>1078</v>
      </c>
    </row>
    <row r="96" spans="1:11">
      <c r="A96" s="1" t="s">
        <v>470</v>
      </c>
      <c r="B96" s="1" t="s">
        <v>471</v>
      </c>
      <c r="C96" s="1" t="s">
        <v>472</v>
      </c>
      <c r="D96" s="1" t="s">
        <v>473</v>
      </c>
      <c r="E96" s="1" t="s">
        <v>474</v>
      </c>
      <c r="F96" s="6">
        <v>2704</v>
      </c>
      <c r="G96" s="3">
        <v>1</v>
      </c>
      <c r="H96" s="3">
        <v>0</v>
      </c>
      <c r="I96" s="2">
        <v>20503</v>
      </c>
      <c r="J96" s="7">
        <f t="shared" si="1"/>
        <v>0.92301805249178404</v>
      </c>
      <c r="K96" s="2">
        <v>22213</v>
      </c>
    </row>
    <row r="97" spans="1:11">
      <c r="A97" s="1" t="s">
        <v>475</v>
      </c>
      <c r="B97" s="1" t="s">
        <v>476</v>
      </c>
      <c r="C97" s="1" t="s">
        <v>477</v>
      </c>
      <c r="D97" s="1" t="s">
        <v>478</v>
      </c>
      <c r="E97" s="1" t="s">
        <v>479</v>
      </c>
      <c r="F97" s="6">
        <v>1560</v>
      </c>
      <c r="G97" s="3">
        <v>1</v>
      </c>
      <c r="H97" s="3">
        <v>0</v>
      </c>
      <c r="I97" s="2">
        <v>1878</v>
      </c>
      <c r="J97" s="7">
        <f t="shared" si="1"/>
        <v>0.42681818181818182</v>
      </c>
      <c r="K97" s="2">
        <v>4400</v>
      </c>
    </row>
    <row r="98" spans="1:11">
      <c r="A98" s="1" t="s">
        <v>480</v>
      </c>
      <c r="B98" s="1" t="s">
        <v>481</v>
      </c>
      <c r="C98" s="1" t="s">
        <v>482</v>
      </c>
      <c r="D98" s="1" t="s">
        <v>483</v>
      </c>
      <c r="E98" s="1" t="s">
        <v>484</v>
      </c>
      <c r="F98" s="6">
        <v>2886</v>
      </c>
      <c r="G98" s="3">
        <v>1</v>
      </c>
      <c r="H98" s="3">
        <v>0</v>
      </c>
      <c r="I98" s="2">
        <v>19637</v>
      </c>
      <c r="J98" s="7">
        <f t="shared" si="1"/>
        <v>2.7782965478211659</v>
      </c>
      <c r="K98" s="2">
        <v>7068</v>
      </c>
    </row>
    <row r="99" spans="1:11">
      <c r="A99" s="1" t="s">
        <v>485</v>
      </c>
      <c r="B99" s="1" t="s">
        <v>486</v>
      </c>
      <c r="C99" s="1" t="s">
        <v>487</v>
      </c>
      <c r="D99" s="1" t="s">
        <v>488</v>
      </c>
      <c r="E99" s="1" t="s">
        <v>489</v>
      </c>
      <c r="F99" s="6">
        <v>1820</v>
      </c>
      <c r="G99" s="3">
        <v>1</v>
      </c>
      <c r="H99" s="3">
        <v>0</v>
      </c>
      <c r="I99" s="3">
        <v>726</v>
      </c>
      <c r="J99" s="7">
        <f t="shared" si="1"/>
        <v>0.58407079646017701</v>
      </c>
      <c r="K99" s="2">
        <v>1243</v>
      </c>
    </row>
    <row r="100" spans="1:11">
      <c r="A100" s="1" t="s">
        <v>490</v>
      </c>
      <c r="B100" s="1" t="s">
        <v>491</v>
      </c>
      <c r="C100" s="1" t="s">
        <v>492</v>
      </c>
      <c r="D100" s="1" t="s">
        <v>493</v>
      </c>
      <c r="E100" s="1" t="s">
        <v>71</v>
      </c>
      <c r="F100" s="6">
        <v>39728</v>
      </c>
      <c r="G100" s="3">
        <v>15</v>
      </c>
      <c r="H100" s="3">
        <v>0</v>
      </c>
      <c r="I100" s="2">
        <v>18438</v>
      </c>
      <c r="J100" s="7">
        <f t="shared" si="1"/>
        <v>0.11269826716787384</v>
      </c>
      <c r="K100" s="2">
        <v>163605</v>
      </c>
    </row>
    <row r="101" spans="1:11">
      <c r="A101" s="1" t="s">
        <v>494</v>
      </c>
      <c r="B101" s="1" t="s">
        <v>495</v>
      </c>
      <c r="C101" s="1" t="s">
        <v>496</v>
      </c>
      <c r="D101" s="1" t="s">
        <v>71</v>
      </c>
      <c r="E101" s="1" t="s">
        <v>71</v>
      </c>
      <c r="F101" s="6">
        <v>13078</v>
      </c>
      <c r="G101" s="3">
        <v>8</v>
      </c>
      <c r="H101" s="3">
        <v>1</v>
      </c>
      <c r="I101" s="2">
        <v>82638</v>
      </c>
      <c r="J101" s="7">
        <f t="shared" si="1"/>
        <v>0.85325761486835316</v>
      </c>
      <c r="K101" s="2">
        <v>96850</v>
      </c>
    </row>
    <row r="102" spans="1:11">
      <c r="A102" s="1" t="s">
        <v>497</v>
      </c>
      <c r="B102" s="1" t="s">
        <v>498</v>
      </c>
      <c r="C102" s="1" t="s">
        <v>499</v>
      </c>
      <c r="D102" s="1" t="s">
        <v>170</v>
      </c>
      <c r="E102" s="1" t="s">
        <v>71</v>
      </c>
      <c r="F102" s="6">
        <v>3120</v>
      </c>
      <c r="G102" s="3">
        <v>2</v>
      </c>
      <c r="H102" s="3">
        <v>0</v>
      </c>
      <c r="I102" s="2">
        <v>18813</v>
      </c>
      <c r="J102" s="7">
        <f t="shared" si="1"/>
        <v>0.69208696611852993</v>
      </c>
      <c r="K102" s="2">
        <v>27183</v>
      </c>
    </row>
    <row r="103" spans="1:11">
      <c r="A103" s="1" t="s">
        <v>500</v>
      </c>
      <c r="B103" s="1" t="s">
        <v>501</v>
      </c>
      <c r="C103" s="1" t="s">
        <v>502</v>
      </c>
      <c r="D103" s="1" t="s">
        <v>503</v>
      </c>
      <c r="E103" s="1" t="s">
        <v>504</v>
      </c>
      <c r="F103" s="6">
        <v>3172</v>
      </c>
      <c r="G103" s="3">
        <v>1</v>
      </c>
      <c r="H103" s="3">
        <v>0</v>
      </c>
      <c r="I103" s="2">
        <v>22426</v>
      </c>
      <c r="J103" s="7">
        <f t="shared" si="1"/>
        <v>0.46590767440894171</v>
      </c>
      <c r="K103" s="2">
        <v>48134</v>
      </c>
    </row>
    <row r="104" spans="1:11">
      <c r="A104" s="1" t="s">
        <v>505</v>
      </c>
      <c r="B104" s="1" t="s">
        <v>506</v>
      </c>
      <c r="C104" s="1" t="s">
        <v>507</v>
      </c>
      <c r="D104" s="1" t="s">
        <v>508</v>
      </c>
      <c r="E104" s="1" t="s">
        <v>509</v>
      </c>
      <c r="F104" s="6">
        <v>784</v>
      </c>
      <c r="G104" s="3">
        <v>1</v>
      </c>
      <c r="H104" s="3">
        <v>0</v>
      </c>
      <c r="I104" s="2">
        <v>1306</v>
      </c>
      <c r="J104" s="7">
        <f t="shared" si="1"/>
        <v>0.92887624466571839</v>
      </c>
      <c r="K104" s="2">
        <v>1406</v>
      </c>
    </row>
    <row r="105" spans="1:11">
      <c r="A105" s="1" t="s">
        <v>510</v>
      </c>
      <c r="B105" s="1" t="s">
        <v>511</v>
      </c>
      <c r="C105" s="1" t="s">
        <v>512</v>
      </c>
      <c r="D105" s="1" t="s">
        <v>513</v>
      </c>
      <c r="E105" s="1" t="s">
        <v>514</v>
      </c>
      <c r="F105" s="6">
        <v>2080</v>
      </c>
      <c r="G105" s="3">
        <v>1</v>
      </c>
      <c r="H105" s="3">
        <v>0</v>
      </c>
      <c r="I105" s="2">
        <v>4741</v>
      </c>
      <c r="J105" s="7">
        <f t="shared" si="1"/>
        <v>1.725254730713246</v>
      </c>
      <c r="K105" s="2">
        <v>2748</v>
      </c>
    </row>
    <row r="106" spans="1:11">
      <c r="A106" s="1" t="s">
        <v>515</v>
      </c>
      <c r="B106" s="1" t="s">
        <v>516</v>
      </c>
      <c r="C106" s="1" t="s">
        <v>517</v>
      </c>
      <c r="D106" s="1" t="s">
        <v>518</v>
      </c>
      <c r="E106" s="1" t="s">
        <v>519</v>
      </c>
      <c r="F106" s="6">
        <v>780</v>
      </c>
      <c r="G106" s="3">
        <v>1</v>
      </c>
      <c r="H106" s="3">
        <v>0</v>
      </c>
      <c r="I106" s="3">
        <v>913</v>
      </c>
      <c r="J106" s="7">
        <f t="shared" si="1"/>
        <v>3.5250965250965249</v>
      </c>
      <c r="K106" s="3">
        <v>259</v>
      </c>
    </row>
    <row r="107" spans="1:11">
      <c r="A107" s="1" t="s">
        <v>520</v>
      </c>
      <c r="B107" s="1" t="s">
        <v>521</v>
      </c>
      <c r="C107" s="1" t="s">
        <v>522</v>
      </c>
      <c r="D107" s="1" t="s">
        <v>523</v>
      </c>
      <c r="E107" s="1" t="s">
        <v>524</v>
      </c>
      <c r="F107" s="6">
        <v>1196</v>
      </c>
      <c r="G107" s="3">
        <v>1</v>
      </c>
      <c r="H107" s="3">
        <v>0</v>
      </c>
      <c r="I107" s="3">
        <v>179</v>
      </c>
      <c r="J107" s="7">
        <f t="shared" si="1"/>
        <v>0.21540312876052947</v>
      </c>
      <c r="K107" s="3">
        <v>831</v>
      </c>
    </row>
    <row r="108" spans="1:11">
      <c r="A108" s="1" t="s">
        <v>525</v>
      </c>
      <c r="B108" s="1" t="s">
        <v>526</v>
      </c>
      <c r="C108" s="1" t="s">
        <v>527</v>
      </c>
      <c r="D108" s="1" t="s">
        <v>528</v>
      </c>
      <c r="E108" s="1" t="s">
        <v>529</v>
      </c>
      <c r="F108" s="6">
        <v>2236</v>
      </c>
      <c r="G108" s="3">
        <v>1</v>
      </c>
      <c r="H108" s="3">
        <v>0</v>
      </c>
      <c r="I108" s="2">
        <v>2879</v>
      </c>
      <c r="J108" s="7">
        <f t="shared" si="1"/>
        <v>0.94579500657030224</v>
      </c>
      <c r="K108" s="2">
        <v>3044</v>
      </c>
    </row>
    <row r="109" spans="1:11">
      <c r="A109" s="1" t="s">
        <v>530</v>
      </c>
      <c r="B109" s="1" t="s">
        <v>531</v>
      </c>
      <c r="C109" s="1" t="s">
        <v>532</v>
      </c>
      <c r="D109" s="1" t="s">
        <v>533</v>
      </c>
      <c r="E109" s="1" t="s">
        <v>534</v>
      </c>
      <c r="F109" s="6">
        <v>1196</v>
      </c>
      <c r="G109" s="3">
        <v>1</v>
      </c>
      <c r="H109" s="3">
        <v>0</v>
      </c>
      <c r="I109" s="3">
        <v>400</v>
      </c>
      <c r="J109" s="7">
        <f t="shared" si="1"/>
        <v>1.0416666666666667</v>
      </c>
      <c r="K109" s="3">
        <v>384</v>
      </c>
    </row>
    <row r="110" spans="1:11">
      <c r="A110" s="1" t="s">
        <v>535</v>
      </c>
      <c r="B110" s="1" t="s">
        <v>536</v>
      </c>
      <c r="C110" s="1" t="s">
        <v>537</v>
      </c>
      <c r="D110" s="1" t="s">
        <v>538</v>
      </c>
      <c r="E110" s="1" t="s">
        <v>539</v>
      </c>
      <c r="F110" s="6">
        <v>61984</v>
      </c>
      <c r="G110" s="3">
        <v>23</v>
      </c>
      <c r="H110" s="3">
        <v>2</v>
      </c>
      <c r="I110" s="2">
        <v>367757</v>
      </c>
      <c r="J110" s="7">
        <f t="shared" si="1"/>
        <v>0.54655960098564627</v>
      </c>
      <c r="K110" s="2">
        <v>672858</v>
      </c>
    </row>
    <row r="111" spans="1:11">
      <c r="A111" s="1" t="s">
        <v>540</v>
      </c>
      <c r="B111" s="1" t="s">
        <v>541</v>
      </c>
      <c r="C111" s="1" t="s">
        <v>542</v>
      </c>
      <c r="D111" s="1" t="s">
        <v>543</v>
      </c>
      <c r="E111" s="1" t="s">
        <v>544</v>
      </c>
      <c r="F111" s="6">
        <v>1040</v>
      </c>
      <c r="G111" s="3">
        <v>0</v>
      </c>
      <c r="H111" s="3">
        <v>0</v>
      </c>
      <c r="I111" s="3">
        <v>476</v>
      </c>
      <c r="J111" s="7">
        <f t="shared" si="1"/>
        <v>6.1506654606538314E-2</v>
      </c>
      <c r="K111" s="1">
        <v>7739</v>
      </c>
    </row>
    <row r="112" spans="1:11">
      <c r="A112" s="1" t="s">
        <v>545</v>
      </c>
      <c r="B112" s="1" t="s">
        <v>546</v>
      </c>
      <c r="C112" s="1" t="s">
        <v>547</v>
      </c>
      <c r="D112" s="1" t="s">
        <v>548</v>
      </c>
      <c r="E112" s="1" t="s">
        <v>549</v>
      </c>
      <c r="F112" s="6">
        <v>2080</v>
      </c>
      <c r="G112" s="3">
        <v>1</v>
      </c>
      <c r="H112" s="3">
        <v>0</v>
      </c>
      <c r="I112" s="2">
        <v>4505</v>
      </c>
      <c r="J112" s="7">
        <f t="shared" si="1"/>
        <v>0.86818269416072458</v>
      </c>
      <c r="K112" s="2">
        <v>5189</v>
      </c>
    </row>
    <row r="113" spans="1:11">
      <c r="A113" s="1" t="s">
        <v>550</v>
      </c>
      <c r="B113" s="1" t="s">
        <v>551</v>
      </c>
      <c r="C113" s="1" t="s">
        <v>552</v>
      </c>
      <c r="D113" s="1" t="s">
        <v>553</v>
      </c>
      <c r="E113" s="1" t="s">
        <v>554</v>
      </c>
      <c r="F113" s="6">
        <v>2496</v>
      </c>
      <c r="G113" s="3">
        <v>1</v>
      </c>
      <c r="H113" s="3">
        <v>0</v>
      </c>
      <c r="I113" s="2">
        <v>12619</v>
      </c>
      <c r="J113" s="7">
        <f t="shared" si="1"/>
        <v>1.6083354575579913</v>
      </c>
      <c r="K113" s="2">
        <v>7846</v>
      </c>
    </row>
    <row r="114" spans="1:11">
      <c r="A114" s="1" t="s">
        <v>555</v>
      </c>
      <c r="B114" s="1" t="s">
        <v>556</v>
      </c>
      <c r="C114" s="1" t="s">
        <v>557</v>
      </c>
      <c r="D114" s="1" t="s">
        <v>558</v>
      </c>
      <c r="E114" s="1" t="s">
        <v>559</v>
      </c>
      <c r="F114" s="6">
        <v>2080</v>
      </c>
      <c r="G114" s="3">
        <v>1</v>
      </c>
      <c r="H114" s="3">
        <v>0</v>
      </c>
      <c r="I114" s="2">
        <v>1600</v>
      </c>
      <c r="J114" s="7">
        <f t="shared" si="1"/>
        <v>0.66945606694560666</v>
      </c>
      <c r="K114" s="2">
        <v>2390</v>
      </c>
    </row>
    <row r="115" spans="1:11">
      <c r="A115" s="1" t="s">
        <v>560</v>
      </c>
      <c r="B115" s="1" t="s">
        <v>561</v>
      </c>
      <c r="C115" s="1" t="s">
        <v>562</v>
      </c>
      <c r="D115" s="1" t="s">
        <v>563</v>
      </c>
      <c r="E115" s="1" t="s">
        <v>564</v>
      </c>
      <c r="F115" s="6">
        <v>2340</v>
      </c>
      <c r="G115" s="3">
        <v>1</v>
      </c>
      <c r="H115" s="3">
        <v>0</v>
      </c>
      <c r="I115" s="2">
        <v>3018</v>
      </c>
      <c r="J115" s="7">
        <f t="shared" si="1"/>
        <v>1.1462210406380555</v>
      </c>
      <c r="K115" s="2">
        <v>2633</v>
      </c>
    </row>
    <row r="116" spans="1:11">
      <c r="A116" s="1" t="s">
        <v>565</v>
      </c>
      <c r="B116" s="1" t="s">
        <v>566</v>
      </c>
      <c r="C116" s="1" t="s">
        <v>567</v>
      </c>
      <c r="D116" s="1" t="s">
        <v>568</v>
      </c>
      <c r="E116" s="1" t="s">
        <v>569</v>
      </c>
      <c r="F116" s="6">
        <v>2236</v>
      </c>
      <c r="G116" s="3">
        <v>1</v>
      </c>
      <c r="H116" s="3">
        <v>0</v>
      </c>
      <c r="I116" s="2">
        <v>2483</v>
      </c>
      <c r="J116" s="7">
        <f t="shared" si="1"/>
        <v>1.3165429480381761</v>
      </c>
      <c r="K116" s="2">
        <v>1886</v>
      </c>
    </row>
    <row r="117" spans="1:11">
      <c r="A117" s="1" t="s">
        <v>570</v>
      </c>
      <c r="B117" s="1" t="s">
        <v>571</v>
      </c>
      <c r="C117" s="1" t="s">
        <v>572</v>
      </c>
      <c r="D117" s="1" t="s">
        <v>573</v>
      </c>
      <c r="E117" s="1" t="s">
        <v>574</v>
      </c>
      <c r="F117" s="6">
        <v>1040</v>
      </c>
      <c r="G117" s="3">
        <v>1</v>
      </c>
      <c r="H117" s="3">
        <v>0</v>
      </c>
      <c r="I117" s="2">
        <v>1274</v>
      </c>
      <c r="J117" s="7">
        <f t="shared" si="1"/>
        <v>1.7793296089385475</v>
      </c>
      <c r="K117" s="3">
        <v>716</v>
      </c>
    </row>
    <row r="118" spans="1:11">
      <c r="A118" s="1" t="s">
        <v>575</v>
      </c>
      <c r="B118" s="1" t="s">
        <v>576</v>
      </c>
      <c r="C118" s="1" t="s">
        <v>577</v>
      </c>
      <c r="D118" s="1" t="s">
        <v>71</v>
      </c>
      <c r="E118" s="1" t="s">
        <v>578</v>
      </c>
      <c r="F118" s="6">
        <v>18148</v>
      </c>
      <c r="G118" s="3">
        <v>7</v>
      </c>
      <c r="H118" s="3">
        <v>1</v>
      </c>
      <c r="I118" s="2">
        <v>8980</v>
      </c>
      <c r="J118" s="7">
        <f t="shared" si="1"/>
        <v>0.19154881508500246</v>
      </c>
      <c r="K118" s="2">
        <v>46881</v>
      </c>
    </row>
    <row r="119" spans="1:11">
      <c r="A119" s="1" t="s">
        <v>579</v>
      </c>
      <c r="B119" s="1" t="s">
        <v>580</v>
      </c>
      <c r="C119" s="1" t="s">
        <v>581</v>
      </c>
      <c r="D119" s="1" t="s">
        <v>582</v>
      </c>
      <c r="E119" s="1" t="s">
        <v>583</v>
      </c>
      <c r="F119" s="6">
        <v>860</v>
      </c>
      <c r="G119" s="3">
        <v>1</v>
      </c>
      <c r="H119" s="3">
        <v>0</v>
      </c>
      <c r="I119" s="3">
        <v>250</v>
      </c>
      <c r="J119" s="7">
        <f t="shared" si="1"/>
        <v>0.21795989537925023</v>
      </c>
      <c r="K119" s="2">
        <v>1147</v>
      </c>
    </row>
    <row r="120" spans="1:11">
      <c r="A120" s="1" t="s">
        <v>584</v>
      </c>
      <c r="B120" s="1" t="s">
        <v>585</v>
      </c>
      <c r="C120" s="1" t="s">
        <v>586</v>
      </c>
      <c r="D120" s="1" t="s">
        <v>587</v>
      </c>
      <c r="E120" s="1" t="s">
        <v>588</v>
      </c>
      <c r="F120" s="6">
        <v>2080</v>
      </c>
      <c r="G120" s="3">
        <v>1</v>
      </c>
      <c r="H120" s="3">
        <v>0</v>
      </c>
      <c r="I120" s="3">
        <v>243</v>
      </c>
      <c r="J120" s="7">
        <f t="shared" si="1"/>
        <v>7.8896103896103895E-2</v>
      </c>
      <c r="K120" s="2">
        <v>3080</v>
      </c>
    </row>
    <row r="121" spans="1:11">
      <c r="A121" s="1" t="s">
        <v>589</v>
      </c>
      <c r="B121" s="1" t="s">
        <v>590</v>
      </c>
      <c r="C121" s="1" t="s">
        <v>591</v>
      </c>
      <c r="D121" s="1" t="s">
        <v>592</v>
      </c>
      <c r="E121" s="1" t="s">
        <v>593</v>
      </c>
      <c r="F121" s="6">
        <v>2600</v>
      </c>
      <c r="G121" s="3">
        <v>1</v>
      </c>
      <c r="H121" s="3">
        <v>0</v>
      </c>
      <c r="I121" s="2">
        <v>5993</v>
      </c>
      <c r="J121" s="7">
        <f t="shared" si="1"/>
        <v>0.49949991665277549</v>
      </c>
      <c r="K121" s="2">
        <v>11998</v>
      </c>
    </row>
    <row r="122" spans="1:11">
      <c r="A122" s="1" t="s">
        <v>594</v>
      </c>
      <c r="B122" s="1" t="s">
        <v>595</v>
      </c>
      <c r="C122" s="1" t="s">
        <v>596</v>
      </c>
      <c r="D122" s="1" t="s">
        <v>597</v>
      </c>
      <c r="E122" s="1" t="s">
        <v>598</v>
      </c>
      <c r="F122" s="6">
        <v>2340</v>
      </c>
      <c r="G122" s="3">
        <v>1</v>
      </c>
      <c r="H122" s="3">
        <v>0</v>
      </c>
      <c r="I122" s="2">
        <v>1054</v>
      </c>
      <c r="J122" s="7">
        <f t="shared" si="1"/>
        <v>0.54583117555670635</v>
      </c>
      <c r="K122" s="2">
        <v>1931</v>
      </c>
    </row>
    <row r="123" spans="1:11">
      <c r="A123" s="1" t="s">
        <v>599</v>
      </c>
      <c r="B123" s="1" t="s">
        <v>600</v>
      </c>
      <c r="C123" s="1" t="s">
        <v>601</v>
      </c>
      <c r="D123" s="1" t="s">
        <v>602</v>
      </c>
      <c r="E123" s="1" t="s">
        <v>603</v>
      </c>
      <c r="F123" s="6">
        <v>1794</v>
      </c>
      <c r="G123" s="3">
        <v>1</v>
      </c>
      <c r="H123" s="3">
        <v>0</v>
      </c>
      <c r="I123" s="2">
        <v>1036</v>
      </c>
      <c r="J123" s="7">
        <f t="shared" si="1"/>
        <v>0.95220588235294112</v>
      </c>
      <c r="K123" s="2">
        <v>1088</v>
      </c>
    </row>
    <row r="124" spans="1:11">
      <c r="A124" s="1" t="s">
        <v>604</v>
      </c>
      <c r="B124" s="1" t="s">
        <v>605</v>
      </c>
      <c r="C124" s="1" t="s">
        <v>606</v>
      </c>
      <c r="D124" s="1" t="s">
        <v>607</v>
      </c>
      <c r="E124" s="1" t="s">
        <v>608</v>
      </c>
      <c r="F124" s="6">
        <v>3328</v>
      </c>
      <c r="G124" s="3">
        <v>1</v>
      </c>
      <c r="H124" s="3">
        <v>0</v>
      </c>
      <c r="I124" s="2">
        <v>22043</v>
      </c>
      <c r="J124" s="7">
        <f t="shared" si="1"/>
        <v>0.89521991633838283</v>
      </c>
      <c r="K124" s="2">
        <v>24623</v>
      </c>
    </row>
    <row r="126" spans="1:11">
      <c r="A126" s="24" t="s">
        <v>609</v>
      </c>
      <c r="B126" s="24"/>
      <c r="C126" s="24"/>
      <c r="D126" s="24"/>
      <c r="E126" s="24"/>
      <c r="F126" s="5">
        <f>SUM(F4:F125)</f>
        <v>507513.5</v>
      </c>
      <c r="G126" s="12">
        <f>SUM(G2:G124)</f>
        <v>213</v>
      </c>
      <c r="I126" s="13">
        <f>SUM(I4:I125)</f>
        <v>1902808</v>
      </c>
      <c r="J126" s="7">
        <f>I126/F128</f>
        <v>0.47725307248557813</v>
      </c>
    </row>
    <row r="128" spans="1:11">
      <c r="A128" s="24" t="s">
        <v>610</v>
      </c>
      <c r="B128" s="24"/>
      <c r="C128" s="24"/>
      <c r="D128" s="24"/>
      <c r="E128" s="24"/>
      <c r="F128" s="13">
        <v>3987000</v>
      </c>
      <c r="G128" s="1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D604-B680-4C03-9D99-2E58516111B1}">
  <dimension ref="A1:F124"/>
  <sheetViews>
    <sheetView workbookViewId="0">
      <selection activeCell="G3" sqref="G3"/>
    </sheetView>
  </sheetViews>
  <sheetFormatPr defaultRowHeight="15"/>
  <cols>
    <col min="1" max="1" width="52.42578125" bestFit="1" customWidth="1"/>
    <col min="2" max="2" width="17.42578125" bestFit="1" customWidth="1"/>
    <col min="3" max="3" width="25" bestFit="1" customWidth="1"/>
    <col min="4" max="4" width="29.28515625" bestFit="1" customWidth="1"/>
    <col min="5" max="5" width="21" style="7" bestFit="1" customWidth="1"/>
    <col min="6" max="6" width="17.7109375" style="7" bestFit="1" customWidth="1"/>
  </cols>
  <sheetData>
    <row r="1" spans="1:6">
      <c r="A1" s="26" t="s">
        <v>776</v>
      </c>
    </row>
    <row r="3" spans="1:6">
      <c r="A3" s="8" t="s">
        <v>1</v>
      </c>
      <c r="B3" s="8" t="s">
        <v>777</v>
      </c>
      <c r="C3" s="8" t="s">
        <v>778</v>
      </c>
      <c r="D3" s="8" t="s">
        <v>779</v>
      </c>
      <c r="E3" s="23" t="s">
        <v>780</v>
      </c>
      <c r="F3" s="23" t="s">
        <v>781</v>
      </c>
    </row>
    <row r="4" spans="1:6">
      <c r="A4" s="1" t="s">
        <v>12</v>
      </c>
      <c r="B4" s="2">
        <v>67504</v>
      </c>
      <c r="C4" s="2">
        <v>4015</v>
      </c>
      <c r="D4" s="2">
        <v>1452</v>
      </c>
      <c r="E4" s="7">
        <f>C4/B4</f>
        <v>5.9477956861815597E-2</v>
      </c>
      <c r="F4" s="7">
        <f>D4/B4</f>
        <v>2.1509836454136053E-2</v>
      </c>
    </row>
    <row r="5" spans="1:6">
      <c r="A5" s="1" t="s">
        <v>17</v>
      </c>
      <c r="B5" s="2">
        <v>16255</v>
      </c>
      <c r="C5" s="3">
        <v>816</v>
      </c>
      <c r="D5" s="3">
        <v>1</v>
      </c>
      <c r="E5" s="7">
        <f t="shared" ref="E5:E68" si="0">C5/B5</f>
        <v>5.0199938480467547E-2</v>
      </c>
      <c r="F5" s="7">
        <f t="shared" ref="F5:F68" si="1">D5/B5</f>
        <v>6.1519532451553366E-5</v>
      </c>
    </row>
    <row r="6" spans="1:6">
      <c r="A6" s="1" t="s">
        <v>22</v>
      </c>
      <c r="B6" s="2">
        <v>41315</v>
      </c>
      <c r="C6" s="2">
        <v>2154</v>
      </c>
      <c r="D6" s="2">
        <v>2186</v>
      </c>
      <c r="E6" s="7">
        <f t="shared" si="0"/>
        <v>5.2136028076969626E-2</v>
      </c>
      <c r="F6" s="7">
        <f t="shared" si="1"/>
        <v>5.2910565170035097E-2</v>
      </c>
    </row>
    <row r="7" spans="1:6">
      <c r="A7" s="1" t="s">
        <v>27</v>
      </c>
      <c r="B7" s="2">
        <v>16072</v>
      </c>
      <c r="C7" s="3">
        <v>933</v>
      </c>
      <c r="D7" s="3">
        <v>49</v>
      </c>
      <c r="E7" s="7">
        <f t="shared" si="0"/>
        <v>5.8051269288203089E-2</v>
      </c>
      <c r="F7" s="7">
        <f t="shared" si="1"/>
        <v>3.0487804878048782E-3</v>
      </c>
    </row>
    <row r="8" spans="1:6">
      <c r="A8" s="1" t="s">
        <v>32</v>
      </c>
      <c r="B8" s="2">
        <v>10590</v>
      </c>
      <c r="C8" s="3">
        <v>354</v>
      </c>
      <c r="D8" s="3">
        <v>844</v>
      </c>
      <c r="E8" s="7">
        <f t="shared" si="0"/>
        <v>3.342776203966006E-2</v>
      </c>
      <c r="F8" s="7">
        <f t="shared" si="1"/>
        <v>7.9697828139754484E-2</v>
      </c>
    </row>
    <row r="9" spans="1:6">
      <c r="A9" s="1" t="s">
        <v>37</v>
      </c>
      <c r="B9" s="2">
        <v>6000</v>
      </c>
      <c r="C9" s="2">
        <v>5862</v>
      </c>
      <c r="D9" s="3">
        <v>604</v>
      </c>
      <c r="E9" s="7">
        <f t="shared" si="0"/>
        <v>0.97699999999999998</v>
      </c>
      <c r="F9" s="7">
        <f t="shared" si="1"/>
        <v>0.10066666666666667</v>
      </c>
    </row>
    <row r="10" spans="1:6">
      <c r="A10" s="1" t="s">
        <v>42</v>
      </c>
      <c r="B10" s="2">
        <v>67574</v>
      </c>
      <c r="C10" s="2">
        <v>4399</v>
      </c>
      <c r="D10" s="2">
        <v>5586</v>
      </c>
      <c r="E10" s="7">
        <f t="shared" si="0"/>
        <v>6.5099002574954865E-2</v>
      </c>
      <c r="F10" s="7">
        <f t="shared" si="1"/>
        <v>8.2664930298635572E-2</v>
      </c>
    </row>
    <row r="11" spans="1:6">
      <c r="A11" s="1" t="s">
        <v>47</v>
      </c>
      <c r="B11" s="2">
        <v>13570</v>
      </c>
      <c r="C11" s="3">
        <v>186</v>
      </c>
      <c r="D11" s="3">
        <v>232</v>
      </c>
      <c r="E11" s="7">
        <f t="shared" si="0"/>
        <v>1.3706705969049373E-2</v>
      </c>
      <c r="F11" s="7">
        <f t="shared" si="1"/>
        <v>1.709653647752395E-2</v>
      </c>
    </row>
    <row r="12" spans="1:6">
      <c r="A12" s="1" t="s">
        <v>52</v>
      </c>
      <c r="B12" s="2">
        <v>73760</v>
      </c>
      <c r="C12" s="2">
        <v>3363</v>
      </c>
      <c r="D12" s="2">
        <v>8389</v>
      </c>
      <c r="E12" s="7">
        <f t="shared" si="0"/>
        <v>4.5593817787418653E-2</v>
      </c>
      <c r="F12" s="7">
        <f t="shared" si="1"/>
        <v>0.11373373101952278</v>
      </c>
    </row>
    <row r="13" spans="1:6">
      <c r="A13" s="1" t="s">
        <v>57</v>
      </c>
      <c r="B13" s="2">
        <v>16996</v>
      </c>
      <c r="C13" s="3">
        <v>335</v>
      </c>
      <c r="D13" s="3">
        <v>299</v>
      </c>
      <c r="E13" s="7">
        <f t="shared" si="0"/>
        <v>1.9710520122381735E-2</v>
      </c>
      <c r="F13" s="7">
        <f t="shared" si="1"/>
        <v>1.7592374676394445E-2</v>
      </c>
    </row>
    <row r="14" spans="1:6">
      <c r="A14" s="1" t="s">
        <v>62</v>
      </c>
      <c r="B14" s="2">
        <v>22976</v>
      </c>
      <c r="C14" s="2">
        <v>2303</v>
      </c>
      <c r="D14" s="2">
        <v>1906</v>
      </c>
      <c r="E14" s="7">
        <f t="shared" si="0"/>
        <v>0.1002350278551532</v>
      </c>
      <c r="F14" s="7">
        <f t="shared" si="1"/>
        <v>8.2956128133704732E-2</v>
      </c>
    </row>
    <row r="15" spans="1:6">
      <c r="A15" s="1" t="s">
        <v>67</v>
      </c>
      <c r="B15" s="2">
        <v>10005</v>
      </c>
      <c r="C15" s="3">
        <v>459</v>
      </c>
      <c r="D15" s="3">
        <v>682</v>
      </c>
      <c r="E15" s="7">
        <f t="shared" si="0"/>
        <v>4.5877061469265366E-2</v>
      </c>
      <c r="F15" s="7">
        <f t="shared" si="1"/>
        <v>6.8165917041479257E-2</v>
      </c>
    </row>
    <row r="16" spans="1:6">
      <c r="A16" s="1" t="s">
        <v>72</v>
      </c>
      <c r="B16" s="2">
        <v>25284</v>
      </c>
      <c r="C16" s="2">
        <v>2520</v>
      </c>
      <c r="D16" s="3">
        <v>119</v>
      </c>
      <c r="E16" s="7">
        <f t="shared" si="0"/>
        <v>9.9667774086378738E-2</v>
      </c>
      <c r="F16" s="7">
        <f t="shared" si="1"/>
        <v>4.7065337763012183E-3</v>
      </c>
    </row>
    <row r="17" spans="1:6">
      <c r="A17" s="1" t="s">
        <v>77</v>
      </c>
      <c r="B17" s="2">
        <v>11266</v>
      </c>
      <c r="C17" s="3">
        <v>226</v>
      </c>
      <c r="D17" s="3">
        <v>196</v>
      </c>
      <c r="E17" s="7">
        <f t="shared" si="0"/>
        <v>2.0060358601100656E-2</v>
      </c>
      <c r="F17" s="7">
        <f t="shared" si="1"/>
        <v>1.739747914077756E-2</v>
      </c>
    </row>
    <row r="18" spans="1:6">
      <c r="A18" s="1" t="s">
        <v>82</v>
      </c>
      <c r="B18" s="2">
        <v>6174</v>
      </c>
      <c r="C18" s="3">
        <v>53</v>
      </c>
      <c r="D18" s="3">
        <v>0</v>
      </c>
      <c r="E18" s="7">
        <f t="shared" si="0"/>
        <v>8.584386135406543E-3</v>
      </c>
      <c r="F18" s="7">
        <f t="shared" si="1"/>
        <v>0</v>
      </c>
    </row>
    <row r="19" spans="1:6">
      <c r="A19" s="1" t="s">
        <v>87</v>
      </c>
      <c r="B19" s="2">
        <v>13204</v>
      </c>
      <c r="C19" s="3">
        <v>804</v>
      </c>
      <c r="D19" s="3">
        <v>400</v>
      </c>
      <c r="E19" s="7">
        <f t="shared" si="0"/>
        <v>6.0890639200242354E-2</v>
      </c>
      <c r="F19" s="7">
        <f t="shared" si="1"/>
        <v>3.0293850348379277E-2</v>
      </c>
    </row>
    <row r="20" spans="1:6">
      <c r="A20" s="1" t="s">
        <v>92</v>
      </c>
      <c r="B20" s="2">
        <v>21195</v>
      </c>
      <c r="C20" s="2">
        <v>1642</v>
      </c>
      <c r="D20" s="3">
        <v>905</v>
      </c>
      <c r="E20" s="7">
        <f t="shared" si="0"/>
        <v>7.7471101674923326E-2</v>
      </c>
      <c r="F20" s="7">
        <f t="shared" si="1"/>
        <v>4.2698749705119131E-2</v>
      </c>
    </row>
    <row r="21" spans="1:6">
      <c r="A21" s="1" t="s">
        <v>97</v>
      </c>
      <c r="B21" s="2">
        <v>10270</v>
      </c>
      <c r="C21" s="3">
        <v>345</v>
      </c>
      <c r="D21" s="3">
        <v>420</v>
      </c>
      <c r="E21" s="7">
        <f t="shared" si="0"/>
        <v>3.359298928919182E-2</v>
      </c>
      <c r="F21" s="7">
        <f t="shared" si="1"/>
        <v>4.0895813047711782E-2</v>
      </c>
    </row>
    <row r="22" spans="1:6">
      <c r="A22" s="1" t="s">
        <v>102</v>
      </c>
      <c r="B22" s="2">
        <v>18502</v>
      </c>
      <c r="C22" s="3">
        <v>0</v>
      </c>
      <c r="D22" s="3">
        <v>5</v>
      </c>
      <c r="E22" s="7">
        <f t="shared" si="0"/>
        <v>0</v>
      </c>
      <c r="F22" s="7">
        <f t="shared" si="1"/>
        <v>2.7024105502107879E-4</v>
      </c>
    </row>
    <row r="23" spans="1:6">
      <c r="A23" s="1" t="s">
        <v>107</v>
      </c>
      <c r="B23" s="2">
        <v>14491</v>
      </c>
      <c r="C23" s="2">
        <v>1311</v>
      </c>
      <c r="D23" s="2">
        <v>1219</v>
      </c>
      <c r="E23" s="7">
        <f t="shared" si="0"/>
        <v>9.0469946863570488E-2</v>
      </c>
      <c r="F23" s="7">
        <f t="shared" si="1"/>
        <v>8.4121178662618173E-2</v>
      </c>
    </row>
    <row r="24" spans="1:6">
      <c r="A24" s="1" t="s">
        <v>112</v>
      </c>
      <c r="B24" s="2">
        <v>47571</v>
      </c>
      <c r="C24" s="2">
        <v>2393</v>
      </c>
      <c r="D24" s="2">
        <v>2584</v>
      </c>
      <c r="E24" s="7">
        <f t="shared" si="0"/>
        <v>5.0303756490298709E-2</v>
      </c>
      <c r="F24" s="7">
        <f t="shared" si="1"/>
        <v>5.4318807676946038E-2</v>
      </c>
    </row>
    <row r="25" spans="1:6">
      <c r="A25" s="1" t="s">
        <v>117</v>
      </c>
      <c r="B25" s="2">
        <v>13900</v>
      </c>
      <c r="C25" s="2">
        <v>2039</v>
      </c>
      <c r="D25" s="2">
        <v>1152</v>
      </c>
      <c r="E25" s="7">
        <f t="shared" si="0"/>
        <v>0.14669064748201438</v>
      </c>
      <c r="F25" s="7">
        <f t="shared" si="1"/>
        <v>8.2877697841726619E-2</v>
      </c>
    </row>
    <row r="26" spans="1:6">
      <c r="A26" s="1" t="s">
        <v>122</v>
      </c>
      <c r="B26" s="2">
        <v>43139</v>
      </c>
      <c r="C26" s="2">
        <v>3351</v>
      </c>
      <c r="D26" s="2">
        <v>2233</v>
      </c>
      <c r="E26" s="7">
        <f t="shared" si="0"/>
        <v>7.7679130253367021E-2</v>
      </c>
      <c r="F26" s="7">
        <f t="shared" si="1"/>
        <v>5.1762905955168179E-2</v>
      </c>
    </row>
    <row r="27" spans="1:6">
      <c r="A27" s="1" t="s">
        <v>127</v>
      </c>
      <c r="B27" s="2">
        <v>14152</v>
      </c>
      <c r="C27" s="3">
        <v>732</v>
      </c>
      <c r="D27" s="3">
        <v>903</v>
      </c>
      <c r="E27" s="7">
        <f t="shared" si="0"/>
        <v>5.1724137931034482E-2</v>
      </c>
      <c r="F27" s="7">
        <f t="shared" si="1"/>
        <v>6.3807235726399097E-2</v>
      </c>
    </row>
    <row r="28" spans="1:6">
      <c r="A28" s="1" t="s">
        <v>132</v>
      </c>
      <c r="B28" s="2">
        <v>23727</v>
      </c>
      <c r="C28" s="2">
        <v>2341</v>
      </c>
      <c r="D28" s="2">
        <v>3427</v>
      </c>
      <c r="E28" s="7">
        <f t="shared" si="0"/>
        <v>9.866396931765499E-2</v>
      </c>
      <c r="F28" s="7">
        <f t="shared" si="1"/>
        <v>0.14443461035950605</v>
      </c>
    </row>
    <row r="29" spans="1:6">
      <c r="A29" s="1" t="s">
        <v>137</v>
      </c>
      <c r="B29" s="2">
        <v>10380</v>
      </c>
      <c r="C29" s="3">
        <v>72</v>
      </c>
      <c r="D29" s="3">
        <v>86</v>
      </c>
      <c r="E29" s="7">
        <f t="shared" si="0"/>
        <v>6.9364161849710983E-3</v>
      </c>
      <c r="F29" s="7">
        <f t="shared" si="1"/>
        <v>8.2851637764932567E-3</v>
      </c>
    </row>
    <row r="30" spans="1:6">
      <c r="A30" s="1" t="s">
        <v>142</v>
      </c>
      <c r="B30" s="2">
        <v>35772</v>
      </c>
      <c r="C30" s="2">
        <v>1253</v>
      </c>
      <c r="D30" s="2">
        <v>1249</v>
      </c>
      <c r="E30" s="7">
        <f t="shared" si="0"/>
        <v>3.502739572850274E-2</v>
      </c>
      <c r="F30" s="7">
        <f t="shared" si="1"/>
        <v>3.4915576428491558E-2</v>
      </c>
    </row>
    <row r="31" spans="1:6">
      <c r="A31" s="1" t="s">
        <v>147</v>
      </c>
      <c r="B31" s="2">
        <v>12058</v>
      </c>
      <c r="C31" s="3">
        <v>808</v>
      </c>
      <c r="D31" s="2">
        <v>1811</v>
      </c>
      <c r="E31" s="7">
        <f t="shared" si="0"/>
        <v>6.7009454304196386E-2</v>
      </c>
      <c r="F31" s="7">
        <f t="shared" si="1"/>
        <v>0.15019074473378669</v>
      </c>
    </row>
    <row r="32" spans="1:6">
      <c r="A32" s="1" t="s">
        <v>152</v>
      </c>
      <c r="B32" s="2">
        <v>18773</v>
      </c>
      <c r="C32" s="3">
        <v>902</v>
      </c>
      <c r="D32" s="2">
        <v>2045</v>
      </c>
      <c r="E32" s="7">
        <f t="shared" si="0"/>
        <v>4.8047728120172585E-2</v>
      </c>
      <c r="F32" s="7">
        <f t="shared" si="1"/>
        <v>0.10893304213498109</v>
      </c>
    </row>
    <row r="33" spans="1:6">
      <c r="A33" s="1" t="s">
        <v>157</v>
      </c>
      <c r="B33" s="2">
        <v>57781</v>
      </c>
      <c r="C33" s="2">
        <v>3395</v>
      </c>
      <c r="D33" s="2">
        <v>3105</v>
      </c>
      <c r="E33" s="7">
        <f t="shared" si="0"/>
        <v>5.8756338588809472E-2</v>
      </c>
      <c r="F33" s="7">
        <f t="shared" si="1"/>
        <v>5.3737387722607777E-2</v>
      </c>
    </row>
    <row r="34" spans="1:6">
      <c r="A34" s="1" t="s">
        <v>162</v>
      </c>
      <c r="B34" s="2">
        <v>47913</v>
      </c>
      <c r="C34" s="2">
        <v>2727</v>
      </c>
      <c r="D34" s="2">
        <v>2430</v>
      </c>
      <c r="E34" s="7">
        <f t="shared" si="0"/>
        <v>5.6915659633084967E-2</v>
      </c>
      <c r="F34" s="7">
        <f t="shared" si="1"/>
        <v>5.0716924425521261E-2</v>
      </c>
    </row>
    <row r="35" spans="1:6">
      <c r="A35" s="1" t="s">
        <v>167</v>
      </c>
      <c r="B35" s="2">
        <v>318241</v>
      </c>
      <c r="C35" s="2">
        <v>23116</v>
      </c>
      <c r="D35" s="2">
        <v>36949</v>
      </c>
      <c r="E35" s="7">
        <f t="shared" si="0"/>
        <v>7.2636775274084728E-2</v>
      </c>
      <c r="F35" s="7">
        <f t="shared" si="1"/>
        <v>0.11610383325844251</v>
      </c>
    </row>
    <row r="36" spans="1:6">
      <c r="A36" s="1" t="s">
        <v>171</v>
      </c>
      <c r="B36" s="2">
        <v>15924</v>
      </c>
      <c r="C36" s="2">
        <v>1045</v>
      </c>
      <c r="D36" s="2">
        <v>2405</v>
      </c>
      <c r="E36" s="7">
        <f t="shared" si="0"/>
        <v>6.562421502135142E-2</v>
      </c>
      <c r="F36" s="7">
        <f t="shared" si="1"/>
        <v>0.15102989198693795</v>
      </c>
    </row>
    <row r="37" spans="1:6">
      <c r="A37" s="1" t="s">
        <v>176</v>
      </c>
      <c r="B37" s="2">
        <v>12344</v>
      </c>
      <c r="C37" s="2">
        <v>1208</v>
      </c>
      <c r="D37" s="2">
        <v>1380</v>
      </c>
      <c r="E37" s="7">
        <f t="shared" si="0"/>
        <v>9.7861309138042779E-2</v>
      </c>
      <c r="F37" s="7">
        <f t="shared" si="1"/>
        <v>0.1117952041477641</v>
      </c>
    </row>
    <row r="38" spans="1:6">
      <c r="A38" s="1" t="s">
        <v>181</v>
      </c>
      <c r="B38" s="2">
        <v>36475</v>
      </c>
      <c r="C38" s="2">
        <v>1698</v>
      </c>
      <c r="D38" s="2">
        <v>8605</v>
      </c>
      <c r="E38" s="7">
        <f t="shared" si="0"/>
        <v>4.6552433173406446E-2</v>
      </c>
      <c r="F38" s="7">
        <f t="shared" si="1"/>
        <v>0.23591501028101439</v>
      </c>
    </row>
    <row r="39" spans="1:6">
      <c r="A39" s="1" t="s">
        <v>186</v>
      </c>
      <c r="B39" s="2">
        <v>54259</v>
      </c>
      <c r="C39" s="2">
        <v>4222</v>
      </c>
      <c r="D39" s="2">
        <v>1105</v>
      </c>
      <c r="E39" s="7">
        <f t="shared" si="0"/>
        <v>7.7811975893400179E-2</v>
      </c>
      <c r="F39" s="7">
        <f t="shared" si="1"/>
        <v>2.0365285021839694E-2</v>
      </c>
    </row>
    <row r="40" spans="1:6">
      <c r="A40" s="1" t="s">
        <v>191</v>
      </c>
      <c r="B40" s="2">
        <v>19450</v>
      </c>
      <c r="C40" s="3">
        <v>799</v>
      </c>
      <c r="D40" s="3">
        <v>313</v>
      </c>
      <c r="E40" s="7">
        <f t="shared" si="0"/>
        <v>4.107969151670951E-2</v>
      </c>
      <c r="F40" s="7">
        <f t="shared" si="1"/>
        <v>1.6092544987146528E-2</v>
      </c>
    </row>
    <row r="41" spans="1:6">
      <c r="A41" s="1" t="s">
        <v>196</v>
      </c>
      <c r="B41" s="2">
        <v>16458</v>
      </c>
      <c r="C41" s="3">
        <v>843</v>
      </c>
      <c r="D41" s="3">
        <v>441</v>
      </c>
      <c r="E41" s="7">
        <f t="shared" si="0"/>
        <v>5.1221290557783447E-2</v>
      </c>
      <c r="F41" s="7">
        <f t="shared" si="1"/>
        <v>2.6795479402114474E-2</v>
      </c>
    </row>
    <row r="42" spans="1:6">
      <c r="A42" s="1" t="s">
        <v>201</v>
      </c>
      <c r="B42" s="2">
        <v>18124</v>
      </c>
      <c r="C42" s="3">
        <v>443</v>
      </c>
      <c r="D42" s="3">
        <v>125</v>
      </c>
      <c r="E42" s="7">
        <f t="shared" si="0"/>
        <v>2.444272787464136E-2</v>
      </c>
      <c r="F42" s="7">
        <f t="shared" si="1"/>
        <v>6.8969322445376294E-3</v>
      </c>
    </row>
    <row r="43" spans="1:6">
      <c r="A43" s="1" t="s">
        <v>206</v>
      </c>
      <c r="B43" s="2">
        <v>16151</v>
      </c>
      <c r="C43" s="3">
        <v>602</v>
      </c>
      <c r="D43" s="2">
        <v>2697</v>
      </c>
      <c r="E43" s="7">
        <f t="shared" si="0"/>
        <v>3.7273233855488822E-2</v>
      </c>
      <c r="F43" s="7">
        <f t="shared" si="1"/>
        <v>0.16698656429942418</v>
      </c>
    </row>
    <row r="44" spans="1:6">
      <c r="A44" s="1" t="s">
        <v>211</v>
      </c>
      <c r="B44" s="2">
        <v>10769</v>
      </c>
      <c r="C44" s="3">
        <v>302</v>
      </c>
      <c r="D44" s="3">
        <v>254</v>
      </c>
      <c r="E44" s="7">
        <f t="shared" si="0"/>
        <v>2.8043458074101586E-2</v>
      </c>
      <c r="F44" s="7">
        <f t="shared" si="1"/>
        <v>2.3586219704707957E-2</v>
      </c>
    </row>
    <row r="45" spans="1:6">
      <c r="A45" s="1" t="s">
        <v>216</v>
      </c>
      <c r="B45" s="2">
        <v>36500</v>
      </c>
      <c r="C45" s="2">
        <v>1000</v>
      </c>
      <c r="D45" s="3">
        <v>200</v>
      </c>
      <c r="E45" s="7">
        <f t="shared" si="0"/>
        <v>2.7397260273972601E-2</v>
      </c>
      <c r="F45" s="7">
        <f t="shared" si="1"/>
        <v>5.4794520547945206E-3</v>
      </c>
    </row>
    <row r="46" spans="1:6">
      <c r="A46" s="1" t="s">
        <v>221</v>
      </c>
      <c r="B46" s="2">
        <v>33379</v>
      </c>
      <c r="C46" s="2">
        <v>2504</v>
      </c>
      <c r="D46" s="3">
        <v>868</v>
      </c>
      <c r="E46" s="7">
        <f t="shared" si="0"/>
        <v>7.5017226399832229E-2</v>
      </c>
      <c r="F46" s="7">
        <f t="shared" si="1"/>
        <v>2.6004374007609576E-2</v>
      </c>
    </row>
    <row r="47" spans="1:6">
      <c r="A47" s="1" t="s">
        <v>226</v>
      </c>
      <c r="B47" s="2">
        <v>23820</v>
      </c>
      <c r="C47" s="3">
        <v>707</v>
      </c>
      <c r="D47" s="3">
        <v>192</v>
      </c>
      <c r="E47" s="7">
        <f t="shared" si="0"/>
        <v>2.9680940386230058E-2</v>
      </c>
      <c r="F47" s="7">
        <f t="shared" si="1"/>
        <v>8.0604534005037781E-3</v>
      </c>
    </row>
    <row r="48" spans="1:6">
      <c r="A48" s="1" t="s">
        <v>231</v>
      </c>
      <c r="B48" s="2">
        <v>23132</v>
      </c>
      <c r="C48" s="3">
        <v>252</v>
      </c>
      <c r="D48" s="3">
        <v>2</v>
      </c>
      <c r="E48" s="7">
        <f t="shared" si="0"/>
        <v>1.0893999654158741E-2</v>
      </c>
      <c r="F48" s="7">
        <f t="shared" si="1"/>
        <v>8.6460314715545571E-5</v>
      </c>
    </row>
    <row r="49" spans="1:6">
      <c r="A49" s="1" t="s">
        <v>236</v>
      </c>
      <c r="B49" s="2">
        <v>12742</v>
      </c>
      <c r="C49" s="3">
        <v>992</v>
      </c>
      <c r="D49" s="3">
        <v>311</v>
      </c>
      <c r="E49" s="7">
        <f t="shared" si="0"/>
        <v>7.7852770365719665E-2</v>
      </c>
      <c r="F49" s="7">
        <f t="shared" si="1"/>
        <v>2.4407471354575421E-2</v>
      </c>
    </row>
    <row r="50" spans="1:6">
      <c r="A50" s="1" t="s">
        <v>241</v>
      </c>
      <c r="B50" s="2">
        <v>29113</v>
      </c>
      <c r="C50" s="3">
        <v>497</v>
      </c>
      <c r="D50" s="3">
        <v>146</v>
      </c>
      <c r="E50" s="7">
        <f t="shared" si="0"/>
        <v>1.7071411396970427E-2</v>
      </c>
      <c r="F50" s="7">
        <f t="shared" si="1"/>
        <v>5.0149417785868853E-3</v>
      </c>
    </row>
    <row r="51" spans="1:6">
      <c r="A51" s="1" t="s">
        <v>246</v>
      </c>
      <c r="B51" s="2">
        <v>23783</v>
      </c>
      <c r="C51" s="3">
        <v>306</v>
      </c>
      <c r="D51" s="3">
        <v>35</v>
      </c>
      <c r="E51" s="7">
        <f t="shared" si="0"/>
        <v>1.2866333095067906E-2</v>
      </c>
      <c r="F51" s="7">
        <f t="shared" si="1"/>
        <v>1.4716394062986166E-3</v>
      </c>
    </row>
    <row r="52" spans="1:6">
      <c r="A52" s="1" t="s">
        <v>251</v>
      </c>
      <c r="B52" s="2">
        <v>11749</v>
      </c>
      <c r="C52" s="3">
        <v>516</v>
      </c>
      <c r="D52" s="3">
        <v>720</v>
      </c>
      <c r="E52" s="7">
        <f t="shared" si="0"/>
        <v>4.3918631372882801E-2</v>
      </c>
      <c r="F52" s="7">
        <f t="shared" si="1"/>
        <v>6.1281811217975997E-2</v>
      </c>
    </row>
    <row r="53" spans="1:6">
      <c r="A53" s="1" t="s">
        <v>256</v>
      </c>
      <c r="B53" s="2">
        <v>26012</v>
      </c>
      <c r="C53" s="2">
        <v>1500</v>
      </c>
      <c r="D53" s="2">
        <v>1000</v>
      </c>
      <c r="E53" s="7">
        <f t="shared" si="0"/>
        <v>5.766569275718899E-2</v>
      </c>
      <c r="F53" s="7">
        <f t="shared" si="1"/>
        <v>3.8443795171459329E-2</v>
      </c>
    </row>
    <row r="54" spans="1:6">
      <c r="A54" s="1" t="s">
        <v>261</v>
      </c>
      <c r="B54" s="2">
        <v>7372</v>
      </c>
      <c r="C54" s="3">
        <v>227</v>
      </c>
      <c r="D54" s="3">
        <v>993</v>
      </c>
      <c r="E54" s="7">
        <f t="shared" si="0"/>
        <v>3.0792186652197504E-2</v>
      </c>
      <c r="F54" s="7">
        <f t="shared" si="1"/>
        <v>0.13469886055344546</v>
      </c>
    </row>
    <row r="55" spans="1:6">
      <c r="A55" s="1" t="s">
        <v>266</v>
      </c>
      <c r="B55" s="2">
        <v>13269</v>
      </c>
      <c r="C55" s="2">
        <v>1049</v>
      </c>
      <c r="D55" s="3">
        <v>883</v>
      </c>
      <c r="E55" s="7">
        <f t="shared" si="0"/>
        <v>7.9056447358504783E-2</v>
      </c>
      <c r="F55" s="7">
        <f t="shared" si="1"/>
        <v>6.6546084859446825E-2</v>
      </c>
    </row>
    <row r="56" spans="1:6">
      <c r="A56" s="1" t="s">
        <v>271</v>
      </c>
      <c r="B56" s="2">
        <v>4819</v>
      </c>
      <c r="C56" s="3">
        <v>18</v>
      </c>
      <c r="D56" s="3">
        <v>0</v>
      </c>
      <c r="E56" s="7">
        <f t="shared" si="0"/>
        <v>3.735214774849554E-3</v>
      </c>
      <c r="F56" s="7">
        <f t="shared" si="1"/>
        <v>0</v>
      </c>
    </row>
    <row r="57" spans="1:6">
      <c r="A57" s="1" t="s">
        <v>276</v>
      </c>
      <c r="B57" s="2">
        <v>15103</v>
      </c>
      <c r="C57" s="3">
        <v>513</v>
      </c>
      <c r="D57" s="3">
        <v>0</v>
      </c>
      <c r="E57" s="7">
        <f t="shared" si="0"/>
        <v>3.3966761570548898E-2</v>
      </c>
      <c r="F57" s="7">
        <f t="shared" si="1"/>
        <v>0</v>
      </c>
    </row>
    <row r="58" spans="1:6">
      <c r="A58" s="1" t="s">
        <v>281</v>
      </c>
      <c r="B58" s="2">
        <v>37791</v>
      </c>
      <c r="C58" s="2">
        <v>1675</v>
      </c>
      <c r="D58" s="2">
        <v>3102</v>
      </c>
      <c r="E58" s="7">
        <f t="shared" si="0"/>
        <v>4.4322722341298193E-2</v>
      </c>
      <c r="F58" s="7">
        <f t="shared" si="1"/>
        <v>8.208303564340716E-2</v>
      </c>
    </row>
    <row r="59" spans="1:6">
      <c r="A59" s="1" t="s">
        <v>286</v>
      </c>
      <c r="B59" s="2">
        <v>19906</v>
      </c>
      <c r="C59" s="3">
        <v>134</v>
      </c>
      <c r="D59" s="2">
        <v>1140</v>
      </c>
      <c r="E59" s="7">
        <f t="shared" si="0"/>
        <v>6.7316387018989251E-3</v>
      </c>
      <c r="F59" s="7">
        <f t="shared" si="1"/>
        <v>5.7269165075856526E-2</v>
      </c>
    </row>
    <row r="60" spans="1:6">
      <c r="A60" s="1" t="s">
        <v>291</v>
      </c>
      <c r="B60" s="2">
        <v>8375</v>
      </c>
      <c r="C60" s="2">
        <v>1268</v>
      </c>
      <c r="D60" s="3">
        <v>452</v>
      </c>
      <c r="E60" s="7">
        <f t="shared" si="0"/>
        <v>0.15140298507462688</v>
      </c>
      <c r="F60" s="7">
        <f t="shared" si="1"/>
        <v>5.3970149253731343E-2</v>
      </c>
    </row>
    <row r="61" spans="1:6">
      <c r="A61" s="1" t="s">
        <v>296</v>
      </c>
      <c r="B61" s="2">
        <v>9733</v>
      </c>
      <c r="C61" s="3">
        <v>215</v>
      </c>
      <c r="D61" s="3">
        <v>0</v>
      </c>
      <c r="E61" s="7">
        <f t="shared" si="0"/>
        <v>2.2089797595808074E-2</v>
      </c>
      <c r="F61" s="7">
        <f t="shared" si="1"/>
        <v>0</v>
      </c>
    </row>
    <row r="62" spans="1:6">
      <c r="A62" s="1" t="s">
        <v>301</v>
      </c>
      <c r="B62" s="2">
        <v>128136</v>
      </c>
      <c r="C62" s="2">
        <v>7963</v>
      </c>
      <c r="D62" s="2">
        <v>13207</v>
      </c>
      <c r="E62" s="7">
        <f t="shared" si="0"/>
        <v>6.2144908534681902E-2</v>
      </c>
      <c r="F62" s="7">
        <f t="shared" si="1"/>
        <v>0.10307017543859649</v>
      </c>
    </row>
    <row r="63" spans="1:6">
      <c r="A63" s="1" t="s">
        <v>306</v>
      </c>
      <c r="B63" s="2">
        <v>13881</v>
      </c>
      <c r="C63" s="3">
        <v>258</v>
      </c>
      <c r="D63" s="3">
        <v>246</v>
      </c>
      <c r="E63" s="7">
        <f t="shared" si="0"/>
        <v>1.8586557164469417E-2</v>
      </c>
      <c r="F63" s="7">
        <f t="shared" si="1"/>
        <v>1.7722066133563863E-2</v>
      </c>
    </row>
    <row r="64" spans="1:6">
      <c r="A64" s="1" t="s">
        <v>311</v>
      </c>
      <c r="B64" s="2">
        <v>10271</v>
      </c>
      <c r="C64" s="3">
        <v>379</v>
      </c>
      <c r="D64" s="3">
        <v>403</v>
      </c>
      <c r="E64" s="7">
        <f t="shared" si="0"/>
        <v>3.6900009736150326E-2</v>
      </c>
      <c r="F64" s="7">
        <f t="shared" si="1"/>
        <v>3.9236685814428976E-2</v>
      </c>
    </row>
    <row r="65" spans="1:6">
      <c r="A65" s="1" t="s">
        <v>316</v>
      </c>
      <c r="B65" s="2">
        <v>22103</v>
      </c>
      <c r="C65" s="2">
        <v>1033</v>
      </c>
      <c r="D65" s="2">
        <v>3118</v>
      </c>
      <c r="E65" s="7">
        <f t="shared" si="0"/>
        <v>4.6735737230240236E-2</v>
      </c>
      <c r="F65" s="7">
        <f t="shared" si="1"/>
        <v>0.14106682350812108</v>
      </c>
    </row>
    <row r="66" spans="1:6">
      <c r="A66" s="1" t="s">
        <v>321</v>
      </c>
      <c r="B66" s="2">
        <v>13610</v>
      </c>
      <c r="C66" s="3">
        <v>655</v>
      </c>
      <c r="D66" s="3">
        <v>264</v>
      </c>
      <c r="E66" s="7">
        <f t="shared" si="0"/>
        <v>4.8126377663482732E-2</v>
      </c>
      <c r="F66" s="7">
        <f t="shared" si="1"/>
        <v>1.9397501836884642E-2</v>
      </c>
    </row>
    <row r="67" spans="1:6">
      <c r="A67" s="1" t="s">
        <v>326</v>
      </c>
      <c r="B67" s="2">
        <v>24782</v>
      </c>
      <c r="C67" s="3">
        <v>586</v>
      </c>
      <c r="D67" s="3">
        <v>320</v>
      </c>
      <c r="E67" s="7">
        <f t="shared" si="0"/>
        <v>2.3646194818820111E-2</v>
      </c>
      <c r="F67" s="7">
        <f t="shared" si="1"/>
        <v>1.2912597853280607E-2</v>
      </c>
    </row>
    <row r="68" spans="1:6">
      <c r="A68" s="1" t="s">
        <v>331</v>
      </c>
      <c r="B68" s="2">
        <v>24274</v>
      </c>
      <c r="C68" s="2">
        <v>1039</v>
      </c>
      <c r="D68" s="3">
        <v>545</v>
      </c>
      <c r="E68" s="7">
        <f t="shared" si="0"/>
        <v>4.2802999093680481E-2</v>
      </c>
      <c r="F68" s="7">
        <f t="shared" si="1"/>
        <v>2.2452006261843949E-2</v>
      </c>
    </row>
    <row r="69" spans="1:6">
      <c r="A69" s="1" t="s">
        <v>336</v>
      </c>
      <c r="B69" s="2">
        <v>8626</v>
      </c>
      <c r="C69" s="3">
        <v>378</v>
      </c>
      <c r="D69" s="3">
        <v>370</v>
      </c>
      <c r="E69" s="7">
        <f t="shared" ref="E69:E124" si="2">C69/B69</f>
        <v>4.3821006260143749E-2</v>
      </c>
      <c r="F69" s="7">
        <f t="shared" ref="F69:F124" si="3">D69/B69</f>
        <v>4.2893577556225367E-2</v>
      </c>
    </row>
    <row r="70" spans="1:6">
      <c r="A70" s="1" t="s">
        <v>341</v>
      </c>
      <c r="B70" s="2">
        <v>7085</v>
      </c>
      <c r="C70" s="3">
        <v>26</v>
      </c>
      <c r="D70" s="3">
        <v>98</v>
      </c>
      <c r="E70" s="7">
        <f t="shared" si="2"/>
        <v>3.669724770642202E-3</v>
      </c>
      <c r="F70" s="7">
        <f t="shared" si="3"/>
        <v>1.3832039520112915E-2</v>
      </c>
    </row>
    <row r="71" spans="1:6">
      <c r="A71" s="1" t="s">
        <v>346</v>
      </c>
      <c r="B71" s="2">
        <v>11460</v>
      </c>
      <c r="C71" s="3">
        <v>462</v>
      </c>
      <c r="D71" s="3">
        <v>58</v>
      </c>
      <c r="E71" s="7">
        <f t="shared" si="2"/>
        <v>4.0314136125654453E-2</v>
      </c>
      <c r="F71" s="7">
        <f t="shared" si="3"/>
        <v>5.0610820244328097E-3</v>
      </c>
    </row>
    <row r="72" spans="1:6">
      <c r="A72" s="1" t="s">
        <v>350</v>
      </c>
      <c r="B72" s="2">
        <v>776992</v>
      </c>
      <c r="C72" s="2">
        <v>161437</v>
      </c>
      <c r="D72" s="2">
        <v>136809</v>
      </c>
      <c r="E72" s="7">
        <f t="shared" si="2"/>
        <v>0.20777176598986863</v>
      </c>
      <c r="F72" s="7">
        <f t="shared" si="3"/>
        <v>0.1760751719451423</v>
      </c>
    </row>
    <row r="73" spans="1:6">
      <c r="A73" s="1" t="s">
        <v>355</v>
      </c>
      <c r="B73" s="2">
        <v>32483</v>
      </c>
      <c r="C73" s="2">
        <v>2171</v>
      </c>
      <c r="D73" s="2">
        <v>6645</v>
      </c>
      <c r="E73" s="7">
        <f t="shared" si="2"/>
        <v>6.6834959825139303E-2</v>
      </c>
      <c r="F73" s="7">
        <f t="shared" si="3"/>
        <v>0.20456854354585474</v>
      </c>
    </row>
    <row r="74" spans="1:6">
      <c r="A74" s="1" t="s">
        <v>360</v>
      </c>
      <c r="B74" s="2">
        <v>2565</v>
      </c>
      <c r="C74" s="3">
        <v>400</v>
      </c>
      <c r="D74" s="3">
        <v>504</v>
      </c>
      <c r="E74" s="7">
        <f t="shared" si="2"/>
        <v>0.15594541910331383</v>
      </c>
      <c r="F74" s="7">
        <f t="shared" si="3"/>
        <v>0.19649122807017544</v>
      </c>
    </row>
    <row r="75" spans="1:6">
      <c r="A75" s="1" t="s">
        <v>365</v>
      </c>
      <c r="B75" s="2">
        <v>16994</v>
      </c>
      <c r="C75" s="3">
        <v>150</v>
      </c>
      <c r="D75" s="3">
        <v>120</v>
      </c>
      <c r="E75" s="7">
        <f t="shared" si="2"/>
        <v>8.8266446981287508E-3</v>
      </c>
      <c r="F75" s="7">
        <f t="shared" si="3"/>
        <v>7.0613157585030012E-3</v>
      </c>
    </row>
    <row r="76" spans="1:6">
      <c r="A76" s="1" t="s">
        <v>370</v>
      </c>
      <c r="B76" s="2">
        <v>3795</v>
      </c>
      <c r="C76" s="3">
        <v>48</v>
      </c>
      <c r="D76" s="3">
        <v>94</v>
      </c>
      <c r="E76" s="7">
        <f t="shared" si="2"/>
        <v>1.2648221343873518E-2</v>
      </c>
      <c r="F76" s="7">
        <f t="shared" si="3"/>
        <v>2.4769433465085641E-2</v>
      </c>
    </row>
    <row r="77" spans="1:6">
      <c r="A77" s="1" t="s">
        <v>375</v>
      </c>
      <c r="B77" s="2">
        <v>34188</v>
      </c>
      <c r="C77" s="2">
        <v>3147</v>
      </c>
      <c r="D77" s="2">
        <v>4295</v>
      </c>
      <c r="E77" s="7">
        <f t="shared" si="2"/>
        <v>9.2049842049842054E-2</v>
      </c>
      <c r="F77" s="7">
        <f t="shared" si="3"/>
        <v>0.12562887562887562</v>
      </c>
    </row>
    <row r="78" spans="1:6">
      <c r="A78" s="1" t="s">
        <v>380</v>
      </c>
      <c r="B78" s="2">
        <v>17922</v>
      </c>
      <c r="C78" s="3">
        <v>732</v>
      </c>
      <c r="D78" s="3">
        <v>66</v>
      </c>
      <c r="E78" s="7">
        <f t="shared" si="2"/>
        <v>4.0843655841981921E-2</v>
      </c>
      <c r="F78" s="7">
        <f t="shared" si="3"/>
        <v>3.6826247070639436E-3</v>
      </c>
    </row>
    <row r="79" spans="1:6">
      <c r="A79" s="1" t="s">
        <v>385</v>
      </c>
      <c r="B79" s="2">
        <v>21731</v>
      </c>
      <c r="C79" s="2">
        <v>21731</v>
      </c>
      <c r="D79" s="3">
        <v>491</v>
      </c>
      <c r="E79" s="7">
        <f t="shared" si="2"/>
        <v>1</v>
      </c>
      <c r="F79" s="7">
        <f t="shared" si="3"/>
        <v>2.2594450324421332E-2</v>
      </c>
    </row>
    <row r="80" spans="1:6">
      <c r="A80" s="1" t="s">
        <v>390</v>
      </c>
      <c r="B80" s="2">
        <v>7330</v>
      </c>
      <c r="C80" s="3">
        <v>412</v>
      </c>
      <c r="D80" s="3">
        <v>218</v>
      </c>
      <c r="E80" s="7">
        <f t="shared" si="2"/>
        <v>5.6207366984993179E-2</v>
      </c>
      <c r="F80" s="7">
        <f t="shared" si="3"/>
        <v>2.9740791268758525E-2</v>
      </c>
    </row>
    <row r="81" spans="1:6">
      <c r="A81" s="1" t="s">
        <v>395</v>
      </c>
      <c r="B81" s="2">
        <v>36473</v>
      </c>
      <c r="C81" s="3">
        <v>390</v>
      </c>
      <c r="D81" s="3">
        <v>188</v>
      </c>
      <c r="E81" s="7">
        <f t="shared" si="2"/>
        <v>1.0692841279850849E-2</v>
      </c>
      <c r="F81" s="7">
        <f t="shared" si="3"/>
        <v>5.1544978477229735E-3</v>
      </c>
    </row>
    <row r="82" spans="1:6">
      <c r="A82" s="1" t="s">
        <v>400</v>
      </c>
      <c r="B82" s="2">
        <v>49841</v>
      </c>
      <c r="C82" s="2">
        <v>3014</v>
      </c>
      <c r="D82" s="2">
        <v>3748</v>
      </c>
      <c r="E82" s="7">
        <f t="shared" si="2"/>
        <v>6.0472301920105935E-2</v>
      </c>
      <c r="F82" s="7">
        <f t="shared" si="3"/>
        <v>7.5199133243715008E-2</v>
      </c>
    </row>
    <row r="83" spans="1:6">
      <c r="A83" s="1" t="s">
        <v>405</v>
      </c>
      <c r="B83" s="2">
        <v>21327</v>
      </c>
      <c r="C83" s="3">
        <v>736</v>
      </c>
      <c r="D83" s="2">
        <v>1255</v>
      </c>
      <c r="E83" s="7">
        <f t="shared" si="2"/>
        <v>3.4510245229052376E-2</v>
      </c>
      <c r="F83" s="7">
        <f t="shared" si="3"/>
        <v>5.8845594785952082E-2</v>
      </c>
    </row>
    <row r="84" spans="1:6">
      <c r="A84" s="1" t="s">
        <v>410</v>
      </c>
      <c r="B84" s="2">
        <v>36659</v>
      </c>
      <c r="C84" s="3">
        <v>843</v>
      </c>
      <c r="D84" s="3">
        <v>569</v>
      </c>
      <c r="E84" s="7">
        <f t="shared" si="2"/>
        <v>2.2995717286341689E-2</v>
      </c>
      <c r="F84" s="7">
        <f t="shared" si="3"/>
        <v>1.5521427207507025E-2</v>
      </c>
    </row>
    <row r="85" spans="1:6">
      <c r="A85" s="1" t="s">
        <v>415</v>
      </c>
      <c r="B85" s="2">
        <v>31638</v>
      </c>
      <c r="C85" s="3">
        <v>113</v>
      </c>
      <c r="D85" s="3">
        <v>0</v>
      </c>
      <c r="E85" s="7">
        <f t="shared" si="2"/>
        <v>3.5716543397180606E-3</v>
      </c>
      <c r="F85" s="7">
        <f t="shared" si="3"/>
        <v>0</v>
      </c>
    </row>
    <row r="86" spans="1:6">
      <c r="A86" s="1" t="s">
        <v>420</v>
      </c>
      <c r="B86" s="2">
        <v>15878</v>
      </c>
      <c r="C86" s="3">
        <v>894</v>
      </c>
      <c r="D86" s="3">
        <v>873</v>
      </c>
      <c r="E86" s="7">
        <f t="shared" si="2"/>
        <v>5.6304320443380781E-2</v>
      </c>
      <c r="F86" s="7">
        <f t="shared" si="3"/>
        <v>5.4981735734979213E-2</v>
      </c>
    </row>
    <row r="87" spans="1:6">
      <c r="A87" s="1" t="s">
        <v>425</v>
      </c>
      <c r="B87" s="2">
        <v>17348</v>
      </c>
      <c r="C87" s="3">
        <v>953</v>
      </c>
      <c r="D87" s="2">
        <v>1706</v>
      </c>
      <c r="E87" s="7">
        <f t="shared" si="2"/>
        <v>5.4934286373068943E-2</v>
      </c>
      <c r="F87" s="7">
        <f t="shared" si="3"/>
        <v>9.8339866267004847E-2</v>
      </c>
    </row>
    <row r="88" spans="1:6">
      <c r="A88" s="1" t="s">
        <v>430</v>
      </c>
      <c r="B88" s="2">
        <v>9566</v>
      </c>
      <c r="C88" s="3">
        <v>949</v>
      </c>
      <c r="D88" s="3">
        <v>804</v>
      </c>
      <c r="E88" s="7">
        <f t="shared" si="2"/>
        <v>9.9205519548400581E-2</v>
      </c>
      <c r="F88" s="7">
        <f t="shared" si="3"/>
        <v>8.4047668827095967E-2</v>
      </c>
    </row>
    <row r="89" spans="1:6">
      <c r="A89" s="1" t="s">
        <v>435</v>
      </c>
      <c r="B89" s="2">
        <v>528453</v>
      </c>
      <c r="C89" s="2">
        <v>58964</v>
      </c>
      <c r="D89" s="2">
        <v>49410</v>
      </c>
      <c r="E89" s="7">
        <f t="shared" si="2"/>
        <v>0.111578513131726</v>
      </c>
      <c r="F89" s="7">
        <f t="shared" si="3"/>
        <v>9.3499327281707179E-2</v>
      </c>
    </row>
    <row r="90" spans="1:6">
      <c r="A90" s="1" t="s">
        <v>440</v>
      </c>
      <c r="B90" s="2">
        <v>68391</v>
      </c>
      <c r="C90" s="2">
        <v>4423</v>
      </c>
      <c r="D90" s="2">
        <v>2916</v>
      </c>
      <c r="E90" s="7">
        <f t="shared" si="2"/>
        <v>6.4672252196926502E-2</v>
      </c>
      <c r="F90" s="7">
        <f t="shared" si="3"/>
        <v>4.2637189103829451E-2</v>
      </c>
    </row>
    <row r="91" spans="1:6">
      <c r="A91" s="1" t="s">
        <v>445</v>
      </c>
      <c r="B91" s="2">
        <v>19345</v>
      </c>
      <c r="C91" s="2">
        <v>1164</v>
      </c>
      <c r="D91" s="2">
        <v>1174</v>
      </c>
      <c r="E91" s="7">
        <f t="shared" si="2"/>
        <v>6.0170586714913411E-2</v>
      </c>
      <c r="F91" s="7">
        <f t="shared" si="3"/>
        <v>6.0687516154044975E-2</v>
      </c>
    </row>
    <row r="92" spans="1:6">
      <c r="A92" s="1" t="s">
        <v>450</v>
      </c>
      <c r="B92" s="2">
        <v>28580</v>
      </c>
      <c r="C92" s="2">
        <v>1312</v>
      </c>
      <c r="D92" s="3">
        <v>470</v>
      </c>
      <c r="E92" s="7">
        <f t="shared" si="2"/>
        <v>4.5906228131560534E-2</v>
      </c>
      <c r="F92" s="7">
        <f t="shared" si="3"/>
        <v>1.6445066480055982E-2</v>
      </c>
    </row>
    <row r="93" spans="1:6">
      <c r="A93" s="1" t="s">
        <v>455</v>
      </c>
      <c r="B93" s="2">
        <v>9635</v>
      </c>
      <c r="C93" s="3">
        <v>505</v>
      </c>
      <c r="D93" s="3">
        <v>116</v>
      </c>
      <c r="E93" s="7">
        <f t="shared" si="2"/>
        <v>5.2413077322262587E-2</v>
      </c>
      <c r="F93" s="7">
        <f t="shared" si="3"/>
        <v>1.2039439543331603E-2</v>
      </c>
    </row>
    <row r="94" spans="1:6">
      <c r="A94" s="1" t="s">
        <v>460</v>
      </c>
      <c r="B94" s="2">
        <v>14196</v>
      </c>
      <c r="C94" s="3">
        <v>123</v>
      </c>
      <c r="D94" s="3">
        <v>76</v>
      </c>
      <c r="E94" s="7">
        <f t="shared" si="2"/>
        <v>8.6644125105663564E-3</v>
      </c>
      <c r="F94" s="7">
        <f t="shared" si="3"/>
        <v>5.3536207382361232E-3</v>
      </c>
    </row>
    <row r="95" spans="1:6">
      <c r="A95" s="1" t="s">
        <v>465</v>
      </c>
      <c r="B95" s="2">
        <v>10601</v>
      </c>
      <c r="C95" s="3">
        <v>124</v>
      </c>
      <c r="D95" s="2">
        <v>1337</v>
      </c>
      <c r="E95" s="7">
        <f t="shared" si="2"/>
        <v>1.1697009716064521E-2</v>
      </c>
      <c r="F95" s="7">
        <f t="shared" si="3"/>
        <v>0.1261201773417602</v>
      </c>
    </row>
    <row r="96" spans="1:6">
      <c r="A96" s="1" t="s">
        <v>470</v>
      </c>
      <c r="B96" s="2">
        <v>36290</v>
      </c>
      <c r="C96" s="2">
        <v>2013</v>
      </c>
      <c r="D96" s="2">
        <v>9380</v>
      </c>
      <c r="E96" s="7">
        <f t="shared" si="2"/>
        <v>5.5469826398456878E-2</v>
      </c>
      <c r="F96" s="7">
        <f t="shared" si="3"/>
        <v>0.25847340865252133</v>
      </c>
    </row>
    <row r="97" spans="1:6">
      <c r="A97" s="1" t="s">
        <v>475</v>
      </c>
      <c r="B97" s="2">
        <v>12362</v>
      </c>
      <c r="C97" s="3">
        <v>821</v>
      </c>
      <c r="D97" s="3">
        <v>66</v>
      </c>
      <c r="E97" s="7">
        <f t="shared" si="2"/>
        <v>6.6413201747290082E-2</v>
      </c>
      <c r="F97" s="7">
        <f t="shared" si="3"/>
        <v>5.3389419187833687E-3</v>
      </c>
    </row>
    <row r="98" spans="1:6">
      <c r="A98" s="1" t="s">
        <v>480</v>
      </c>
      <c r="B98" s="2">
        <v>50258</v>
      </c>
      <c r="C98" s="3">
        <v>772</v>
      </c>
      <c r="D98" s="3">
        <v>289</v>
      </c>
      <c r="E98" s="7">
        <f t="shared" si="2"/>
        <v>1.5360738588881371E-2</v>
      </c>
      <c r="F98" s="7">
        <f t="shared" si="3"/>
        <v>5.7503283059413424E-3</v>
      </c>
    </row>
    <row r="99" spans="1:6">
      <c r="A99" s="1" t="s">
        <v>485</v>
      </c>
      <c r="B99" s="2">
        <v>9684</v>
      </c>
      <c r="C99" s="3">
        <v>919</v>
      </c>
      <c r="D99" s="3">
        <v>248</v>
      </c>
      <c r="E99" s="7">
        <f t="shared" si="2"/>
        <v>9.4898802147872774E-2</v>
      </c>
      <c r="F99" s="7">
        <f t="shared" si="3"/>
        <v>2.5609252375051631E-2</v>
      </c>
    </row>
    <row r="100" spans="1:6">
      <c r="A100" s="1" t="s">
        <v>490</v>
      </c>
      <c r="B100" s="2">
        <v>244596</v>
      </c>
      <c r="C100" s="2">
        <v>24867</v>
      </c>
      <c r="D100" s="2">
        <v>19633</v>
      </c>
      <c r="E100" s="7">
        <f t="shared" si="2"/>
        <v>0.10166560368934897</v>
      </c>
      <c r="F100" s="7">
        <f t="shared" si="3"/>
        <v>8.0267052609200473E-2</v>
      </c>
    </row>
    <row r="101" spans="1:6">
      <c r="A101" s="1" t="s">
        <v>494</v>
      </c>
      <c r="B101" s="2">
        <v>122815</v>
      </c>
      <c r="C101" s="2">
        <v>5148</v>
      </c>
      <c r="D101" s="2">
        <v>9513</v>
      </c>
      <c r="E101" s="7">
        <f t="shared" si="2"/>
        <v>4.1916703985669504E-2</v>
      </c>
      <c r="F101" s="7">
        <f t="shared" si="3"/>
        <v>7.7457965232259909E-2</v>
      </c>
    </row>
    <row r="102" spans="1:6">
      <c r="A102" s="1" t="s">
        <v>497</v>
      </c>
      <c r="B102" s="2">
        <v>76575</v>
      </c>
      <c r="C102" s="2">
        <v>4027</v>
      </c>
      <c r="D102" s="2">
        <v>2509</v>
      </c>
      <c r="E102" s="7">
        <f t="shared" si="2"/>
        <v>5.2588965066927847E-2</v>
      </c>
      <c r="F102" s="7">
        <f t="shared" si="3"/>
        <v>3.2765262814234412E-2</v>
      </c>
    </row>
    <row r="103" spans="1:6">
      <c r="A103" s="1" t="s">
        <v>500</v>
      </c>
      <c r="B103" s="2">
        <v>79304</v>
      </c>
      <c r="C103" s="2">
        <v>4098</v>
      </c>
      <c r="D103" s="2">
        <v>8577</v>
      </c>
      <c r="E103" s="7">
        <f t="shared" si="2"/>
        <v>5.1674568748108544E-2</v>
      </c>
      <c r="F103" s="7">
        <f t="shared" si="3"/>
        <v>0.10815343488348633</v>
      </c>
    </row>
    <row r="104" spans="1:6">
      <c r="A104" s="1" t="s">
        <v>505</v>
      </c>
      <c r="B104" s="2">
        <v>18183</v>
      </c>
      <c r="C104" s="3">
        <v>127</v>
      </c>
      <c r="D104" s="2">
        <v>3780</v>
      </c>
      <c r="E104" s="7">
        <f t="shared" si="2"/>
        <v>6.9845460045097072E-3</v>
      </c>
      <c r="F104" s="7">
        <f t="shared" si="3"/>
        <v>0.20788648737832041</v>
      </c>
    </row>
    <row r="105" spans="1:6">
      <c r="A105" s="1" t="s">
        <v>510</v>
      </c>
      <c r="B105" s="2">
        <v>12875</v>
      </c>
      <c r="C105" s="3">
        <v>428</v>
      </c>
      <c r="D105" s="3">
        <v>496</v>
      </c>
      <c r="E105" s="7">
        <f t="shared" si="2"/>
        <v>3.324271844660194E-2</v>
      </c>
      <c r="F105" s="7">
        <f t="shared" si="3"/>
        <v>3.8524271844660195E-2</v>
      </c>
    </row>
    <row r="106" spans="1:6">
      <c r="A106" s="1" t="s">
        <v>515</v>
      </c>
      <c r="B106" s="2">
        <v>11073</v>
      </c>
      <c r="C106" s="3">
        <v>250</v>
      </c>
      <c r="D106" s="3">
        <v>477</v>
      </c>
      <c r="E106" s="7">
        <f t="shared" si="2"/>
        <v>2.2577440621331164E-2</v>
      </c>
      <c r="F106" s="7">
        <f t="shared" si="3"/>
        <v>4.3077756705499862E-2</v>
      </c>
    </row>
    <row r="107" spans="1:6">
      <c r="A107" s="1" t="s">
        <v>520</v>
      </c>
      <c r="B107" s="2">
        <v>9976</v>
      </c>
      <c r="C107" s="3">
        <v>446</v>
      </c>
      <c r="D107" s="3">
        <v>0</v>
      </c>
      <c r="E107" s="7">
        <f t="shared" si="2"/>
        <v>4.4707297514033684E-2</v>
      </c>
      <c r="F107" s="7">
        <f t="shared" si="3"/>
        <v>0</v>
      </c>
    </row>
    <row r="108" spans="1:6">
      <c r="A108" s="1" t="s">
        <v>525</v>
      </c>
      <c r="B108" s="2">
        <v>20749</v>
      </c>
      <c r="C108" s="2">
        <v>1086</v>
      </c>
      <c r="D108" s="3">
        <v>255</v>
      </c>
      <c r="E108" s="7">
        <f t="shared" si="2"/>
        <v>5.2339871801050653E-2</v>
      </c>
      <c r="F108" s="7">
        <f t="shared" si="3"/>
        <v>1.2289748903561618E-2</v>
      </c>
    </row>
    <row r="109" spans="1:6">
      <c r="A109" s="1" t="s">
        <v>530</v>
      </c>
      <c r="B109" s="2">
        <v>5460</v>
      </c>
      <c r="C109" s="3">
        <v>407</v>
      </c>
      <c r="D109" s="3">
        <v>139</v>
      </c>
      <c r="E109" s="7">
        <f t="shared" si="2"/>
        <v>7.4542124542124541E-2</v>
      </c>
      <c r="F109" s="7">
        <f t="shared" si="3"/>
        <v>2.5457875457875458E-2</v>
      </c>
    </row>
    <row r="110" spans="1:6">
      <c r="A110" s="1" t="s">
        <v>535</v>
      </c>
      <c r="B110" s="2">
        <v>969407</v>
      </c>
      <c r="C110" s="2">
        <v>137221</v>
      </c>
      <c r="D110" s="2">
        <v>151087</v>
      </c>
      <c r="E110" s="7">
        <f t="shared" si="2"/>
        <v>0.14155148456736955</v>
      </c>
      <c r="F110" s="7">
        <f t="shared" si="3"/>
        <v>0.15585507428768308</v>
      </c>
    </row>
    <row r="111" spans="1:6">
      <c r="A111" s="1" t="s">
        <v>540</v>
      </c>
      <c r="B111" s="2">
        <v>14098</v>
      </c>
      <c r="C111" s="3">
        <v>610</v>
      </c>
      <c r="D111" s="3">
        <v>600</v>
      </c>
      <c r="E111" s="7">
        <f t="shared" si="2"/>
        <v>4.326854873031636E-2</v>
      </c>
      <c r="F111" s="7">
        <f t="shared" si="3"/>
        <v>4.2559228259327564E-2</v>
      </c>
    </row>
    <row r="112" spans="1:6">
      <c r="A112" s="1" t="s">
        <v>545</v>
      </c>
      <c r="B112" s="2">
        <v>14258</v>
      </c>
      <c r="C112" s="3">
        <v>476</v>
      </c>
      <c r="D112" s="3">
        <v>547</v>
      </c>
      <c r="E112" s="7">
        <f t="shared" si="2"/>
        <v>3.3384766446907001E-2</v>
      </c>
      <c r="F112" s="7">
        <f t="shared" si="3"/>
        <v>3.8364426988357417E-2</v>
      </c>
    </row>
    <row r="113" spans="1:6">
      <c r="A113" s="1" t="s">
        <v>550</v>
      </c>
      <c r="B113" s="2">
        <v>28556</v>
      </c>
      <c r="C113" s="3">
        <v>926</v>
      </c>
      <c r="D113" s="3">
        <v>521</v>
      </c>
      <c r="E113" s="7">
        <f t="shared" si="2"/>
        <v>3.2427510855862166E-2</v>
      </c>
      <c r="F113" s="7">
        <f t="shared" si="3"/>
        <v>1.8244852220198907E-2</v>
      </c>
    </row>
    <row r="114" spans="1:6">
      <c r="A114" s="1" t="s">
        <v>555</v>
      </c>
      <c r="B114" s="2">
        <v>7000</v>
      </c>
      <c r="C114" s="3">
        <v>0</v>
      </c>
      <c r="D114" s="2">
        <v>1000</v>
      </c>
      <c r="E114" s="7">
        <f t="shared" si="2"/>
        <v>0</v>
      </c>
      <c r="F114" s="7">
        <f t="shared" si="3"/>
        <v>0.14285714285714285</v>
      </c>
    </row>
    <row r="115" spans="1:6">
      <c r="A115" s="1" t="s">
        <v>560</v>
      </c>
      <c r="B115" s="2">
        <v>12277</v>
      </c>
      <c r="C115" s="3">
        <v>906</v>
      </c>
      <c r="D115" s="2">
        <v>1618</v>
      </c>
      <c r="E115" s="7">
        <f t="shared" si="2"/>
        <v>7.3796530096929214E-2</v>
      </c>
      <c r="F115" s="7">
        <f t="shared" si="3"/>
        <v>0.1317911541907632</v>
      </c>
    </row>
    <row r="116" spans="1:6">
      <c r="A116" s="1" t="s">
        <v>565</v>
      </c>
      <c r="B116" s="2">
        <v>11684</v>
      </c>
      <c r="C116" s="3">
        <v>900</v>
      </c>
      <c r="D116" s="2">
        <v>1171</v>
      </c>
      <c r="E116" s="7">
        <f t="shared" si="2"/>
        <v>7.7028414926395075E-2</v>
      </c>
      <c r="F116" s="7">
        <f t="shared" si="3"/>
        <v>0.10022252653200958</v>
      </c>
    </row>
    <row r="117" spans="1:6">
      <c r="A117" s="1" t="s">
        <v>570</v>
      </c>
      <c r="B117" s="2">
        <v>7197</v>
      </c>
      <c r="C117" s="3">
        <v>302</v>
      </c>
      <c r="D117" s="3">
        <v>432</v>
      </c>
      <c r="E117" s="7">
        <f t="shared" si="2"/>
        <v>4.1961928581353343E-2</v>
      </c>
      <c r="F117" s="7">
        <f t="shared" si="3"/>
        <v>6.0025010421008752E-2</v>
      </c>
    </row>
    <row r="118" spans="1:6">
      <c r="A118" s="1" t="s">
        <v>575</v>
      </c>
      <c r="B118" s="2">
        <v>136198</v>
      </c>
      <c r="C118" s="2">
        <v>10118</v>
      </c>
      <c r="D118" s="2">
        <v>15968</v>
      </c>
      <c r="E118" s="7">
        <f t="shared" si="2"/>
        <v>7.4288902920747732E-2</v>
      </c>
      <c r="F118" s="7">
        <f t="shared" si="3"/>
        <v>0.1172410754930322</v>
      </c>
    </row>
    <row r="119" spans="1:6">
      <c r="A119" s="1" t="s">
        <v>579</v>
      </c>
      <c r="B119" s="2">
        <v>6015</v>
      </c>
      <c r="C119" s="3">
        <v>70</v>
      </c>
      <c r="D119" s="3">
        <v>0</v>
      </c>
      <c r="E119" s="7">
        <f t="shared" si="2"/>
        <v>1.1637572734829594E-2</v>
      </c>
      <c r="F119" s="7">
        <f t="shared" si="3"/>
        <v>0</v>
      </c>
    </row>
    <row r="120" spans="1:6">
      <c r="A120" s="1" t="s">
        <v>584</v>
      </c>
      <c r="B120" s="2">
        <v>21225</v>
      </c>
      <c r="C120" s="3">
        <v>266</v>
      </c>
      <c r="D120" s="3">
        <v>200</v>
      </c>
      <c r="E120" s="7">
        <f t="shared" si="2"/>
        <v>1.2532391048292109E-2</v>
      </c>
      <c r="F120" s="7">
        <f t="shared" si="3"/>
        <v>9.4228504122497048E-3</v>
      </c>
    </row>
    <row r="121" spans="1:6">
      <c r="A121" s="1" t="s">
        <v>589</v>
      </c>
      <c r="B121" s="2">
        <v>17074</v>
      </c>
      <c r="C121" s="3">
        <v>881</v>
      </c>
      <c r="D121" s="2">
        <v>2234</v>
      </c>
      <c r="E121" s="7">
        <f t="shared" si="2"/>
        <v>5.1598922338057865E-2</v>
      </c>
      <c r="F121" s="7">
        <f t="shared" si="3"/>
        <v>0.13084221623521144</v>
      </c>
    </row>
    <row r="122" spans="1:6">
      <c r="A122" s="1" t="s">
        <v>594</v>
      </c>
      <c r="B122" s="2">
        <v>13105</v>
      </c>
      <c r="C122" s="3">
        <v>724</v>
      </c>
      <c r="D122" s="3">
        <v>202</v>
      </c>
      <c r="E122" s="7">
        <f t="shared" si="2"/>
        <v>5.5246089278901185E-2</v>
      </c>
      <c r="F122" s="7">
        <f t="shared" si="3"/>
        <v>1.5413964135826021E-2</v>
      </c>
    </row>
    <row r="123" spans="1:6">
      <c r="A123" s="1" t="s">
        <v>599</v>
      </c>
      <c r="B123" s="2">
        <v>15398</v>
      </c>
      <c r="C123" s="3">
        <v>477</v>
      </c>
      <c r="D123" s="2">
        <v>1018</v>
      </c>
      <c r="E123" s="7">
        <f t="shared" si="2"/>
        <v>3.0978049097285361E-2</v>
      </c>
      <c r="F123" s="7">
        <f t="shared" si="3"/>
        <v>6.6112482140537734E-2</v>
      </c>
    </row>
    <row r="124" spans="1:6">
      <c r="A124" s="1" t="s">
        <v>604</v>
      </c>
      <c r="B124" s="2">
        <v>41871</v>
      </c>
      <c r="C124" s="2">
        <v>1774</v>
      </c>
      <c r="D124" s="2">
        <v>3833</v>
      </c>
      <c r="E124" s="7">
        <f t="shared" si="2"/>
        <v>4.2368226218623871E-2</v>
      </c>
      <c r="F124" s="7">
        <f t="shared" si="3"/>
        <v>9.1543072771130371E-2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F21A-1773-4E8D-A872-348F59661362}">
  <dimension ref="A1:J125"/>
  <sheetViews>
    <sheetView topLeftCell="A97" workbookViewId="0">
      <selection activeCell="G129" sqref="G129"/>
    </sheetView>
  </sheetViews>
  <sheetFormatPr defaultRowHeight="15"/>
  <cols>
    <col min="1" max="1" width="52.42578125" bestFit="1" customWidth="1"/>
    <col min="2" max="2" width="13.140625" bestFit="1" customWidth="1"/>
    <col min="3" max="3" width="18" bestFit="1" customWidth="1"/>
    <col min="4" max="4" width="12" bestFit="1" customWidth="1"/>
    <col min="5" max="5" width="11.42578125" style="12" bestFit="1" customWidth="1"/>
    <col min="6" max="6" width="29" style="12" bestFit="1" customWidth="1"/>
    <col min="7" max="7" width="22.140625" bestFit="1" customWidth="1"/>
    <col min="8" max="8" width="12.85546875" bestFit="1" customWidth="1"/>
    <col min="9" max="9" width="11.5703125" bestFit="1" customWidth="1"/>
    <col min="10" max="10" width="29.140625" bestFit="1" customWidth="1"/>
  </cols>
  <sheetData>
    <row r="1" spans="1:10">
      <c r="A1" s="26" t="s">
        <v>782</v>
      </c>
    </row>
    <row r="3" spans="1:10">
      <c r="C3" s="57" t="s">
        <v>2</v>
      </c>
      <c r="D3" s="57"/>
      <c r="E3" s="58" t="s">
        <v>783</v>
      </c>
      <c r="F3" s="58"/>
      <c r="G3" s="64" t="s">
        <v>784</v>
      </c>
      <c r="H3" s="64"/>
      <c r="I3" s="64"/>
      <c r="J3" s="64"/>
    </row>
    <row r="4" spans="1:10">
      <c r="A4" s="49" t="s">
        <v>1</v>
      </c>
      <c r="B4" s="49" t="s">
        <v>11</v>
      </c>
      <c r="C4" s="41" t="s">
        <v>785</v>
      </c>
      <c r="D4" s="41" t="s">
        <v>786</v>
      </c>
      <c r="E4" s="55" t="s">
        <v>787</v>
      </c>
      <c r="F4" s="55" t="s">
        <v>788</v>
      </c>
      <c r="G4" s="48" t="s">
        <v>789</v>
      </c>
      <c r="H4" s="48" t="s">
        <v>790</v>
      </c>
      <c r="I4" s="48" t="s">
        <v>791</v>
      </c>
      <c r="J4" s="48" t="s">
        <v>792</v>
      </c>
    </row>
    <row r="5" spans="1:10">
      <c r="A5" s="1" t="s">
        <v>12</v>
      </c>
      <c r="B5" s="2">
        <v>16842</v>
      </c>
      <c r="C5" s="1" t="s">
        <v>793</v>
      </c>
      <c r="D5" s="16">
        <v>53664</v>
      </c>
      <c r="E5" s="3">
        <v>1</v>
      </c>
      <c r="F5" s="12">
        <f>B5/E5</f>
        <v>16842</v>
      </c>
      <c r="G5" s="16">
        <v>32556</v>
      </c>
      <c r="H5" s="3">
        <v>10</v>
      </c>
      <c r="I5" s="3">
        <v>8</v>
      </c>
      <c r="J5" s="12">
        <f t="shared" ref="J5:J36" si="0">B5/I5</f>
        <v>2105.25</v>
      </c>
    </row>
    <row r="6" spans="1:10">
      <c r="A6" s="1" t="s">
        <v>17</v>
      </c>
      <c r="B6" s="3">
        <v>789</v>
      </c>
      <c r="C6" s="1" t="s">
        <v>794</v>
      </c>
      <c r="D6" s="16">
        <v>9469</v>
      </c>
      <c r="E6" s="3" t="s">
        <v>762</v>
      </c>
      <c r="F6" s="12">
        <v>0</v>
      </c>
      <c r="G6" s="16">
        <v>5655</v>
      </c>
      <c r="H6" s="3">
        <v>2</v>
      </c>
      <c r="I6" s="1" t="s">
        <v>795</v>
      </c>
      <c r="J6" s="12">
        <f t="shared" si="0"/>
        <v>1052</v>
      </c>
    </row>
    <row r="7" spans="1:10">
      <c r="A7" s="1" t="s">
        <v>22</v>
      </c>
      <c r="B7" s="2">
        <v>4997</v>
      </c>
      <c r="C7" s="3">
        <v>2011</v>
      </c>
      <c r="D7" s="16">
        <v>47944</v>
      </c>
      <c r="E7" s="3">
        <v>2</v>
      </c>
      <c r="F7" s="12">
        <f t="shared" ref="F7:F63" si="1">B7/E7</f>
        <v>2498.5</v>
      </c>
      <c r="G7" s="16">
        <v>24500</v>
      </c>
      <c r="H7" s="3">
        <v>6</v>
      </c>
      <c r="I7" s="3">
        <v>5</v>
      </c>
      <c r="J7" s="12">
        <f t="shared" si="0"/>
        <v>999.4</v>
      </c>
    </row>
    <row r="8" spans="1:10">
      <c r="A8" s="1" t="s">
        <v>27</v>
      </c>
      <c r="B8" s="2">
        <v>5990</v>
      </c>
      <c r="C8" s="1" t="s">
        <v>796</v>
      </c>
      <c r="D8" s="16">
        <v>37356.800000000003</v>
      </c>
      <c r="E8" s="3" t="s">
        <v>762</v>
      </c>
      <c r="F8" s="12">
        <v>0</v>
      </c>
      <c r="G8" s="16">
        <v>37356.800000000003</v>
      </c>
      <c r="H8" s="3">
        <v>3</v>
      </c>
      <c r="I8" s="3">
        <v>3</v>
      </c>
      <c r="J8" s="12">
        <f t="shared" si="0"/>
        <v>1996.6666666666667</v>
      </c>
    </row>
    <row r="9" spans="1:10">
      <c r="A9" s="1" t="s">
        <v>32</v>
      </c>
      <c r="B9" s="2">
        <v>2184</v>
      </c>
      <c r="C9" s="1" t="s">
        <v>797</v>
      </c>
      <c r="D9" s="16">
        <v>27404</v>
      </c>
      <c r="E9" s="3" t="s">
        <v>762</v>
      </c>
      <c r="F9" s="12">
        <v>0</v>
      </c>
      <c r="G9" s="16">
        <v>16120</v>
      </c>
      <c r="H9" s="3">
        <v>3</v>
      </c>
      <c r="I9" s="3">
        <v>2.4500000000000002</v>
      </c>
      <c r="J9" s="12">
        <f t="shared" si="0"/>
        <v>891.42857142857133</v>
      </c>
    </row>
    <row r="10" spans="1:10">
      <c r="A10" s="1" t="s">
        <v>37</v>
      </c>
      <c r="B10" s="2">
        <v>1093</v>
      </c>
      <c r="C10" s="1" t="s">
        <v>798</v>
      </c>
      <c r="D10" s="16">
        <v>27040</v>
      </c>
      <c r="E10" s="3" t="s">
        <v>762</v>
      </c>
      <c r="F10" s="12">
        <v>0</v>
      </c>
      <c r="G10" s="16">
        <v>22880</v>
      </c>
      <c r="H10" s="3">
        <v>1</v>
      </c>
      <c r="I10" s="3">
        <v>1</v>
      </c>
      <c r="J10" s="12">
        <f t="shared" si="0"/>
        <v>1093</v>
      </c>
    </row>
    <row r="11" spans="1:10">
      <c r="A11" s="1" t="s">
        <v>42</v>
      </c>
      <c r="B11" s="2">
        <v>24893</v>
      </c>
      <c r="C11" s="1" t="s">
        <v>799</v>
      </c>
      <c r="D11" s="16">
        <v>90000</v>
      </c>
      <c r="E11" s="3">
        <v>5</v>
      </c>
      <c r="F11" s="12">
        <f t="shared" si="1"/>
        <v>4978.6000000000004</v>
      </c>
      <c r="G11" s="16">
        <v>40518</v>
      </c>
      <c r="H11" s="3">
        <v>15</v>
      </c>
      <c r="I11" s="3">
        <v>14.5</v>
      </c>
      <c r="J11" s="12">
        <f t="shared" si="0"/>
        <v>1716.7586206896551</v>
      </c>
    </row>
    <row r="12" spans="1:10">
      <c r="A12" s="1" t="s">
        <v>47</v>
      </c>
      <c r="B12" s="2">
        <v>1024</v>
      </c>
      <c r="C12" s="1" t="s">
        <v>800</v>
      </c>
      <c r="D12" s="16">
        <v>11824</v>
      </c>
      <c r="E12" s="3" t="s">
        <v>762</v>
      </c>
      <c r="F12" s="12">
        <v>0</v>
      </c>
      <c r="G12" s="16">
        <v>11824</v>
      </c>
      <c r="H12" s="3">
        <v>1</v>
      </c>
      <c r="I12" s="3">
        <v>1</v>
      </c>
      <c r="J12" s="12">
        <f t="shared" si="0"/>
        <v>1024</v>
      </c>
    </row>
    <row r="13" spans="1:10">
      <c r="A13" s="1" t="s">
        <v>52</v>
      </c>
      <c r="B13" s="2">
        <v>37384</v>
      </c>
      <c r="C13" s="3">
        <v>2015</v>
      </c>
      <c r="D13" s="16">
        <v>121472</v>
      </c>
      <c r="E13" s="3">
        <v>3</v>
      </c>
      <c r="F13" s="12">
        <f t="shared" si="1"/>
        <v>12461.333333333334</v>
      </c>
      <c r="G13" s="16">
        <v>37232</v>
      </c>
      <c r="H13" s="3">
        <v>24</v>
      </c>
      <c r="I13" s="3">
        <v>18.7</v>
      </c>
      <c r="J13" s="12">
        <f t="shared" si="0"/>
        <v>1999.1443850267381</v>
      </c>
    </row>
    <row r="14" spans="1:10">
      <c r="A14" s="1" t="s">
        <v>57</v>
      </c>
      <c r="B14" s="2">
        <v>4980</v>
      </c>
      <c r="C14" s="1" t="s">
        <v>801</v>
      </c>
      <c r="D14" s="16">
        <v>37200</v>
      </c>
      <c r="E14" s="3" t="s">
        <v>762</v>
      </c>
      <c r="F14" s="12">
        <v>0</v>
      </c>
      <c r="G14" s="16">
        <v>30000</v>
      </c>
      <c r="H14" s="3">
        <v>3</v>
      </c>
      <c r="I14" s="3">
        <v>2</v>
      </c>
      <c r="J14" s="12">
        <f t="shared" si="0"/>
        <v>2490</v>
      </c>
    </row>
    <row r="15" spans="1:10">
      <c r="A15" s="1" t="s">
        <v>62</v>
      </c>
      <c r="B15" s="2">
        <v>6069</v>
      </c>
      <c r="C15" s="1" t="s">
        <v>802</v>
      </c>
      <c r="D15" s="16">
        <v>39790.400000000001</v>
      </c>
      <c r="E15" s="3" t="s">
        <v>762</v>
      </c>
      <c r="F15" s="12">
        <v>0</v>
      </c>
      <c r="G15" s="16">
        <v>46122.720000000001</v>
      </c>
      <c r="H15" s="3">
        <v>4</v>
      </c>
      <c r="I15" s="3">
        <v>4</v>
      </c>
      <c r="J15" s="12">
        <f t="shared" si="0"/>
        <v>1517.25</v>
      </c>
    </row>
    <row r="16" spans="1:10">
      <c r="A16" s="1" t="s">
        <v>67</v>
      </c>
      <c r="B16" s="2">
        <v>2248</v>
      </c>
      <c r="C16" s="1" t="s">
        <v>803</v>
      </c>
      <c r="D16" s="16">
        <v>21183</v>
      </c>
      <c r="E16" s="3" t="s">
        <v>762</v>
      </c>
      <c r="F16" s="12">
        <v>0</v>
      </c>
      <c r="G16" s="16">
        <v>21183</v>
      </c>
      <c r="H16" s="3">
        <v>2</v>
      </c>
      <c r="I16" s="3">
        <v>1.81</v>
      </c>
      <c r="J16" s="12">
        <f t="shared" si="0"/>
        <v>1241.988950276243</v>
      </c>
    </row>
    <row r="17" spans="1:10">
      <c r="A17" s="1" t="s">
        <v>72</v>
      </c>
      <c r="B17" s="2">
        <v>4260</v>
      </c>
      <c r="C17" s="1" t="s">
        <v>804</v>
      </c>
      <c r="D17" s="16">
        <v>34520</v>
      </c>
      <c r="E17" s="3">
        <v>1</v>
      </c>
      <c r="F17" s="12">
        <f t="shared" si="1"/>
        <v>4260</v>
      </c>
      <c r="G17" s="16">
        <v>15900</v>
      </c>
      <c r="H17" s="3">
        <v>5</v>
      </c>
      <c r="I17" s="3">
        <v>3.55</v>
      </c>
      <c r="J17" s="12">
        <f t="shared" si="0"/>
        <v>1200</v>
      </c>
    </row>
    <row r="18" spans="1:10">
      <c r="A18" s="1" t="s">
        <v>77</v>
      </c>
      <c r="B18" s="3">
        <v>999</v>
      </c>
      <c r="C18" s="1" t="s">
        <v>805</v>
      </c>
      <c r="D18" s="16">
        <v>8798.36</v>
      </c>
      <c r="E18" s="3" t="s">
        <v>762</v>
      </c>
      <c r="F18" s="12">
        <v>0</v>
      </c>
      <c r="G18" s="16">
        <v>8798.36</v>
      </c>
      <c r="H18" s="3">
        <v>1</v>
      </c>
      <c r="I18" s="1" t="s">
        <v>806</v>
      </c>
      <c r="J18" s="12">
        <f t="shared" si="0"/>
        <v>1998</v>
      </c>
    </row>
    <row r="19" spans="1:10">
      <c r="A19" s="1" t="s">
        <v>82</v>
      </c>
      <c r="B19" s="3">
        <v>369</v>
      </c>
      <c r="C19" s="1" t="s">
        <v>807</v>
      </c>
      <c r="D19" s="16">
        <v>9504</v>
      </c>
      <c r="E19" s="3" t="s">
        <v>762</v>
      </c>
      <c r="F19" s="12">
        <v>0</v>
      </c>
      <c r="G19" s="16">
        <v>9504</v>
      </c>
      <c r="H19" s="3">
        <v>1</v>
      </c>
      <c r="I19" s="1" t="s">
        <v>806</v>
      </c>
      <c r="J19" s="12">
        <f t="shared" si="0"/>
        <v>738</v>
      </c>
    </row>
    <row r="20" spans="1:10">
      <c r="A20" s="1" t="s">
        <v>87</v>
      </c>
      <c r="B20" s="2">
        <v>1459</v>
      </c>
      <c r="C20" s="1" t="s">
        <v>808</v>
      </c>
      <c r="D20" s="16">
        <v>14934.78</v>
      </c>
      <c r="E20" s="3" t="s">
        <v>762</v>
      </c>
      <c r="F20" s="12">
        <v>0</v>
      </c>
      <c r="G20" s="16">
        <v>5403.67</v>
      </c>
      <c r="H20" s="3">
        <v>2</v>
      </c>
      <c r="I20" s="3">
        <v>1.25</v>
      </c>
      <c r="J20" s="12">
        <f t="shared" si="0"/>
        <v>1167.2</v>
      </c>
    </row>
    <row r="21" spans="1:10">
      <c r="A21" s="1" t="s">
        <v>92</v>
      </c>
      <c r="B21" s="2">
        <v>7410</v>
      </c>
      <c r="C21" s="1" t="s">
        <v>809</v>
      </c>
      <c r="D21" s="16">
        <v>54100.800000000003</v>
      </c>
      <c r="E21" s="3">
        <v>3</v>
      </c>
      <c r="F21" s="12">
        <f t="shared" si="1"/>
        <v>2470</v>
      </c>
      <c r="G21" s="16">
        <v>41121.599999999999</v>
      </c>
      <c r="H21" s="3">
        <v>4</v>
      </c>
      <c r="I21" s="3">
        <v>3.5</v>
      </c>
      <c r="J21" s="12">
        <f t="shared" si="0"/>
        <v>2117.1428571428573</v>
      </c>
    </row>
    <row r="22" spans="1:10">
      <c r="A22" s="1" t="s">
        <v>97</v>
      </c>
      <c r="B22" s="2">
        <v>2890</v>
      </c>
      <c r="C22" s="1" t="s">
        <v>810</v>
      </c>
      <c r="D22" s="16">
        <v>36899</v>
      </c>
      <c r="E22" s="3" t="s">
        <v>762</v>
      </c>
      <c r="F22" s="12">
        <v>0</v>
      </c>
      <c r="G22" s="16">
        <v>12500</v>
      </c>
      <c r="H22" s="3">
        <v>2</v>
      </c>
      <c r="I22" s="3">
        <v>2</v>
      </c>
      <c r="J22" s="12">
        <f t="shared" si="0"/>
        <v>1445</v>
      </c>
    </row>
    <row r="23" spans="1:10">
      <c r="A23" s="1" t="s">
        <v>102</v>
      </c>
      <c r="B23" s="2">
        <v>1994</v>
      </c>
      <c r="C23" s="1" t="s">
        <v>811</v>
      </c>
      <c r="D23" s="16">
        <v>7859</v>
      </c>
      <c r="E23" s="3" t="s">
        <v>762</v>
      </c>
      <c r="F23" s="12">
        <v>0</v>
      </c>
      <c r="G23" s="16">
        <v>0</v>
      </c>
      <c r="H23" s="3">
        <v>1</v>
      </c>
      <c r="I23" s="3">
        <v>1</v>
      </c>
      <c r="J23" s="12">
        <f t="shared" si="0"/>
        <v>1994</v>
      </c>
    </row>
    <row r="24" spans="1:10">
      <c r="A24" s="1" t="s">
        <v>107</v>
      </c>
      <c r="B24" s="2">
        <v>5710</v>
      </c>
      <c r="C24" s="1" t="s">
        <v>812</v>
      </c>
      <c r="D24" s="16">
        <v>33475</v>
      </c>
      <c r="E24" s="3" t="s">
        <v>762</v>
      </c>
      <c r="F24" s="12">
        <v>0</v>
      </c>
      <c r="G24" s="16">
        <v>18638.88</v>
      </c>
      <c r="H24" s="3">
        <v>3</v>
      </c>
      <c r="I24" s="3">
        <v>2.1</v>
      </c>
      <c r="J24" s="12">
        <f t="shared" si="0"/>
        <v>2719.0476190476188</v>
      </c>
    </row>
    <row r="25" spans="1:10">
      <c r="A25" s="1" t="s">
        <v>112</v>
      </c>
      <c r="B25" s="2">
        <v>15786</v>
      </c>
      <c r="C25" s="1" t="s">
        <v>793</v>
      </c>
      <c r="D25" s="16">
        <v>59670</v>
      </c>
      <c r="E25" s="3">
        <v>2.73</v>
      </c>
      <c r="F25" s="12">
        <f t="shared" si="1"/>
        <v>5782.4175824175827</v>
      </c>
      <c r="G25" s="16">
        <v>29536</v>
      </c>
      <c r="H25" s="3">
        <v>6</v>
      </c>
      <c r="I25" s="3">
        <v>5.73</v>
      </c>
      <c r="J25" s="12">
        <f t="shared" si="0"/>
        <v>2754.9738219895285</v>
      </c>
    </row>
    <row r="26" spans="1:10">
      <c r="A26" s="1" t="s">
        <v>117</v>
      </c>
      <c r="B26" s="2">
        <v>2077</v>
      </c>
      <c r="C26" s="1" t="s">
        <v>813</v>
      </c>
      <c r="D26" s="16">
        <v>17552</v>
      </c>
      <c r="E26" s="3" t="s">
        <v>762</v>
      </c>
      <c r="F26" s="12">
        <v>0</v>
      </c>
      <c r="G26" s="16">
        <v>17552</v>
      </c>
      <c r="H26" s="3">
        <v>3</v>
      </c>
      <c r="I26" s="3">
        <v>1.25</v>
      </c>
      <c r="J26" s="12">
        <f t="shared" si="0"/>
        <v>1661.6</v>
      </c>
    </row>
    <row r="27" spans="1:10">
      <c r="A27" s="1" t="s">
        <v>122</v>
      </c>
      <c r="B27" s="2">
        <v>19419</v>
      </c>
      <c r="C27" s="1" t="s">
        <v>814</v>
      </c>
      <c r="D27" s="16">
        <v>55761</v>
      </c>
      <c r="E27" s="3">
        <v>1</v>
      </c>
      <c r="F27" s="12">
        <f t="shared" si="1"/>
        <v>19419</v>
      </c>
      <c r="G27" s="16">
        <v>31668</v>
      </c>
      <c r="H27" s="3">
        <v>8</v>
      </c>
      <c r="I27" s="3">
        <v>8</v>
      </c>
      <c r="J27" s="12">
        <f t="shared" si="0"/>
        <v>2427.375</v>
      </c>
    </row>
    <row r="28" spans="1:10">
      <c r="A28" s="1" t="s">
        <v>127</v>
      </c>
      <c r="B28" s="2">
        <v>3214</v>
      </c>
      <c r="C28" s="3">
        <v>2002</v>
      </c>
      <c r="D28" s="16">
        <v>46500</v>
      </c>
      <c r="E28" s="3" t="s">
        <v>762</v>
      </c>
      <c r="F28" s="12">
        <v>0</v>
      </c>
      <c r="G28" s="16">
        <v>20800</v>
      </c>
      <c r="H28" s="3">
        <v>4</v>
      </c>
      <c r="I28" s="3">
        <v>2.3199999999999998</v>
      </c>
      <c r="J28" s="12">
        <f t="shared" si="0"/>
        <v>1385.344827586207</v>
      </c>
    </row>
    <row r="29" spans="1:10">
      <c r="A29" s="1" t="s">
        <v>132</v>
      </c>
      <c r="B29" s="2">
        <v>10149</v>
      </c>
      <c r="C29" s="1" t="s">
        <v>815</v>
      </c>
      <c r="D29" s="16">
        <v>43067</v>
      </c>
      <c r="E29" s="3">
        <v>1</v>
      </c>
      <c r="F29" s="12">
        <f t="shared" si="1"/>
        <v>10149</v>
      </c>
      <c r="G29" s="16">
        <v>26000</v>
      </c>
      <c r="H29" s="3">
        <v>6</v>
      </c>
      <c r="I29" s="3">
        <v>4.5</v>
      </c>
      <c r="J29" s="12">
        <f t="shared" si="0"/>
        <v>2255.3333333333335</v>
      </c>
    </row>
    <row r="30" spans="1:10">
      <c r="A30" s="1" t="s">
        <v>137</v>
      </c>
      <c r="B30" s="2">
        <v>1323</v>
      </c>
      <c r="C30" s="1" t="s">
        <v>816</v>
      </c>
      <c r="D30" s="16">
        <v>21000</v>
      </c>
      <c r="E30" s="3" t="s">
        <v>71</v>
      </c>
      <c r="F30" s="12">
        <v>0</v>
      </c>
      <c r="G30" s="16">
        <v>18500</v>
      </c>
      <c r="H30" s="3">
        <v>1</v>
      </c>
      <c r="I30" s="3">
        <v>1</v>
      </c>
      <c r="J30" s="12">
        <f t="shared" si="0"/>
        <v>1323</v>
      </c>
    </row>
    <row r="31" spans="1:10">
      <c r="A31" s="1" t="s">
        <v>142</v>
      </c>
      <c r="B31" s="2">
        <v>8184</v>
      </c>
      <c r="C31" s="1" t="s">
        <v>817</v>
      </c>
      <c r="D31" s="16">
        <v>46921.68</v>
      </c>
      <c r="E31" s="3" t="s">
        <v>762</v>
      </c>
      <c r="F31" s="12">
        <v>0</v>
      </c>
      <c r="G31" s="16">
        <v>34246</v>
      </c>
      <c r="H31" s="3">
        <v>7</v>
      </c>
      <c r="I31" s="3">
        <v>6</v>
      </c>
      <c r="J31" s="12">
        <f t="shared" si="0"/>
        <v>1364</v>
      </c>
    </row>
    <row r="32" spans="1:10">
      <c r="A32" s="1" t="s">
        <v>147</v>
      </c>
      <c r="B32" s="2">
        <v>3379</v>
      </c>
      <c r="C32" s="1" t="s">
        <v>818</v>
      </c>
      <c r="D32" s="16">
        <v>30756</v>
      </c>
      <c r="E32" s="3" t="s">
        <v>762</v>
      </c>
      <c r="F32" s="12">
        <v>0</v>
      </c>
      <c r="G32" s="16">
        <v>30756</v>
      </c>
      <c r="H32" s="3">
        <v>3</v>
      </c>
      <c r="I32" s="3">
        <v>3</v>
      </c>
      <c r="J32" s="12">
        <f t="shared" si="0"/>
        <v>1126.3333333333333</v>
      </c>
    </row>
    <row r="33" spans="1:10">
      <c r="A33" s="1" t="s">
        <v>152</v>
      </c>
      <c r="B33" s="2">
        <v>2550</v>
      </c>
      <c r="C33" s="3">
        <v>2000</v>
      </c>
      <c r="D33" s="16">
        <v>35750</v>
      </c>
      <c r="E33" s="3" t="s">
        <v>762</v>
      </c>
      <c r="F33" s="12">
        <v>0</v>
      </c>
      <c r="G33" s="16">
        <v>16000</v>
      </c>
      <c r="H33" s="3">
        <v>2</v>
      </c>
      <c r="I33" s="3">
        <v>1</v>
      </c>
      <c r="J33" s="12">
        <f t="shared" si="0"/>
        <v>2550</v>
      </c>
    </row>
    <row r="34" spans="1:10">
      <c r="A34" s="1" t="s">
        <v>157</v>
      </c>
      <c r="B34" s="2">
        <v>22745</v>
      </c>
      <c r="C34" s="1" t="s">
        <v>819</v>
      </c>
      <c r="D34" s="16">
        <v>75296</v>
      </c>
      <c r="E34" s="3" t="s">
        <v>762</v>
      </c>
      <c r="F34" s="12">
        <v>0</v>
      </c>
      <c r="G34" s="16">
        <v>52000</v>
      </c>
      <c r="H34" s="3">
        <v>8</v>
      </c>
      <c r="I34" s="3">
        <v>7.6</v>
      </c>
      <c r="J34" s="12">
        <f t="shared" si="0"/>
        <v>2992.7631578947371</v>
      </c>
    </row>
    <row r="35" spans="1:10">
      <c r="A35" s="1" t="s">
        <v>162</v>
      </c>
      <c r="B35" s="2">
        <v>19088</v>
      </c>
      <c r="C35" s="1" t="s">
        <v>820</v>
      </c>
      <c r="D35" s="16">
        <v>56305.08</v>
      </c>
      <c r="E35" s="3">
        <v>2</v>
      </c>
      <c r="F35" s="12">
        <f t="shared" si="1"/>
        <v>9544</v>
      </c>
      <c r="G35" s="16">
        <v>51506</v>
      </c>
      <c r="H35" s="3">
        <v>11</v>
      </c>
      <c r="I35" s="3">
        <v>11</v>
      </c>
      <c r="J35" s="12">
        <f t="shared" si="0"/>
        <v>1735.2727272727273</v>
      </c>
    </row>
    <row r="36" spans="1:10">
      <c r="A36" s="1" t="s">
        <v>167</v>
      </c>
      <c r="B36" s="2">
        <v>232940</v>
      </c>
      <c r="C36" s="3">
        <v>2009</v>
      </c>
      <c r="D36" s="16">
        <v>109676</v>
      </c>
      <c r="E36" s="3">
        <v>13</v>
      </c>
      <c r="F36" s="12">
        <f t="shared" si="1"/>
        <v>17918.461538461539</v>
      </c>
      <c r="G36" s="16">
        <v>46592</v>
      </c>
      <c r="H36" s="3">
        <v>100</v>
      </c>
      <c r="I36" s="3">
        <v>71.5</v>
      </c>
      <c r="J36" s="12">
        <f t="shared" si="0"/>
        <v>3257.9020979020979</v>
      </c>
    </row>
    <row r="37" spans="1:10">
      <c r="A37" s="1" t="s">
        <v>171</v>
      </c>
      <c r="B37" s="2">
        <v>17774</v>
      </c>
      <c r="C37" s="1" t="s">
        <v>821</v>
      </c>
      <c r="D37" s="16">
        <v>63000</v>
      </c>
      <c r="E37" s="3">
        <v>3</v>
      </c>
      <c r="F37" s="12">
        <f t="shared" si="1"/>
        <v>5924.666666666667</v>
      </c>
      <c r="G37" s="16">
        <v>34119.24</v>
      </c>
      <c r="H37" s="3">
        <v>8</v>
      </c>
      <c r="I37" s="3">
        <v>5.5</v>
      </c>
      <c r="J37" s="12">
        <f t="shared" ref="J37:J68" si="2">B37/I37</f>
        <v>3231.6363636363635</v>
      </c>
    </row>
    <row r="38" spans="1:10">
      <c r="A38" s="1" t="s">
        <v>176</v>
      </c>
      <c r="B38" s="2">
        <v>3715</v>
      </c>
      <c r="C38" s="1" t="s">
        <v>822</v>
      </c>
      <c r="D38" s="16">
        <v>29952</v>
      </c>
      <c r="E38" s="3" t="s">
        <v>762</v>
      </c>
      <c r="F38" s="12">
        <v>0</v>
      </c>
      <c r="G38" s="16">
        <v>24586</v>
      </c>
      <c r="H38" s="3">
        <v>2</v>
      </c>
      <c r="I38" s="3">
        <v>1.5</v>
      </c>
      <c r="J38" s="12">
        <f t="shared" si="2"/>
        <v>2476.6666666666665</v>
      </c>
    </row>
    <row r="39" spans="1:10">
      <c r="A39" s="1" t="s">
        <v>181</v>
      </c>
      <c r="B39" s="2">
        <v>11570</v>
      </c>
      <c r="C39" s="3">
        <v>2016</v>
      </c>
      <c r="D39" s="16">
        <v>48477</v>
      </c>
      <c r="E39" s="3">
        <v>1</v>
      </c>
      <c r="F39" s="12">
        <f t="shared" si="1"/>
        <v>11570</v>
      </c>
      <c r="G39" s="16">
        <v>29640</v>
      </c>
      <c r="H39" s="3">
        <v>5</v>
      </c>
      <c r="I39" s="3">
        <v>5</v>
      </c>
      <c r="J39" s="12">
        <f t="shared" si="2"/>
        <v>2314</v>
      </c>
    </row>
    <row r="40" spans="1:10">
      <c r="A40" s="1" t="s">
        <v>186</v>
      </c>
      <c r="B40" s="2">
        <v>61926</v>
      </c>
      <c r="C40" s="1" t="s">
        <v>823</v>
      </c>
      <c r="D40" s="16">
        <v>53262.01</v>
      </c>
      <c r="E40" s="3">
        <v>1</v>
      </c>
      <c r="F40" s="12">
        <f t="shared" si="1"/>
        <v>61926</v>
      </c>
      <c r="G40" s="16">
        <v>22191.94</v>
      </c>
      <c r="H40" s="3">
        <v>18</v>
      </c>
      <c r="I40" s="3">
        <v>13.5</v>
      </c>
      <c r="J40" s="12">
        <f t="shared" si="2"/>
        <v>4587.1111111111113</v>
      </c>
    </row>
    <row r="41" spans="1:10">
      <c r="A41" s="1" t="s">
        <v>191</v>
      </c>
      <c r="B41" s="2">
        <v>1119</v>
      </c>
      <c r="C41" s="1" t="s">
        <v>824</v>
      </c>
      <c r="D41" s="16">
        <v>17136</v>
      </c>
      <c r="E41" s="3" t="s">
        <v>762</v>
      </c>
      <c r="F41" s="12">
        <v>0</v>
      </c>
      <c r="G41" s="16">
        <v>5795</v>
      </c>
      <c r="H41" s="3">
        <v>3</v>
      </c>
      <c r="I41" s="3">
        <v>1.52</v>
      </c>
      <c r="J41" s="12">
        <f t="shared" si="2"/>
        <v>736.18421052631584</v>
      </c>
    </row>
    <row r="42" spans="1:10">
      <c r="A42" s="1" t="s">
        <v>196</v>
      </c>
      <c r="B42" s="2">
        <v>2692</v>
      </c>
      <c r="C42" s="1" t="s">
        <v>825</v>
      </c>
      <c r="D42" s="16">
        <v>30160</v>
      </c>
      <c r="E42" s="3" t="s">
        <v>762</v>
      </c>
      <c r="F42" s="12">
        <v>0</v>
      </c>
      <c r="G42" s="16">
        <v>25000</v>
      </c>
      <c r="H42" s="3">
        <v>3</v>
      </c>
      <c r="I42" s="3">
        <v>2.5</v>
      </c>
      <c r="J42" s="12">
        <f t="shared" si="2"/>
        <v>1076.8</v>
      </c>
    </row>
    <row r="43" spans="1:10">
      <c r="A43" s="1" t="s">
        <v>201</v>
      </c>
      <c r="B43" s="2">
        <v>3504</v>
      </c>
      <c r="C43" s="1" t="s">
        <v>826</v>
      </c>
      <c r="D43" s="16">
        <v>30160</v>
      </c>
      <c r="E43" s="3" t="s">
        <v>762</v>
      </c>
      <c r="F43" s="12">
        <v>0</v>
      </c>
      <c r="G43" s="16">
        <v>19760</v>
      </c>
      <c r="H43" s="3">
        <v>3</v>
      </c>
      <c r="I43" s="3">
        <v>2.1</v>
      </c>
      <c r="J43" s="12">
        <f t="shared" si="2"/>
        <v>1668.5714285714284</v>
      </c>
    </row>
    <row r="44" spans="1:10">
      <c r="A44" s="1" t="s">
        <v>206</v>
      </c>
      <c r="B44" s="3">
        <v>982</v>
      </c>
      <c r="C44" s="1" t="s">
        <v>827</v>
      </c>
      <c r="D44" s="16">
        <v>0</v>
      </c>
      <c r="E44" s="3" t="s">
        <v>762</v>
      </c>
      <c r="F44" s="12">
        <v>0</v>
      </c>
      <c r="G44" s="16">
        <v>0</v>
      </c>
      <c r="H44" s="3">
        <v>3</v>
      </c>
      <c r="I44" s="3">
        <v>2.0499999999999998</v>
      </c>
      <c r="J44" s="12">
        <f t="shared" si="2"/>
        <v>479.02439024390247</v>
      </c>
    </row>
    <row r="45" spans="1:10">
      <c r="A45" s="1" t="s">
        <v>211</v>
      </c>
      <c r="B45" s="3">
        <v>918</v>
      </c>
      <c r="C45" s="3">
        <v>2013</v>
      </c>
      <c r="D45" s="16">
        <v>12600</v>
      </c>
      <c r="E45" s="3" t="s">
        <v>762</v>
      </c>
      <c r="F45" s="12">
        <v>0</v>
      </c>
      <c r="G45" s="16">
        <v>11131</v>
      </c>
      <c r="H45" s="3">
        <v>1</v>
      </c>
      <c r="I45" s="1" t="s">
        <v>795</v>
      </c>
      <c r="J45" s="12">
        <f t="shared" si="2"/>
        <v>1224</v>
      </c>
    </row>
    <row r="46" spans="1:10">
      <c r="A46" s="1" t="s">
        <v>216</v>
      </c>
      <c r="B46" s="2">
        <v>11029</v>
      </c>
      <c r="C46" s="1" t="s">
        <v>828</v>
      </c>
      <c r="D46" s="16">
        <v>69000</v>
      </c>
      <c r="E46" s="3">
        <v>1</v>
      </c>
      <c r="F46" s="12">
        <f t="shared" si="1"/>
        <v>11029</v>
      </c>
      <c r="G46" s="16">
        <v>25000</v>
      </c>
      <c r="H46" s="3">
        <v>6</v>
      </c>
      <c r="I46" s="3">
        <v>4</v>
      </c>
      <c r="J46" s="12">
        <f t="shared" si="2"/>
        <v>2757.25</v>
      </c>
    </row>
    <row r="47" spans="1:10">
      <c r="A47" s="1" t="s">
        <v>221</v>
      </c>
      <c r="B47" s="2">
        <v>12561</v>
      </c>
      <c r="C47" s="3">
        <v>2019</v>
      </c>
      <c r="D47" s="16">
        <v>53367.59</v>
      </c>
      <c r="E47" s="3">
        <v>1</v>
      </c>
      <c r="F47" s="12">
        <f t="shared" si="1"/>
        <v>12561</v>
      </c>
      <c r="G47" s="16">
        <v>30576</v>
      </c>
      <c r="H47" s="3">
        <v>9</v>
      </c>
      <c r="I47" s="3">
        <v>8.1</v>
      </c>
      <c r="J47" s="12">
        <f t="shared" si="2"/>
        <v>1550.7407407407409</v>
      </c>
    </row>
    <row r="48" spans="1:10">
      <c r="A48" s="1" t="s">
        <v>226</v>
      </c>
      <c r="B48" s="2">
        <v>2149</v>
      </c>
      <c r="C48" s="1" t="s">
        <v>829</v>
      </c>
      <c r="D48" s="16">
        <v>39520</v>
      </c>
      <c r="E48" s="3" t="s">
        <v>762</v>
      </c>
      <c r="F48" s="12">
        <v>0</v>
      </c>
      <c r="G48" s="16">
        <v>21840</v>
      </c>
      <c r="H48" s="3">
        <v>1</v>
      </c>
      <c r="I48" s="3">
        <v>1</v>
      </c>
      <c r="J48" s="12">
        <f t="shared" si="2"/>
        <v>2149</v>
      </c>
    </row>
    <row r="49" spans="1:10">
      <c r="A49" s="1" t="s">
        <v>231</v>
      </c>
      <c r="B49" s="2">
        <v>5630</v>
      </c>
      <c r="C49" s="3">
        <v>2010</v>
      </c>
      <c r="D49" s="16">
        <v>28796.400000000001</v>
      </c>
      <c r="E49" s="3" t="s">
        <v>762</v>
      </c>
      <c r="F49" s="12">
        <v>0</v>
      </c>
      <c r="G49" s="16">
        <v>19703.990000000002</v>
      </c>
      <c r="H49" s="3">
        <v>3</v>
      </c>
      <c r="I49" s="3">
        <v>2.4500000000000002</v>
      </c>
      <c r="J49" s="12">
        <f t="shared" si="2"/>
        <v>2297.9591836734694</v>
      </c>
    </row>
    <row r="50" spans="1:10">
      <c r="A50" s="1" t="s">
        <v>236</v>
      </c>
      <c r="B50" s="2">
        <v>3181</v>
      </c>
      <c r="C50" s="3">
        <v>2012</v>
      </c>
      <c r="D50" s="16">
        <v>36400</v>
      </c>
      <c r="E50" s="3" t="s">
        <v>762</v>
      </c>
      <c r="F50" s="12">
        <v>0</v>
      </c>
      <c r="G50" s="16">
        <v>12480</v>
      </c>
      <c r="H50" s="3">
        <v>2</v>
      </c>
      <c r="I50" s="3">
        <v>1.5</v>
      </c>
      <c r="J50" s="12">
        <f t="shared" si="2"/>
        <v>2120.6666666666665</v>
      </c>
    </row>
    <row r="51" spans="1:10">
      <c r="A51" s="1" t="s">
        <v>241</v>
      </c>
      <c r="B51" s="2">
        <v>3376</v>
      </c>
      <c r="C51" s="1" t="s">
        <v>830</v>
      </c>
      <c r="D51" s="16">
        <v>28246.400000000001</v>
      </c>
      <c r="E51" s="3" t="s">
        <v>762</v>
      </c>
      <c r="F51" s="12">
        <v>0</v>
      </c>
      <c r="G51" s="16">
        <v>17280</v>
      </c>
      <c r="H51" s="3">
        <v>2</v>
      </c>
      <c r="I51" s="3">
        <v>2</v>
      </c>
      <c r="J51" s="12">
        <f t="shared" si="2"/>
        <v>1688</v>
      </c>
    </row>
    <row r="52" spans="1:10">
      <c r="A52" s="1" t="s">
        <v>246</v>
      </c>
      <c r="B52" s="2">
        <v>5775</v>
      </c>
      <c r="C52" s="1" t="s">
        <v>831</v>
      </c>
      <c r="D52" s="16">
        <v>26915.200000000001</v>
      </c>
      <c r="E52" s="3" t="s">
        <v>762</v>
      </c>
      <c r="F52" s="12">
        <v>0</v>
      </c>
      <c r="G52" s="16">
        <v>20800.8</v>
      </c>
      <c r="H52" s="3">
        <v>2</v>
      </c>
      <c r="I52" s="3">
        <v>2</v>
      </c>
      <c r="J52" s="12">
        <f t="shared" si="2"/>
        <v>2887.5</v>
      </c>
    </row>
    <row r="53" spans="1:10">
      <c r="A53" s="1" t="s">
        <v>251</v>
      </c>
      <c r="B53" s="2">
        <v>3261</v>
      </c>
      <c r="C53" s="1" t="s">
        <v>832</v>
      </c>
      <c r="D53" s="16">
        <v>24960</v>
      </c>
      <c r="E53" s="3" t="s">
        <v>833</v>
      </c>
      <c r="F53" s="12">
        <v>0</v>
      </c>
      <c r="G53" s="16">
        <v>15080</v>
      </c>
      <c r="H53" s="3">
        <v>2</v>
      </c>
      <c r="I53" s="3">
        <v>1.75</v>
      </c>
      <c r="J53" s="12">
        <f t="shared" si="2"/>
        <v>1863.4285714285713</v>
      </c>
    </row>
    <row r="54" spans="1:10">
      <c r="A54" s="1" t="s">
        <v>256</v>
      </c>
      <c r="B54" s="2">
        <v>1740</v>
      </c>
      <c r="C54" s="3">
        <v>2008</v>
      </c>
      <c r="D54" s="16">
        <v>19013</v>
      </c>
      <c r="E54" s="3" t="s">
        <v>762</v>
      </c>
      <c r="F54" s="12">
        <v>0</v>
      </c>
      <c r="G54" s="16">
        <v>7200</v>
      </c>
      <c r="H54" s="3">
        <v>2</v>
      </c>
      <c r="I54" s="1" t="s">
        <v>834</v>
      </c>
      <c r="J54" s="12">
        <f t="shared" si="2"/>
        <v>1831.578947368421</v>
      </c>
    </row>
    <row r="55" spans="1:10">
      <c r="A55" s="1" t="s">
        <v>261</v>
      </c>
      <c r="B55" s="3">
        <v>947</v>
      </c>
      <c r="C55" s="1" t="s">
        <v>835</v>
      </c>
      <c r="D55" s="16">
        <v>6256.27</v>
      </c>
      <c r="E55" s="3" t="s">
        <v>762</v>
      </c>
      <c r="F55" s="12">
        <v>0</v>
      </c>
      <c r="G55" s="16">
        <v>6256.27</v>
      </c>
      <c r="H55" s="3">
        <v>1</v>
      </c>
      <c r="I55" s="1" t="s">
        <v>836</v>
      </c>
      <c r="J55" s="12">
        <f t="shared" si="2"/>
        <v>2492.1052631578946</v>
      </c>
    </row>
    <row r="56" spans="1:10">
      <c r="A56" s="1" t="s">
        <v>266</v>
      </c>
      <c r="B56" s="2">
        <v>1882</v>
      </c>
      <c r="C56" s="1" t="s">
        <v>837</v>
      </c>
      <c r="D56" s="16">
        <v>34317.25</v>
      </c>
      <c r="E56" s="3" t="s">
        <v>762</v>
      </c>
      <c r="F56" s="12">
        <v>0</v>
      </c>
      <c r="G56" s="16">
        <v>21000</v>
      </c>
      <c r="H56" s="3">
        <v>3</v>
      </c>
      <c r="I56" s="3">
        <v>2.72</v>
      </c>
      <c r="J56" s="12">
        <f t="shared" si="2"/>
        <v>691.91176470588232</v>
      </c>
    </row>
    <row r="57" spans="1:10">
      <c r="A57" s="1" t="s">
        <v>271</v>
      </c>
      <c r="B57" s="3">
        <v>324</v>
      </c>
      <c r="C57" s="1" t="s">
        <v>838</v>
      </c>
      <c r="D57" s="16">
        <v>1000</v>
      </c>
      <c r="E57" s="3" t="s">
        <v>762</v>
      </c>
      <c r="F57" s="12">
        <v>0</v>
      </c>
      <c r="G57" s="16">
        <v>2000</v>
      </c>
      <c r="H57" s="3">
        <v>2</v>
      </c>
      <c r="I57" s="1" t="s">
        <v>839</v>
      </c>
      <c r="J57" s="12">
        <f t="shared" si="2"/>
        <v>810</v>
      </c>
    </row>
    <row r="58" spans="1:10">
      <c r="A58" s="1" t="s">
        <v>276</v>
      </c>
      <c r="B58" s="2">
        <v>1012</v>
      </c>
      <c r="C58" s="1" t="s">
        <v>840</v>
      </c>
      <c r="D58" s="16">
        <v>20956</v>
      </c>
      <c r="E58" s="3" t="s">
        <v>762</v>
      </c>
      <c r="F58" s="12">
        <v>0</v>
      </c>
      <c r="G58" s="16">
        <v>12064</v>
      </c>
      <c r="H58" s="3">
        <v>2</v>
      </c>
      <c r="I58" s="1" t="s">
        <v>841</v>
      </c>
      <c r="J58" s="12">
        <f t="shared" si="2"/>
        <v>1265</v>
      </c>
    </row>
    <row r="59" spans="1:10">
      <c r="A59" s="1" t="s">
        <v>281</v>
      </c>
      <c r="B59" s="2">
        <v>4813</v>
      </c>
      <c r="C59" s="3">
        <v>2007</v>
      </c>
      <c r="D59" s="16">
        <v>62250</v>
      </c>
      <c r="E59" s="3" t="s">
        <v>762</v>
      </c>
      <c r="F59" s="12">
        <v>0</v>
      </c>
      <c r="G59" s="16">
        <v>27256</v>
      </c>
      <c r="H59" s="3">
        <v>6</v>
      </c>
      <c r="I59" s="3">
        <v>5.5</v>
      </c>
      <c r="J59" s="12">
        <f t="shared" si="2"/>
        <v>875.09090909090912</v>
      </c>
    </row>
    <row r="60" spans="1:10">
      <c r="A60" s="1" t="s">
        <v>286</v>
      </c>
      <c r="B60" s="2">
        <v>1299</v>
      </c>
      <c r="C60" s="1" t="s">
        <v>842</v>
      </c>
      <c r="D60" s="16">
        <v>48467.1</v>
      </c>
      <c r="E60" s="3" t="s">
        <v>762</v>
      </c>
      <c r="F60" s="12">
        <v>0</v>
      </c>
      <c r="G60" s="16">
        <v>41790.1</v>
      </c>
      <c r="H60" s="3">
        <v>1</v>
      </c>
      <c r="I60" s="3">
        <v>1</v>
      </c>
      <c r="J60" s="12">
        <f t="shared" si="2"/>
        <v>1299</v>
      </c>
    </row>
    <row r="61" spans="1:10">
      <c r="A61" s="1" t="s">
        <v>291</v>
      </c>
      <c r="B61" s="3">
        <v>607</v>
      </c>
      <c r="C61" s="1" t="s">
        <v>843</v>
      </c>
      <c r="D61" s="16">
        <v>30240</v>
      </c>
      <c r="E61" s="3" t="s">
        <v>762</v>
      </c>
      <c r="F61" s="12">
        <v>0</v>
      </c>
      <c r="G61" s="16">
        <v>11865</v>
      </c>
      <c r="H61" s="3">
        <v>1</v>
      </c>
      <c r="I61" s="3">
        <v>1</v>
      </c>
      <c r="J61" s="12">
        <f t="shared" si="2"/>
        <v>607</v>
      </c>
    </row>
    <row r="62" spans="1:10">
      <c r="A62" s="1" t="s">
        <v>296</v>
      </c>
      <c r="B62" s="2">
        <v>1198</v>
      </c>
      <c r="C62" s="1" t="s">
        <v>844</v>
      </c>
      <c r="D62" s="16">
        <v>19500</v>
      </c>
      <c r="E62" s="3" t="s">
        <v>762</v>
      </c>
      <c r="F62" s="12">
        <v>0</v>
      </c>
      <c r="G62" s="16">
        <v>19500</v>
      </c>
      <c r="H62" s="3">
        <v>2</v>
      </c>
      <c r="I62" s="1" t="s">
        <v>845</v>
      </c>
      <c r="J62" s="12">
        <f t="shared" si="2"/>
        <v>1443.3734939759038</v>
      </c>
    </row>
    <row r="63" spans="1:10">
      <c r="A63" s="1" t="s">
        <v>301</v>
      </c>
      <c r="B63" s="2">
        <v>91055</v>
      </c>
      <c r="C63" s="3">
        <v>2012</v>
      </c>
      <c r="D63" s="16">
        <v>91000</v>
      </c>
      <c r="E63" s="3">
        <v>7</v>
      </c>
      <c r="F63" s="12">
        <f t="shared" si="1"/>
        <v>13007.857142857143</v>
      </c>
      <c r="G63" s="16">
        <v>43132</v>
      </c>
      <c r="H63" s="3">
        <v>20</v>
      </c>
      <c r="I63" s="3">
        <v>16</v>
      </c>
      <c r="J63" s="12">
        <f t="shared" si="2"/>
        <v>5690.9375</v>
      </c>
    </row>
    <row r="64" spans="1:10">
      <c r="A64" s="1" t="s">
        <v>306</v>
      </c>
      <c r="B64" s="2">
        <v>2880</v>
      </c>
      <c r="C64" s="1" t="s">
        <v>846</v>
      </c>
      <c r="D64" s="16">
        <v>34392</v>
      </c>
      <c r="E64" s="3" t="s">
        <v>762</v>
      </c>
      <c r="F64" s="12">
        <v>0</v>
      </c>
      <c r="G64" s="16">
        <v>29000</v>
      </c>
      <c r="H64" s="3">
        <v>2</v>
      </c>
      <c r="I64" s="3">
        <v>1</v>
      </c>
      <c r="J64" s="12">
        <f t="shared" si="2"/>
        <v>2880</v>
      </c>
    </row>
    <row r="65" spans="1:10">
      <c r="A65" s="1" t="s">
        <v>311</v>
      </c>
      <c r="B65" s="2">
        <v>1375</v>
      </c>
      <c r="C65" s="1" t="s">
        <v>847</v>
      </c>
      <c r="D65" s="16">
        <v>28080</v>
      </c>
      <c r="E65" s="3" t="s">
        <v>762</v>
      </c>
      <c r="F65" s="12">
        <v>0</v>
      </c>
      <c r="G65" s="16">
        <v>17466.8</v>
      </c>
      <c r="H65" s="3">
        <v>2</v>
      </c>
      <c r="I65" s="3">
        <v>1.77</v>
      </c>
      <c r="J65" s="12">
        <f t="shared" si="2"/>
        <v>776.83615819209035</v>
      </c>
    </row>
    <row r="66" spans="1:10">
      <c r="A66" s="1" t="s">
        <v>316</v>
      </c>
      <c r="B66" s="2">
        <v>15594</v>
      </c>
      <c r="C66" s="1" t="s">
        <v>848</v>
      </c>
      <c r="D66" s="16">
        <v>36545.599999999999</v>
      </c>
      <c r="E66" s="3" t="s">
        <v>762</v>
      </c>
      <c r="F66" s="12">
        <v>0</v>
      </c>
      <c r="G66" s="16">
        <v>18720</v>
      </c>
      <c r="H66" s="3">
        <v>3</v>
      </c>
      <c r="I66" s="3">
        <v>3</v>
      </c>
      <c r="J66" s="12">
        <f t="shared" si="2"/>
        <v>5198</v>
      </c>
    </row>
    <row r="67" spans="1:10">
      <c r="A67" s="1" t="s">
        <v>321</v>
      </c>
      <c r="B67" s="2">
        <v>2677</v>
      </c>
      <c r="C67" s="1" t="s">
        <v>849</v>
      </c>
      <c r="D67" s="16">
        <v>29993</v>
      </c>
      <c r="E67" s="3" t="s">
        <v>762</v>
      </c>
      <c r="F67" s="12">
        <v>0</v>
      </c>
      <c r="G67" s="16">
        <v>16640</v>
      </c>
      <c r="H67" s="3">
        <v>2</v>
      </c>
      <c r="I67" s="3">
        <v>2</v>
      </c>
      <c r="J67" s="12">
        <f t="shared" si="2"/>
        <v>1338.5</v>
      </c>
    </row>
    <row r="68" spans="1:10">
      <c r="A68" s="1" t="s">
        <v>326</v>
      </c>
      <c r="B68" s="2">
        <v>3269</v>
      </c>
      <c r="C68" s="1" t="s">
        <v>850</v>
      </c>
      <c r="D68" s="16">
        <v>47278</v>
      </c>
      <c r="E68" s="3" t="s">
        <v>762</v>
      </c>
      <c r="F68" s="12">
        <v>0</v>
      </c>
      <c r="G68" s="16">
        <v>24440</v>
      </c>
      <c r="H68" s="3">
        <v>3</v>
      </c>
      <c r="I68" s="3">
        <v>2</v>
      </c>
      <c r="J68" s="12">
        <f t="shared" si="2"/>
        <v>1634.5</v>
      </c>
    </row>
    <row r="69" spans="1:10">
      <c r="A69" s="1" t="s">
        <v>331</v>
      </c>
      <c r="B69" s="2">
        <v>4403</v>
      </c>
      <c r="C69" s="1" t="s">
        <v>851</v>
      </c>
      <c r="D69" s="16">
        <v>45000</v>
      </c>
      <c r="E69" s="3" t="s">
        <v>762</v>
      </c>
      <c r="F69" s="12">
        <v>0</v>
      </c>
      <c r="G69" s="16">
        <v>26000</v>
      </c>
      <c r="H69" s="3">
        <v>4</v>
      </c>
      <c r="I69" s="3">
        <v>2.5499999999999998</v>
      </c>
      <c r="J69" s="12">
        <f t="shared" ref="J69:J100" si="3">B69/I69</f>
        <v>1726.6666666666667</v>
      </c>
    </row>
    <row r="70" spans="1:10">
      <c r="A70" s="1" t="s">
        <v>336</v>
      </c>
      <c r="B70" s="2">
        <v>1086</v>
      </c>
      <c r="C70" s="1" t="s">
        <v>852</v>
      </c>
      <c r="D70" s="16">
        <v>27040</v>
      </c>
      <c r="E70" s="3" t="s">
        <v>762</v>
      </c>
      <c r="F70" s="12">
        <v>0</v>
      </c>
      <c r="G70" s="16">
        <v>15080</v>
      </c>
      <c r="H70" s="3">
        <v>1</v>
      </c>
      <c r="I70" s="3">
        <v>1</v>
      </c>
      <c r="J70" s="12">
        <f t="shared" si="3"/>
        <v>1086</v>
      </c>
    </row>
    <row r="71" spans="1:10">
      <c r="A71" s="1" t="s">
        <v>341</v>
      </c>
      <c r="B71" s="3">
        <v>892</v>
      </c>
      <c r="C71" s="3">
        <v>2014</v>
      </c>
      <c r="D71" s="16">
        <v>21240</v>
      </c>
      <c r="E71" s="3" t="s">
        <v>762</v>
      </c>
      <c r="F71" s="12">
        <v>0</v>
      </c>
      <c r="G71" s="16">
        <v>16380</v>
      </c>
      <c r="H71" s="3">
        <v>1</v>
      </c>
      <c r="I71" s="1" t="s">
        <v>853</v>
      </c>
      <c r="J71" s="12">
        <f t="shared" si="3"/>
        <v>1013.6363636363636</v>
      </c>
    </row>
    <row r="72" spans="1:10">
      <c r="A72" s="1" t="s">
        <v>346</v>
      </c>
      <c r="B72" s="2">
        <v>1012</v>
      </c>
      <c r="C72" s="1" t="s">
        <v>854</v>
      </c>
      <c r="D72" s="16">
        <v>19234</v>
      </c>
      <c r="E72" s="3" t="s">
        <v>762</v>
      </c>
      <c r="F72" s="12">
        <v>0</v>
      </c>
      <c r="G72" s="16">
        <v>19234</v>
      </c>
      <c r="H72" s="3">
        <v>1</v>
      </c>
      <c r="I72" s="1" t="s">
        <v>806</v>
      </c>
      <c r="J72" s="12">
        <f t="shared" si="3"/>
        <v>2024</v>
      </c>
    </row>
    <row r="73" spans="1:10">
      <c r="A73" s="1" t="s">
        <v>350</v>
      </c>
      <c r="B73" s="2">
        <v>798575</v>
      </c>
      <c r="C73" s="1" t="s">
        <v>855</v>
      </c>
      <c r="D73" s="16">
        <v>170347.06</v>
      </c>
      <c r="E73" s="3">
        <v>95.5</v>
      </c>
      <c r="F73" s="12">
        <f t="shared" ref="F73:F125" si="4">B73/E73</f>
        <v>8362.0418848167537</v>
      </c>
      <c r="G73" s="16">
        <v>47216</v>
      </c>
      <c r="H73" s="3">
        <v>419</v>
      </c>
      <c r="I73" s="3">
        <v>387.9</v>
      </c>
      <c r="J73" s="12">
        <f t="shared" si="3"/>
        <v>2058.7135859757673</v>
      </c>
    </row>
    <row r="74" spans="1:10">
      <c r="A74" s="1" t="s">
        <v>355</v>
      </c>
      <c r="B74" s="2">
        <v>12885</v>
      </c>
      <c r="C74" s="1" t="s">
        <v>856</v>
      </c>
      <c r="D74" s="16">
        <v>62000</v>
      </c>
      <c r="E74" s="3">
        <v>1</v>
      </c>
      <c r="F74" s="12">
        <f t="shared" si="4"/>
        <v>12885</v>
      </c>
      <c r="G74" s="16">
        <v>32588</v>
      </c>
      <c r="H74" s="3">
        <v>9</v>
      </c>
      <c r="I74" s="3">
        <v>9.1</v>
      </c>
      <c r="J74" s="12">
        <f t="shared" si="3"/>
        <v>1415.934065934066</v>
      </c>
    </row>
    <row r="75" spans="1:10">
      <c r="A75" s="1" t="s">
        <v>360</v>
      </c>
      <c r="B75" s="2">
        <v>1159</v>
      </c>
      <c r="C75" s="3">
        <v>2015</v>
      </c>
      <c r="D75" s="16">
        <v>14040</v>
      </c>
      <c r="E75" s="3" t="s">
        <v>762</v>
      </c>
      <c r="F75" s="12">
        <v>0</v>
      </c>
      <c r="G75" s="1" t="s">
        <v>71</v>
      </c>
      <c r="H75" s="3">
        <v>1</v>
      </c>
      <c r="I75" s="1" t="s">
        <v>857</v>
      </c>
      <c r="J75" s="12">
        <f t="shared" si="3"/>
        <v>1839.6825396825398</v>
      </c>
    </row>
    <row r="76" spans="1:10">
      <c r="A76" s="1" t="s">
        <v>365</v>
      </c>
      <c r="B76" s="3">
        <v>946</v>
      </c>
      <c r="C76" s="1" t="s">
        <v>858</v>
      </c>
      <c r="D76" s="16">
        <v>22464</v>
      </c>
      <c r="E76" s="3" t="s">
        <v>762</v>
      </c>
      <c r="F76" s="12">
        <v>0</v>
      </c>
      <c r="G76" s="16">
        <v>20800</v>
      </c>
      <c r="H76" s="3">
        <v>1</v>
      </c>
      <c r="I76" s="1" t="s">
        <v>841</v>
      </c>
      <c r="J76" s="12">
        <f t="shared" si="3"/>
        <v>1182.5</v>
      </c>
    </row>
    <row r="77" spans="1:10">
      <c r="A77" s="1" t="s">
        <v>370</v>
      </c>
      <c r="B77" s="3">
        <v>735</v>
      </c>
      <c r="C77" s="3">
        <v>2008</v>
      </c>
      <c r="D77" s="16">
        <v>11840</v>
      </c>
      <c r="E77" s="3" t="s">
        <v>762</v>
      </c>
      <c r="F77" s="12">
        <v>0</v>
      </c>
      <c r="G77" s="16">
        <v>11840</v>
      </c>
      <c r="H77" s="3">
        <v>1</v>
      </c>
      <c r="I77" s="1" t="s">
        <v>836</v>
      </c>
      <c r="J77" s="12">
        <f t="shared" si="3"/>
        <v>1934.2105263157894</v>
      </c>
    </row>
    <row r="78" spans="1:10">
      <c r="A78" s="1" t="s">
        <v>375</v>
      </c>
      <c r="B78" s="2">
        <v>21037</v>
      </c>
      <c r="C78" s="1" t="s">
        <v>859</v>
      </c>
      <c r="D78" s="16">
        <v>74000</v>
      </c>
      <c r="E78" s="3">
        <v>1</v>
      </c>
      <c r="F78" s="12">
        <f t="shared" si="4"/>
        <v>21037</v>
      </c>
      <c r="G78" s="16">
        <v>38006</v>
      </c>
      <c r="H78" s="3">
        <v>10</v>
      </c>
      <c r="I78" s="3">
        <v>7.24</v>
      </c>
      <c r="J78" s="12">
        <f t="shared" si="3"/>
        <v>2905.6629834254145</v>
      </c>
    </row>
    <row r="79" spans="1:10">
      <c r="A79" s="1" t="s">
        <v>380</v>
      </c>
      <c r="B79" s="2">
        <v>2186</v>
      </c>
      <c r="C79" s="3">
        <v>2014</v>
      </c>
      <c r="D79" s="16">
        <v>32800</v>
      </c>
      <c r="E79" s="3" t="s">
        <v>762</v>
      </c>
      <c r="F79" s="12">
        <v>0</v>
      </c>
      <c r="G79" s="16">
        <v>8302</v>
      </c>
      <c r="H79" s="3">
        <v>1</v>
      </c>
      <c r="I79" s="3">
        <v>1.5</v>
      </c>
      <c r="J79" s="12">
        <f t="shared" si="3"/>
        <v>1457.3333333333333</v>
      </c>
    </row>
    <row r="80" spans="1:10">
      <c r="A80" s="1" t="s">
        <v>385</v>
      </c>
      <c r="B80" s="2">
        <v>3481</v>
      </c>
      <c r="C80" s="1" t="s">
        <v>860</v>
      </c>
      <c r="D80" s="16">
        <v>23400</v>
      </c>
      <c r="E80" s="3" t="s">
        <v>762</v>
      </c>
      <c r="F80" s="12">
        <v>0</v>
      </c>
      <c r="G80" s="16">
        <v>13572</v>
      </c>
      <c r="H80" s="3">
        <v>4</v>
      </c>
      <c r="I80" s="3">
        <v>2.1</v>
      </c>
      <c r="J80" s="12">
        <f t="shared" si="3"/>
        <v>1657.6190476190475</v>
      </c>
    </row>
    <row r="81" spans="1:10">
      <c r="A81" s="1" t="s">
        <v>390</v>
      </c>
      <c r="B81" s="2">
        <v>1052</v>
      </c>
      <c r="C81" s="3">
        <v>2004</v>
      </c>
      <c r="D81" s="16">
        <v>10400</v>
      </c>
      <c r="E81" s="3" t="s">
        <v>861</v>
      </c>
      <c r="F81" s="12">
        <f t="shared" si="4"/>
        <v>2446.5116279069766</v>
      </c>
      <c r="G81" s="16">
        <v>6800</v>
      </c>
      <c r="H81" s="3">
        <v>3</v>
      </c>
      <c r="I81" s="3">
        <v>1.38</v>
      </c>
      <c r="J81" s="12">
        <f t="shared" si="3"/>
        <v>762.31884057971024</v>
      </c>
    </row>
    <row r="82" spans="1:10">
      <c r="A82" s="1" t="s">
        <v>395</v>
      </c>
      <c r="B82" s="2">
        <v>3061</v>
      </c>
      <c r="C82" s="3">
        <v>2008</v>
      </c>
      <c r="D82" s="16">
        <v>35425</v>
      </c>
      <c r="E82" s="3" t="s">
        <v>762</v>
      </c>
      <c r="F82" s="12">
        <v>0</v>
      </c>
      <c r="G82" s="16">
        <v>13520</v>
      </c>
      <c r="H82" s="3">
        <v>2</v>
      </c>
      <c r="I82" s="3">
        <v>2</v>
      </c>
      <c r="J82" s="12">
        <f t="shared" si="3"/>
        <v>1530.5</v>
      </c>
    </row>
    <row r="83" spans="1:10">
      <c r="A83" s="1" t="s">
        <v>400</v>
      </c>
      <c r="B83" s="2">
        <v>11298</v>
      </c>
      <c r="C83" s="1" t="s">
        <v>862</v>
      </c>
      <c r="D83" s="16">
        <v>39438</v>
      </c>
      <c r="E83" s="3" t="s">
        <v>762</v>
      </c>
      <c r="F83" s="12">
        <v>0</v>
      </c>
      <c r="G83" s="16">
        <v>26236</v>
      </c>
      <c r="H83" s="3">
        <v>6</v>
      </c>
      <c r="I83" s="3">
        <v>4.5999999999999996</v>
      </c>
      <c r="J83" s="12">
        <f t="shared" si="3"/>
        <v>2456.0869565217395</v>
      </c>
    </row>
    <row r="84" spans="1:10">
      <c r="A84" s="1" t="s">
        <v>405</v>
      </c>
      <c r="B84" s="2">
        <v>6031</v>
      </c>
      <c r="C84" s="1" t="s">
        <v>863</v>
      </c>
      <c r="D84" s="16">
        <v>42507</v>
      </c>
      <c r="E84" s="3" t="s">
        <v>762</v>
      </c>
      <c r="F84" s="12">
        <v>0</v>
      </c>
      <c r="G84" s="16">
        <v>24960</v>
      </c>
      <c r="H84" s="3">
        <v>3</v>
      </c>
      <c r="I84" s="3">
        <v>3.5</v>
      </c>
      <c r="J84" s="12">
        <f t="shared" si="3"/>
        <v>1723.1428571428571</v>
      </c>
    </row>
    <row r="85" spans="1:10">
      <c r="A85" s="1" t="s">
        <v>410</v>
      </c>
      <c r="B85" s="2">
        <v>2948</v>
      </c>
      <c r="C85" s="1" t="s">
        <v>864</v>
      </c>
      <c r="D85" s="16">
        <v>35360</v>
      </c>
      <c r="E85" s="3" t="s">
        <v>762</v>
      </c>
      <c r="F85" s="12">
        <v>0</v>
      </c>
      <c r="G85" s="16">
        <v>26880</v>
      </c>
      <c r="H85" s="3">
        <v>3</v>
      </c>
      <c r="I85" s="3">
        <v>2.5</v>
      </c>
      <c r="J85" s="12">
        <f t="shared" si="3"/>
        <v>1179.2</v>
      </c>
    </row>
    <row r="86" spans="1:10">
      <c r="A86" s="1" t="s">
        <v>415</v>
      </c>
      <c r="B86" s="2">
        <v>1921</v>
      </c>
      <c r="C86" s="1" t="s">
        <v>865</v>
      </c>
      <c r="D86" s="16">
        <v>26035.200000000001</v>
      </c>
      <c r="E86" s="3" t="s">
        <v>762</v>
      </c>
      <c r="F86" s="12">
        <v>0</v>
      </c>
      <c r="G86" s="16">
        <v>26035.200000000001</v>
      </c>
      <c r="H86" s="3">
        <v>2</v>
      </c>
      <c r="I86" s="3">
        <v>1</v>
      </c>
      <c r="J86" s="12">
        <f t="shared" si="3"/>
        <v>1921</v>
      </c>
    </row>
    <row r="87" spans="1:10">
      <c r="A87" s="1" t="s">
        <v>420</v>
      </c>
      <c r="B87" s="2">
        <v>3305</v>
      </c>
      <c r="C87" s="1" t="s">
        <v>866</v>
      </c>
      <c r="D87" s="16">
        <v>38168</v>
      </c>
      <c r="E87" s="3" t="s">
        <v>762</v>
      </c>
      <c r="F87" s="12">
        <v>0</v>
      </c>
      <c r="G87" s="16">
        <v>30000</v>
      </c>
      <c r="H87" s="3">
        <v>4</v>
      </c>
      <c r="I87" s="3">
        <v>2.58</v>
      </c>
      <c r="J87" s="12">
        <f t="shared" si="3"/>
        <v>1281.0077519379845</v>
      </c>
    </row>
    <row r="88" spans="1:10">
      <c r="A88" s="1" t="s">
        <v>425</v>
      </c>
      <c r="B88" s="2">
        <v>4527</v>
      </c>
      <c r="C88" s="1" t="s">
        <v>867</v>
      </c>
      <c r="D88" s="16">
        <v>51064</v>
      </c>
      <c r="E88" s="3">
        <v>1</v>
      </c>
      <c r="F88" s="12">
        <f t="shared" si="4"/>
        <v>4527</v>
      </c>
      <c r="G88" s="16">
        <v>38500</v>
      </c>
      <c r="H88" s="3">
        <v>7</v>
      </c>
      <c r="I88" s="3">
        <v>5.5</v>
      </c>
      <c r="J88" s="12">
        <f t="shared" si="3"/>
        <v>823.09090909090912</v>
      </c>
    </row>
    <row r="89" spans="1:10">
      <c r="A89" s="1" t="s">
        <v>430</v>
      </c>
      <c r="B89" s="2">
        <v>7884</v>
      </c>
      <c r="C89" s="1" t="s">
        <v>868</v>
      </c>
      <c r="D89" s="16">
        <v>51000</v>
      </c>
      <c r="E89" s="3" t="s">
        <v>762</v>
      </c>
      <c r="F89" s="12">
        <v>0</v>
      </c>
      <c r="G89" s="16">
        <v>40906</v>
      </c>
      <c r="H89" s="3">
        <v>4</v>
      </c>
      <c r="I89" s="3">
        <v>1</v>
      </c>
      <c r="J89" s="12">
        <f t="shared" si="3"/>
        <v>7884</v>
      </c>
    </row>
    <row r="90" spans="1:10">
      <c r="A90" s="1" t="s">
        <v>435</v>
      </c>
      <c r="B90" s="2">
        <v>414132</v>
      </c>
      <c r="C90" s="3">
        <v>2017</v>
      </c>
      <c r="D90" s="16">
        <v>165485</v>
      </c>
      <c r="E90" s="3">
        <v>52.85</v>
      </c>
      <c r="F90" s="12">
        <f t="shared" si="4"/>
        <v>7835.9886471144746</v>
      </c>
      <c r="G90" s="16">
        <v>45600</v>
      </c>
      <c r="H90" s="3">
        <v>267</v>
      </c>
      <c r="I90" s="3">
        <v>207.48</v>
      </c>
      <c r="J90" s="12">
        <f t="shared" si="3"/>
        <v>1996.0092539039908</v>
      </c>
    </row>
    <row r="91" spans="1:10">
      <c r="A91" s="1" t="s">
        <v>440</v>
      </c>
      <c r="B91" s="2">
        <v>24398</v>
      </c>
      <c r="C91" s="3">
        <v>1994</v>
      </c>
      <c r="D91" s="16">
        <v>75845</v>
      </c>
      <c r="E91" s="3">
        <v>4.63</v>
      </c>
      <c r="F91" s="12">
        <f t="shared" si="4"/>
        <v>5269.5464362850971</v>
      </c>
      <c r="G91" s="16">
        <v>40000</v>
      </c>
      <c r="H91" s="3">
        <v>21</v>
      </c>
      <c r="I91" s="3">
        <v>16.649999999999999</v>
      </c>
      <c r="J91" s="12">
        <f t="shared" si="3"/>
        <v>1465.3453453453455</v>
      </c>
    </row>
    <row r="92" spans="1:10">
      <c r="A92" s="1" t="s">
        <v>445</v>
      </c>
      <c r="B92" s="2">
        <v>2368</v>
      </c>
      <c r="C92" s="1" t="s">
        <v>869</v>
      </c>
      <c r="D92" s="16">
        <v>32780</v>
      </c>
      <c r="E92" s="3" t="s">
        <v>762</v>
      </c>
      <c r="F92" s="12">
        <v>0</v>
      </c>
      <c r="G92" s="16">
        <v>54545</v>
      </c>
      <c r="H92" s="3">
        <v>4</v>
      </c>
      <c r="I92" s="3">
        <v>2.95</v>
      </c>
      <c r="J92" s="12">
        <f t="shared" si="3"/>
        <v>802.71186440677957</v>
      </c>
    </row>
    <row r="93" spans="1:10">
      <c r="A93" s="1" t="s">
        <v>450</v>
      </c>
      <c r="B93" s="2">
        <v>9453</v>
      </c>
      <c r="C93" s="1" t="s">
        <v>870</v>
      </c>
      <c r="D93" s="16">
        <v>54080</v>
      </c>
      <c r="E93" s="3">
        <v>1</v>
      </c>
      <c r="F93" s="12">
        <f t="shared" si="4"/>
        <v>9453</v>
      </c>
      <c r="G93" s="16">
        <v>31200</v>
      </c>
      <c r="H93" s="3">
        <v>13</v>
      </c>
      <c r="I93" s="3">
        <v>9.35</v>
      </c>
      <c r="J93" s="12">
        <f t="shared" si="3"/>
        <v>1011.0160427807486</v>
      </c>
    </row>
    <row r="94" spans="1:10">
      <c r="A94" s="1" t="s">
        <v>455</v>
      </c>
      <c r="B94" s="3">
        <v>882</v>
      </c>
      <c r="C94" s="1" t="s">
        <v>871</v>
      </c>
      <c r="D94" s="16">
        <v>11735.68</v>
      </c>
      <c r="E94" s="3" t="s">
        <v>762</v>
      </c>
      <c r="F94" s="12">
        <v>0</v>
      </c>
      <c r="G94" s="16">
        <v>12000</v>
      </c>
      <c r="H94" s="3">
        <v>2</v>
      </c>
      <c r="I94" s="1" t="s">
        <v>834</v>
      </c>
      <c r="J94" s="12">
        <f t="shared" si="3"/>
        <v>928.42105263157896</v>
      </c>
    </row>
    <row r="95" spans="1:10">
      <c r="A95" s="1" t="s">
        <v>460</v>
      </c>
      <c r="B95" s="2">
        <v>1008</v>
      </c>
      <c r="C95" s="1" t="s">
        <v>872</v>
      </c>
      <c r="D95" s="16">
        <v>18439.2</v>
      </c>
      <c r="E95" s="3" t="s">
        <v>762</v>
      </c>
      <c r="F95" s="12">
        <v>0</v>
      </c>
      <c r="G95" s="16">
        <v>11310</v>
      </c>
      <c r="H95" s="3">
        <v>1</v>
      </c>
      <c r="I95" s="1" t="s">
        <v>795</v>
      </c>
      <c r="J95" s="12">
        <f t="shared" si="3"/>
        <v>1344</v>
      </c>
    </row>
    <row r="96" spans="1:10">
      <c r="A96" s="1" t="s">
        <v>465</v>
      </c>
      <c r="B96" s="2">
        <v>1078</v>
      </c>
      <c r="C96" s="1" t="s">
        <v>873</v>
      </c>
      <c r="D96" s="16">
        <v>22996</v>
      </c>
      <c r="E96" s="3" t="s">
        <v>762</v>
      </c>
      <c r="F96" s="12">
        <v>0</v>
      </c>
      <c r="G96" s="16">
        <v>19632</v>
      </c>
      <c r="H96" s="3">
        <v>2</v>
      </c>
      <c r="I96" s="3">
        <v>1.25</v>
      </c>
      <c r="J96" s="12">
        <f t="shared" si="3"/>
        <v>862.4</v>
      </c>
    </row>
    <row r="97" spans="1:10">
      <c r="A97" s="1" t="s">
        <v>470</v>
      </c>
      <c r="B97" s="2">
        <v>22213</v>
      </c>
      <c r="C97" s="1" t="s">
        <v>874</v>
      </c>
      <c r="D97" s="16">
        <v>60652.800000000003</v>
      </c>
      <c r="E97" s="3">
        <v>1</v>
      </c>
      <c r="F97" s="12">
        <f t="shared" si="4"/>
        <v>22213</v>
      </c>
      <c r="G97" s="16">
        <v>35984</v>
      </c>
      <c r="H97" s="3">
        <v>8</v>
      </c>
      <c r="I97" s="3">
        <v>6</v>
      </c>
      <c r="J97" s="12">
        <f t="shared" si="3"/>
        <v>3702.1666666666665</v>
      </c>
    </row>
    <row r="98" spans="1:10">
      <c r="A98" s="1" t="s">
        <v>475</v>
      </c>
      <c r="B98" s="2">
        <v>4400</v>
      </c>
      <c r="C98" s="3">
        <v>2015</v>
      </c>
      <c r="D98" s="16">
        <v>13235</v>
      </c>
      <c r="E98" s="3" t="s">
        <v>762</v>
      </c>
      <c r="F98" s="12">
        <v>0</v>
      </c>
      <c r="G98" s="16">
        <v>11310</v>
      </c>
      <c r="H98" s="3">
        <v>3</v>
      </c>
      <c r="I98" s="3">
        <v>3</v>
      </c>
      <c r="J98" s="12">
        <f t="shared" si="3"/>
        <v>1466.6666666666667</v>
      </c>
    </row>
    <row r="99" spans="1:10">
      <c r="A99" s="1" t="s">
        <v>480</v>
      </c>
      <c r="B99" s="2">
        <v>7068</v>
      </c>
      <c r="C99" s="1" t="s">
        <v>875</v>
      </c>
      <c r="D99" s="16">
        <v>45448</v>
      </c>
      <c r="E99" s="3">
        <v>1</v>
      </c>
      <c r="F99" s="12">
        <f t="shared" si="4"/>
        <v>7068</v>
      </c>
      <c r="G99" s="16">
        <v>23760</v>
      </c>
      <c r="H99" s="3">
        <v>4</v>
      </c>
      <c r="I99" s="3">
        <v>4</v>
      </c>
      <c r="J99" s="12">
        <f t="shared" si="3"/>
        <v>1767</v>
      </c>
    </row>
    <row r="100" spans="1:10">
      <c r="A100" s="1" t="s">
        <v>485</v>
      </c>
      <c r="B100" s="2">
        <v>1243</v>
      </c>
      <c r="C100" s="1" t="s">
        <v>876</v>
      </c>
      <c r="D100" s="16">
        <v>29120</v>
      </c>
      <c r="E100" s="3" t="s">
        <v>762</v>
      </c>
      <c r="F100" s="12">
        <v>0</v>
      </c>
      <c r="G100" s="16">
        <v>10400</v>
      </c>
      <c r="H100" s="3">
        <v>2</v>
      </c>
      <c r="I100" s="3">
        <v>1.1000000000000001</v>
      </c>
      <c r="J100" s="12">
        <f t="shared" si="3"/>
        <v>1130</v>
      </c>
    </row>
    <row r="101" spans="1:10">
      <c r="A101" s="1" t="s">
        <v>490</v>
      </c>
      <c r="B101" s="2">
        <v>163605</v>
      </c>
      <c r="C101" s="1" t="s">
        <v>877</v>
      </c>
      <c r="D101" s="16">
        <v>90921</v>
      </c>
      <c r="E101" s="3">
        <v>2</v>
      </c>
      <c r="F101" s="12">
        <f t="shared" si="4"/>
        <v>81802.5</v>
      </c>
      <c r="G101" s="16">
        <v>35963</v>
      </c>
      <c r="H101" s="3">
        <v>79</v>
      </c>
      <c r="I101" s="3">
        <v>68</v>
      </c>
      <c r="J101" s="12">
        <f t="shared" ref="J101:J132" si="5">B101/I101</f>
        <v>2405.955882352941</v>
      </c>
    </row>
    <row r="102" spans="1:10">
      <c r="A102" s="1" t="s">
        <v>494</v>
      </c>
      <c r="B102" s="2">
        <v>96850</v>
      </c>
      <c r="C102" s="1" t="s">
        <v>878</v>
      </c>
      <c r="D102" s="16">
        <v>122512</v>
      </c>
      <c r="E102" s="3">
        <v>4.63</v>
      </c>
      <c r="F102" s="12">
        <f t="shared" si="4"/>
        <v>20917.926565874732</v>
      </c>
      <c r="G102" s="16">
        <v>41600</v>
      </c>
      <c r="H102" s="3">
        <v>21</v>
      </c>
      <c r="I102" s="3">
        <v>16.48</v>
      </c>
      <c r="J102" s="12">
        <f t="shared" si="5"/>
        <v>5876.8203883495144</v>
      </c>
    </row>
    <row r="103" spans="1:10">
      <c r="A103" s="1" t="s">
        <v>497</v>
      </c>
      <c r="B103" s="2">
        <v>27183</v>
      </c>
      <c r="C103" s="1" t="s">
        <v>879</v>
      </c>
      <c r="D103" s="16">
        <v>98352</v>
      </c>
      <c r="E103" s="3">
        <v>2</v>
      </c>
      <c r="F103" s="12">
        <f t="shared" si="4"/>
        <v>13591.5</v>
      </c>
      <c r="G103" s="16">
        <v>43354</v>
      </c>
      <c r="H103" s="3">
        <v>11</v>
      </c>
      <c r="I103" s="3">
        <v>9.9499999999999993</v>
      </c>
      <c r="J103" s="12">
        <f t="shared" si="5"/>
        <v>2731.9597989949752</v>
      </c>
    </row>
    <row r="104" spans="1:10">
      <c r="A104" s="1" t="s">
        <v>500</v>
      </c>
      <c r="B104" s="2">
        <v>48134</v>
      </c>
      <c r="C104" s="1" t="s">
        <v>880</v>
      </c>
      <c r="D104" s="16">
        <v>68910.399999999994</v>
      </c>
      <c r="E104" s="3">
        <v>3.6</v>
      </c>
      <c r="F104" s="12">
        <f t="shared" si="4"/>
        <v>13370.555555555555</v>
      </c>
      <c r="G104" s="16">
        <v>32323.200000000001</v>
      </c>
      <c r="H104" s="3">
        <v>29</v>
      </c>
      <c r="I104" s="3">
        <v>23.7</v>
      </c>
      <c r="J104" s="12">
        <f t="shared" si="5"/>
        <v>2030.9704641350211</v>
      </c>
    </row>
    <row r="105" spans="1:10">
      <c r="A105" s="1" t="s">
        <v>505</v>
      </c>
      <c r="B105" s="2">
        <v>1406</v>
      </c>
      <c r="C105" s="3">
        <v>2020</v>
      </c>
      <c r="D105" s="16">
        <v>57971</v>
      </c>
      <c r="E105" s="3" t="s">
        <v>762</v>
      </c>
      <c r="F105" s="12">
        <v>0</v>
      </c>
      <c r="G105" s="16">
        <v>42000</v>
      </c>
      <c r="H105" s="3">
        <v>1</v>
      </c>
      <c r="I105" s="3">
        <v>1</v>
      </c>
      <c r="J105" s="12">
        <f t="shared" si="5"/>
        <v>1406</v>
      </c>
    </row>
    <row r="106" spans="1:10">
      <c r="A106" s="1" t="s">
        <v>510</v>
      </c>
      <c r="B106" s="2">
        <v>2748</v>
      </c>
      <c r="C106" s="1" t="s">
        <v>881</v>
      </c>
      <c r="D106" s="16">
        <v>31928</v>
      </c>
      <c r="E106" s="3" t="s">
        <v>762</v>
      </c>
      <c r="F106" s="12">
        <v>0</v>
      </c>
      <c r="G106" s="16">
        <v>15080</v>
      </c>
      <c r="H106" s="3">
        <v>2</v>
      </c>
      <c r="I106" s="3">
        <v>1.74</v>
      </c>
      <c r="J106" s="12">
        <f t="shared" si="5"/>
        <v>1579.3103448275863</v>
      </c>
    </row>
    <row r="107" spans="1:10">
      <c r="A107" s="1" t="s">
        <v>515</v>
      </c>
      <c r="B107" s="3">
        <v>259</v>
      </c>
      <c r="C107" s="1" t="s">
        <v>882</v>
      </c>
      <c r="D107" s="16">
        <v>4680</v>
      </c>
      <c r="E107" s="3" t="s">
        <v>762</v>
      </c>
      <c r="F107" s="12">
        <v>0</v>
      </c>
      <c r="G107" s="16">
        <v>2385</v>
      </c>
      <c r="H107" s="3">
        <v>2</v>
      </c>
      <c r="I107" s="1" t="s">
        <v>836</v>
      </c>
      <c r="J107" s="12">
        <f t="shared" si="5"/>
        <v>681.57894736842104</v>
      </c>
    </row>
    <row r="108" spans="1:10">
      <c r="A108" s="1" t="s">
        <v>520</v>
      </c>
      <c r="B108" s="3">
        <v>831</v>
      </c>
      <c r="C108" s="3">
        <v>1993</v>
      </c>
      <c r="D108" s="16">
        <v>12497</v>
      </c>
      <c r="E108" s="3" t="s">
        <v>762</v>
      </c>
      <c r="F108" s="12">
        <v>0</v>
      </c>
      <c r="G108" s="16">
        <v>10000</v>
      </c>
      <c r="H108" s="3">
        <v>1</v>
      </c>
      <c r="I108" s="1" t="s">
        <v>883</v>
      </c>
      <c r="J108" s="12">
        <f t="shared" si="5"/>
        <v>1457.8947368421054</v>
      </c>
    </row>
    <row r="109" spans="1:10">
      <c r="A109" s="1" t="s">
        <v>525</v>
      </c>
      <c r="B109" s="2">
        <v>3044</v>
      </c>
      <c r="C109" s="1" t="s">
        <v>884</v>
      </c>
      <c r="D109" s="16">
        <v>44928</v>
      </c>
      <c r="E109" s="3" t="s">
        <v>762</v>
      </c>
      <c r="F109" s="12">
        <v>0</v>
      </c>
      <c r="G109" s="16">
        <v>20800</v>
      </c>
      <c r="H109" s="3">
        <v>3</v>
      </c>
      <c r="I109" s="3">
        <v>2.5</v>
      </c>
      <c r="J109" s="12">
        <f t="shared" si="5"/>
        <v>1217.5999999999999</v>
      </c>
    </row>
    <row r="110" spans="1:10">
      <c r="A110" s="1" t="s">
        <v>530</v>
      </c>
      <c r="B110" s="3">
        <v>384</v>
      </c>
      <c r="C110" s="1" t="s">
        <v>885</v>
      </c>
      <c r="D110" s="16">
        <v>14485.37</v>
      </c>
      <c r="E110" s="3" t="s">
        <v>762</v>
      </c>
      <c r="F110" s="12">
        <v>0</v>
      </c>
      <c r="G110" s="16">
        <v>14485.37</v>
      </c>
      <c r="H110" s="3">
        <v>1</v>
      </c>
      <c r="I110" s="3">
        <v>1</v>
      </c>
      <c r="J110" s="12">
        <f t="shared" si="5"/>
        <v>384</v>
      </c>
    </row>
    <row r="111" spans="1:10">
      <c r="A111" s="1" t="s">
        <v>535</v>
      </c>
      <c r="B111" s="2">
        <v>672858</v>
      </c>
      <c r="C111" s="1" t="s">
        <v>886</v>
      </c>
      <c r="D111" s="16">
        <v>191520</v>
      </c>
      <c r="E111" s="3">
        <v>62</v>
      </c>
      <c r="F111" s="12">
        <f t="shared" si="4"/>
        <v>10852.548387096775</v>
      </c>
      <c r="G111" s="16">
        <v>45468.800000000003</v>
      </c>
      <c r="H111" s="3">
        <v>401</v>
      </c>
      <c r="I111" s="3">
        <v>325.8</v>
      </c>
      <c r="J111" s="12">
        <f t="shared" si="5"/>
        <v>2065.2486187845302</v>
      </c>
    </row>
    <row r="112" spans="1:10">
      <c r="A112" s="1" t="s">
        <v>540</v>
      </c>
      <c r="B112" s="2">
        <v>7739</v>
      </c>
      <c r="C112" s="3">
        <v>2018</v>
      </c>
      <c r="D112" s="16">
        <v>20000</v>
      </c>
      <c r="E112" s="3" t="s">
        <v>806</v>
      </c>
      <c r="F112" s="12">
        <f t="shared" si="4"/>
        <v>15478</v>
      </c>
      <c r="G112" s="16">
        <v>20800</v>
      </c>
      <c r="H112" s="3">
        <v>1</v>
      </c>
      <c r="I112" s="3">
        <v>1</v>
      </c>
      <c r="J112" s="12">
        <f t="shared" si="5"/>
        <v>7739</v>
      </c>
    </row>
    <row r="113" spans="1:10">
      <c r="A113" s="1" t="s">
        <v>545</v>
      </c>
      <c r="B113" s="2">
        <v>5189</v>
      </c>
      <c r="C113" s="1" t="s">
        <v>887</v>
      </c>
      <c r="D113" s="16">
        <v>36704</v>
      </c>
      <c r="E113" s="3" t="s">
        <v>762</v>
      </c>
      <c r="F113" s="12">
        <v>0</v>
      </c>
      <c r="G113" s="16">
        <v>35984</v>
      </c>
      <c r="H113" s="3">
        <v>5</v>
      </c>
      <c r="I113" s="3">
        <v>3.01</v>
      </c>
      <c r="J113" s="12">
        <f t="shared" si="5"/>
        <v>1723.9202657807309</v>
      </c>
    </row>
    <row r="114" spans="1:10">
      <c r="A114" s="1" t="s">
        <v>550</v>
      </c>
      <c r="B114" s="2">
        <v>7846</v>
      </c>
      <c r="C114" s="1" t="s">
        <v>888</v>
      </c>
      <c r="D114" s="16">
        <v>48360</v>
      </c>
      <c r="E114" s="3" t="s">
        <v>762</v>
      </c>
      <c r="F114" s="12">
        <v>0</v>
      </c>
      <c r="G114" s="16">
        <v>33222</v>
      </c>
      <c r="H114" s="3">
        <v>4</v>
      </c>
      <c r="I114" s="3">
        <v>4</v>
      </c>
      <c r="J114" s="12">
        <f t="shared" si="5"/>
        <v>1961.5</v>
      </c>
    </row>
    <row r="115" spans="1:10">
      <c r="A115" s="1" t="s">
        <v>555</v>
      </c>
      <c r="B115" s="2">
        <v>2390</v>
      </c>
      <c r="C115" s="1" t="s">
        <v>889</v>
      </c>
      <c r="D115" s="16">
        <v>25056</v>
      </c>
      <c r="E115" s="3" t="s">
        <v>762</v>
      </c>
      <c r="F115" s="12">
        <v>0</v>
      </c>
      <c r="G115" s="16">
        <v>20880</v>
      </c>
      <c r="H115" s="3">
        <v>2</v>
      </c>
      <c r="I115" s="3">
        <v>1.5</v>
      </c>
      <c r="J115" s="12">
        <f t="shared" si="5"/>
        <v>1593.3333333333333</v>
      </c>
    </row>
    <row r="116" spans="1:10">
      <c r="A116" s="1" t="s">
        <v>560</v>
      </c>
      <c r="B116" s="2">
        <v>2633</v>
      </c>
      <c r="C116" s="3">
        <v>1993</v>
      </c>
      <c r="D116" s="16">
        <v>52520</v>
      </c>
      <c r="E116" s="3">
        <v>1</v>
      </c>
      <c r="F116" s="12">
        <f t="shared" si="4"/>
        <v>2633</v>
      </c>
      <c r="G116" s="16">
        <v>30000</v>
      </c>
      <c r="H116" s="3">
        <v>5</v>
      </c>
      <c r="I116" s="3">
        <v>4</v>
      </c>
      <c r="J116" s="12">
        <f t="shared" si="5"/>
        <v>658.25</v>
      </c>
    </row>
    <row r="117" spans="1:10">
      <c r="A117" s="1" t="s">
        <v>565</v>
      </c>
      <c r="B117" s="2">
        <v>1886</v>
      </c>
      <c r="C117" s="1" t="s">
        <v>890</v>
      </c>
      <c r="D117" s="16">
        <v>40595.910000000003</v>
      </c>
      <c r="E117" s="3" t="s">
        <v>762</v>
      </c>
      <c r="F117" s="12">
        <v>0</v>
      </c>
      <c r="G117" s="16">
        <v>24000</v>
      </c>
      <c r="H117" s="3">
        <v>2</v>
      </c>
      <c r="I117" s="3">
        <v>1.83</v>
      </c>
      <c r="J117" s="12">
        <f t="shared" si="5"/>
        <v>1030.6010928961748</v>
      </c>
    </row>
    <row r="118" spans="1:10">
      <c r="A118" s="1" t="s">
        <v>570</v>
      </c>
      <c r="B118" s="3">
        <v>716</v>
      </c>
      <c r="C118" s="1" t="s">
        <v>891</v>
      </c>
      <c r="D118" s="16">
        <v>16452.57</v>
      </c>
      <c r="E118" s="3" t="s">
        <v>762</v>
      </c>
      <c r="F118" s="12">
        <v>0</v>
      </c>
      <c r="G118" s="16">
        <v>7540</v>
      </c>
      <c r="H118" s="3">
        <v>1</v>
      </c>
      <c r="I118" s="1" t="s">
        <v>806</v>
      </c>
      <c r="J118" s="12">
        <f t="shared" si="5"/>
        <v>1432</v>
      </c>
    </row>
    <row r="119" spans="1:10">
      <c r="A119" s="1" t="s">
        <v>575</v>
      </c>
      <c r="B119" s="2">
        <v>46881</v>
      </c>
      <c r="C119" s="1" t="s">
        <v>892</v>
      </c>
      <c r="D119" s="16">
        <v>90000</v>
      </c>
      <c r="E119" s="3">
        <v>5</v>
      </c>
      <c r="F119" s="12">
        <f t="shared" si="4"/>
        <v>9376.2000000000007</v>
      </c>
      <c r="G119" s="16">
        <v>35256</v>
      </c>
      <c r="H119" s="3">
        <v>38</v>
      </c>
      <c r="I119" s="3">
        <v>27.12</v>
      </c>
      <c r="J119" s="12">
        <f t="shared" si="5"/>
        <v>1728.6504424778761</v>
      </c>
    </row>
    <row r="120" spans="1:10">
      <c r="A120" s="1" t="s">
        <v>579</v>
      </c>
      <c r="B120" s="2">
        <v>1147</v>
      </c>
      <c r="C120" s="3">
        <v>1972</v>
      </c>
      <c r="D120" s="16">
        <v>13200</v>
      </c>
      <c r="E120" s="3" t="s">
        <v>762</v>
      </c>
      <c r="F120" s="12">
        <v>0</v>
      </c>
      <c r="G120" s="16">
        <v>7540</v>
      </c>
      <c r="H120" s="3">
        <v>1</v>
      </c>
      <c r="I120" s="1" t="s">
        <v>806</v>
      </c>
      <c r="J120" s="12">
        <f t="shared" si="5"/>
        <v>2294</v>
      </c>
    </row>
    <row r="121" spans="1:10">
      <c r="A121" s="1" t="s">
        <v>584</v>
      </c>
      <c r="B121" s="2">
        <v>3080</v>
      </c>
      <c r="C121" s="3">
        <v>1987</v>
      </c>
      <c r="D121" s="16">
        <v>50000</v>
      </c>
      <c r="E121" s="3" t="s">
        <v>762</v>
      </c>
      <c r="F121" s="12">
        <v>0</v>
      </c>
      <c r="G121" s="16">
        <v>10300</v>
      </c>
      <c r="H121" s="3">
        <v>2</v>
      </c>
      <c r="I121" s="3">
        <v>1.38</v>
      </c>
      <c r="J121" s="12">
        <f t="shared" si="5"/>
        <v>2231.8840579710145</v>
      </c>
    </row>
    <row r="122" spans="1:10">
      <c r="A122" s="1" t="s">
        <v>589</v>
      </c>
      <c r="B122" s="2">
        <v>11998</v>
      </c>
      <c r="C122" s="3">
        <v>2001</v>
      </c>
      <c r="D122" s="16">
        <v>50368</v>
      </c>
      <c r="E122" s="3" t="s">
        <v>762</v>
      </c>
      <c r="F122" s="12">
        <v>0</v>
      </c>
      <c r="G122" s="16">
        <v>33365</v>
      </c>
      <c r="H122" s="3">
        <v>7</v>
      </c>
      <c r="I122" s="3">
        <v>6.2</v>
      </c>
      <c r="J122" s="12">
        <f t="shared" si="5"/>
        <v>1935.1612903225805</v>
      </c>
    </row>
    <row r="123" spans="1:10">
      <c r="A123" s="1" t="s">
        <v>594</v>
      </c>
      <c r="B123" s="2">
        <v>1931</v>
      </c>
      <c r="C123" s="3">
        <v>2022</v>
      </c>
      <c r="D123" s="16">
        <v>23524.799999999999</v>
      </c>
      <c r="E123" s="3" t="s">
        <v>762</v>
      </c>
      <c r="F123" s="12">
        <v>0</v>
      </c>
      <c r="G123" s="16">
        <v>17160</v>
      </c>
      <c r="H123" s="3">
        <v>3</v>
      </c>
      <c r="I123" s="3">
        <v>2.63</v>
      </c>
      <c r="J123" s="12">
        <f t="shared" si="5"/>
        <v>734.22053231939162</v>
      </c>
    </row>
    <row r="124" spans="1:10">
      <c r="A124" s="1" t="s">
        <v>599</v>
      </c>
      <c r="B124" s="2">
        <v>1088</v>
      </c>
      <c r="C124" s="3">
        <v>2013</v>
      </c>
      <c r="D124" s="16">
        <v>29432.25</v>
      </c>
      <c r="E124" s="3" t="s">
        <v>762</v>
      </c>
      <c r="F124" s="12">
        <v>0</v>
      </c>
      <c r="G124" s="16">
        <v>20800</v>
      </c>
      <c r="H124" s="3">
        <v>2</v>
      </c>
      <c r="I124" s="3">
        <v>1.62</v>
      </c>
      <c r="J124" s="12">
        <f t="shared" si="5"/>
        <v>671.60493827160485</v>
      </c>
    </row>
    <row r="125" spans="1:10">
      <c r="A125" s="1" t="s">
        <v>604</v>
      </c>
      <c r="B125" s="2">
        <v>24623</v>
      </c>
      <c r="C125" s="3">
        <v>2009</v>
      </c>
      <c r="D125" s="16">
        <v>80184</v>
      </c>
      <c r="E125" s="3">
        <v>3</v>
      </c>
      <c r="F125" s="12">
        <f t="shared" si="4"/>
        <v>8207.6666666666661</v>
      </c>
      <c r="G125" s="16">
        <v>48818</v>
      </c>
      <c r="H125" s="3">
        <v>11</v>
      </c>
      <c r="I125" s="3">
        <v>9.6999999999999993</v>
      </c>
      <c r="J125" s="12">
        <f t="shared" si="5"/>
        <v>2538.4536082474228</v>
      </c>
    </row>
  </sheetData>
  <mergeCells count="3">
    <mergeCell ref="C3:D3"/>
    <mergeCell ref="E3:F3"/>
    <mergeCell ref="G3:J3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BAD5-B3E5-4036-B9F5-920FFBBBD2AA}">
  <dimension ref="A1:E126"/>
  <sheetViews>
    <sheetView workbookViewId="0">
      <selection activeCell="G4" sqref="G4"/>
    </sheetView>
  </sheetViews>
  <sheetFormatPr defaultRowHeight="15"/>
  <cols>
    <col min="1" max="1" width="52.42578125" bestFit="1" customWidth="1"/>
    <col min="2" max="2" width="16.42578125" bestFit="1" customWidth="1"/>
    <col min="3" max="3" width="22.5703125" bestFit="1" customWidth="1"/>
    <col min="4" max="4" width="27.28515625" style="7" bestFit="1" customWidth="1"/>
    <col min="5" max="5" width="25.140625" bestFit="1" customWidth="1"/>
  </cols>
  <sheetData>
    <row r="1" spans="1:5">
      <c r="A1" s="26" t="s">
        <v>893</v>
      </c>
    </row>
    <row r="3" spans="1:5">
      <c r="A3" s="49" t="s">
        <v>1</v>
      </c>
      <c r="B3" s="49" t="s">
        <v>894</v>
      </c>
      <c r="C3" s="49" t="s">
        <v>895</v>
      </c>
      <c r="D3" s="56" t="s">
        <v>896</v>
      </c>
      <c r="E3" s="49" t="s">
        <v>897</v>
      </c>
    </row>
    <row r="4" spans="1:5">
      <c r="A4" s="1" t="s">
        <v>12</v>
      </c>
      <c r="B4" s="17">
        <v>12988</v>
      </c>
      <c r="C4" s="17">
        <v>466050</v>
      </c>
      <c r="D4" s="7">
        <f>B4/C4</f>
        <v>2.7868254479133141E-2</v>
      </c>
      <c r="E4" s="18">
        <f>SUM(B4:C4)</f>
        <v>479038</v>
      </c>
    </row>
    <row r="5" spans="1:5">
      <c r="A5" s="1" t="s">
        <v>17</v>
      </c>
      <c r="B5" s="17">
        <v>2271</v>
      </c>
      <c r="C5" s="17">
        <v>33906</v>
      </c>
      <c r="D5" s="7">
        <f t="shared" ref="D5:D68" si="0">B5/C5</f>
        <v>6.6979295699876124E-2</v>
      </c>
      <c r="E5" s="18">
        <f t="shared" ref="E5:E68" si="1">SUM(B5:C5)</f>
        <v>36177</v>
      </c>
    </row>
    <row r="6" spans="1:5">
      <c r="A6" s="1" t="s">
        <v>22</v>
      </c>
      <c r="B6" s="17">
        <v>8794</v>
      </c>
      <c r="C6" s="17">
        <v>346513</v>
      </c>
      <c r="D6" s="7">
        <f t="shared" si="0"/>
        <v>2.5378557225847226E-2</v>
      </c>
      <c r="E6" s="18">
        <f t="shared" si="1"/>
        <v>355307</v>
      </c>
    </row>
    <row r="7" spans="1:5">
      <c r="A7" s="1" t="s">
        <v>27</v>
      </c>
      <c r="B7" s="17">
        <v>6969</v>
      </c>
      <c r="C7" s="17">
        <v>164011</v>
      </c>
      <c r="D7" s="7">
        <f t="shared" si="0"/>
        <v>4.2491052429410224E-2</v>
      </c>
      <c r="E7" s="18">
        <f t="shared" si="1"/>
        <v>170980</v>
      </c>
    </row>
    <row r="8" spans="1:5">
      <c r="A8" s="1" t="s">
        <v>32</v>
      </c>
      <c r="B8" s="17">
        <v>12473</v>
      </c>
      <c r="C8" s="17">
        <v>67300</v>
      </c>
      <c r="D8" s="7">
        <f t="shared" si="0"/>
        <v>0.18533432392273402</v>
      </c>
      <c r="E8" s="18">
        <f t="shared" si="1"/>
        <v>79773</v>
      </c>
    </row>
    <row r="9" spans="1:5">
      <c r="A9" s="1" t="s">
        <v>37</v>
      </c>
      <c r="B9" s="17">
        <v>2501</v>
      </c>
      <c r="C9" s="17">
        <v>22476</v>
      </c>
      <c r="D9" s="7">
        <f t="shared" si="0"/>
        <v>0.11127424808684819</v>
      </c>
      <c r="E9" s="18">
        <f t="shared" si="1"/>
        <v>24977</v>
      </c>
    </row>
    <row r="10" spans="1:5">
      <c r="A10" s="1" t="s">
        <v>42</v>
      </c>
      <c r="B10" s="17">
        <v>17265</v>
      </c>
      <c r="C10" s="17">
        <v>1044475</v>
      </c>
      <c r="D10" s="7">
        <f t="shared" si="0"/>
        <v>1.6529835563321285E-2</v>
      </c>
      <c r="E10" s="18">
        <f t="shared" si="1"/>
        <v>1061740</v>
      </c>
    </row>
    <row r="11" spans="1:5">
      <c r="A11" s="1" t="s">
        <v>47</v>
      </c>
      <c r="B11" s="17">
        <v>4295</v>
      </c>
      <c r="C11" s="17">
        <v>18000</v>
      </c>
      <c r="D11" s="7">
        <f t="shared" si="0"/>
        <v>0.23861111111111111</v>
      </c>
      <c r="E11" s="18">
        <f t="shared" si="1"/>
        <v>22295</v>
      </c>
    </row>
    <row r="12" spans="1:5">
      <c r="A12" s="1" t="s">
        <v>52</v>
      </c>
      <c r="B12" s="17">
        <v>0</v>
      </c>
      <c r="C12" s="17">
        <v>1477411</v>
      </c>
      <c r="D12" s="7">
        <f t="shared" si="0"/>
        <v>0</v>
      </c>
      <c r="E12" s="18">
        <f t="shared" si="1"/>
        <v>1477411</v>
      </c>
    </row>
    <row r="13" spans="1:5">
      <c r="A13" s="1" t="s">
        <v>57</v>
      </c>
      <c r="B13" s="17">
        <v>12794</v>
      </c>
      <c r="C13" s="17">
        <v>47805</v>
      </c>
      <c r="D13" s="7">
        <f t="shared" si="0"/>
        <v>0.26762890910992576</v>
      </c>
      <c r="E13" s="18">
        <f t="shared" si="1"/>
        <v>60599</v>
      </c>
    </row>
    <row r="14" spans="1:5">
      <c r="A14" s="1" t="s">
        <v>62</v>
      </c>
      <c r="B14" s="17">
        <v>3140</v>
      </c>
      <c r="C14" s="17">
        <v>227759</v>
      </c>
      <c r="D14" s="7">
        <f t="shared" si="0"/>
        <v>1.3786502399466102E-2</v>
      </c>
      <c r="E14" s="18">
        <f t="shared" si="1"/>
        <v>230899</v>
      </c>
    </row>
    <row r="15" spans="1:5">
      <c r="A15" s="1" t="s">
        <v>67</v>
      </c>
      <c r="B15" s="17">
        <v>12120</v>
      </c>
      <c r="C15" s="17">
        <v>32886</v>
      </c>
      <c r="D15" s="7">
        <f t="shared" si="0"/>
        <v>0.3685458857872651</v>
      </c>
      <c r="E15" s="18">
        <f t="shared" si="1"/>
        <v>45006</v>
      </c>
    </row>
    <row r="16" spans="1:5">
      <c r="A16" s="1" t="s">
        <v>72</v>
      </c>
      <c r="B16" s="17">
        <v>3321</v>
      </c>
      <c r="C16" s="17">
        <v>140999</v>
      </c>
      <c r="D16" s="7">
        <f t="shared" si="0"/>
        <v>2.355335853445769E-2</v>
      </c>
      <c r="E16" s="18">
        <f t="shared" si="1"/>
        <v>144320</v>
      </c>
    </row>
    <row r="17" spans="1:5">
      <c r="A17" s="1" t="s">
        <v>77</v>
      </c>
      <c r="B17" s="17">
        <v>4655</v>
      </c>
      <c r="C17" s="17">
        <v>17076</v>
      </c>
      <c r="D17" s="7">
        <f t="shared" si="0"/>
        <v>0.2726048254860623</v>
      </c>
      <c r="E17" s="18">
        <f t="shared" si="1"/>
        <v>21731</v>
      </c>
    </row>
    <row r="18" spans="1:5">
      <c r="A18" s="1" t="s">
        <v>82</v>
      </c>
      <c r="B18" s="17">
        <v>2544</v>
      </c>
      <c r="C18" s="17">
        <v>16001</v>
      </c>
      <c r="D18" s="7">
        <f t="shared" si="0"/>
        <v>0.15899006312105493</v>
      </c>
      <c r="E18" s="18">
        <f t="shared" si="1"/>
        <v>18545</v>
      </c>
    </row>
    <row r="19" spans="1:5">
      <c r="A19" s="1" t="s">
        <v>87</v>
      </c>
      <c r="B19" s="17">
        <v>2740</v>
      </c>
      <c r="C19" s="17">
        <v>34280</v>
      </c>
      <c r="D19" s="7">
        <f t="shared" si="0"/>
        <v>7.9929988331388563E-2</v>
      </c>
      <c r="E19" s="18">
        <f t="shared" si="1"/>
        <v>37020</v>
      </c>
    </row>
    <row r="20" spans="1:5">
      <c r="A20" s="1" t="s">
        <v>92</v>
      </c>
      <c r="B20" s="17">
        <v>6368</v>
      </c>
      <c r="C20" s="17">
        <v>273770</v>
      </c>
      <c r="D20" s="7">
        <f t="shared" si="0"/>
        <v>2.3260401066588741E-2</v>
      </c>
      <c r="E20" s="18">
        <f t="shared" si="1"/>
        <v>280138</v>
      </c>
    </row>
    <row r="21" spans="1:5">
      <c r="A21" s="1" t="s">
        <v>97</v>
      </c>
      <c r="B21" s="17">
        <v>3859</v>
      </c>
      <c r="C21" s="17">
        <v>130027</v>
      </c>
      <c r="D21" s="7">
        <f t="shared" si="0"/>
        <v>2.9678451398555683E-2</v>
      </c>
      <c r="E21" s="18">
        <f t="shared" si="1"/>
        <v>133886</v>
      </c>
    </row>
    <row r="22" spans="1:5">
      <c r="A22" s="1" t="s">
        <v>102</v>
      </c>
      <c r="B22" s="17">
        <v>3321</v>
      </c>
      <c r="C22" s="17">
        <v>12942</v>
      </c>
      <c r="D22" s="7">
        <f t="shared" si="0"/>
        <v>0.25660639777468708</v>
      </c>
      <c r="E22" s="18">
        <f t="shared" si="1"/>
        <v>16263</v>
      </c>
    </row>
    <row r="23" spans="1:5">
      <c r="A23" s="1" t="s">
        <v>107</v>
      </c>
      <c r="B23" s="17">
        <v>5926</v>
      </c>
      <c r="C23" s="17">
        <v>119470</v>
      </c>
      <c r="D23" s="7">
        <f t="shared" si="0"/>
        <v>4.9602410647024357E-2</v>
      </c>
      <c r="E23" s="18">
        <f t="shared" si="1"/>
        <v>125396</v>
      </c>
    </row>
    <row r="24" spans="1:5">
      <c r="A24" s="1" t="s">
        <v>112</v>
      </c>
      <c r="B24" s="17">
        <v>16082</v>
      </c>
      <c r="C24" s="17">
        <v>422580</v>
      </c>
      <c r="D24" s="7">
        <f t="shared" si="0"/>
        <v>3.8056699323205073E-2</v>
      </c>
      <c r="E24" s="18">
        <f t="shared" si="1"/>
        <v>438662</v>
      </c>
    </row>
    <row r="25" spans="1:5">
      <c r="A25" s="1" t="s">
        <v>117</v>
      </c>
      <c r="B25" s="17">
        <v>0</v>
      </c>
      <c r="C25" s="17">
        <v>57270</v>
      </c>
      <c r="D25" s="7">
        <f t="shared" si="0"/>
        <v>0</v>
      </c>
      <c r="E25" s="18">
        <f t="shared" si="1"/>
        <v>57270</v>
      </c>
    </row>
    <row r="26" spans="1:5">
      <c r="A26" s="1" t="s">
        <v>122</v>
      </c>
      <c r="B26" s="17">
        <v>14148</v>
      </c>
      <c r="C26" s="17">
        <v>474226</v>
      </c>
      <c r="D26" s="7">
        <f t="shared" si="0"/>
        <v>2.9833876674834361E-2</v>
      </c>
      <c r="E26" s="18">
        <f t="shared" si="1"/>
        <v>488374</v>
      </c>
    </row>
    <row r="27" spans="1:5">
      <c r="A27" s="1" t="s">
        <v>127</v>
      </c>
      <c r="B27" s="17">
        <v>5210</v>
      </c>
      <c r="C27" s="17">
        <v>131949</v>
      </c>
      <c r="D27" s="7">
        <f t="shared" si="0"/>
        <v>3.9484952519534065E-2</v>
      </c>
      <c r="E27" s="18">
        <f t="shared" si="1"/>
        <v>137159</v>
      </c>
    </row>
    <row r="28" spans="1:5">
      <c r="A28" s="1" t="s">
        <v>132</v>
      </c>
      <c r="B28" s="17">
        <v>12501</v>
      </c>
      <c r="C28" s="17">
        <v>258173</v>
      </c>
      <c r="D28" s="7">
        <f t="shared" si="0"/>
        <v>4.8421020013711735E-2</v>
      </c>
      <c r="E28" s="18">
        <f t="shared" si="1"/>
        <v>270674</v>
      </c>
    </row>
    <row r="29" spans="1:5">
      <c r="A29" s="1" t="s">
        <v>137</v>
      </c>
      <c r="B29" s="17">
        <v>3306</v>
      </c>
      <c r="C29" s="17">
        <v>38807</v>
      </c>
      <c r="D29" s="7">
        <f t="shared" si="0"/>
        <v>8.5190816089880689E-2</v>
      </c>
      <c r="E29" s="18">
        <f t="shared" si="1"/>
        <v>42113</v>
      </c>
    </row>
    <row r="30" spans="1:5">
      <c r="A30" s="1" t="s">
        <v>142</v>
      </c>
      <c r="B30" s="17">
        <v>7975</v>
      </c>
      <c r="C30" s="17">
        <v>353890</v>
      </c>
      <c r="D30" s="7">
        <f t="shared" si="0"/>
        <v>2.2535251066715646E-2</v>
      </c>
      <c r="E30" s="18">
        <f t="shared" si="1"/>
        <v>361865</v>
      </c>
    </row>
    <row r="31" spans="1:5">
      <c r="A31" s="1" t="s">
        <v>147</v>
      </c>
      <c r="B31" s="17">
        <v>15994</v>
      </c>
      <c r="C31" s="17">
        <v>83219</v>
      </c>
      <c r="D31" s="7">
        <f t="shared" si="0"/>
        <v>0.19219168699455652</v>
      </c>
      <c r="E31" s="18">
        <f t="shared" si="1"/>
        <v>99213</v>
      </c>
    </row>
    <row r="32" spans="1:5">
      <c r="A32" s="1" t="s">
        <v>152</v>
      </c>
      <c r="B32" s="17">
        <v>2856</v>
      </c>
      <c r="C32" s="17">
        <v>78158</v>
      </c>
      <c r="D32" s="7">
        <f t="shared" si="0"/>
        <v>3.6541364927454641E-2</v>
      </c>
      <c r="E32" s="18">
        <f t="shared" si="1"/>
        <v>81014</v>
      </c>
    </row>
    <row r="33" spans="1:5">
      <c r="A33" s="1" t="s">
        <v>157</v>
      </c>
      <c r="B33" s="17">
        <v>13681</v>
      </c>
      <c r="C33" s="17">
        <v>694526</v>
      </c>
      <c r="D33" s="7">
        <f t="shared" si="0"/>
        <v>1.9698326628520748E-2</v>
      </c>
      <c r="E33" s="18">
        <f t="shared" si="1"/>
        <v>708207</v>
      </c>
    </row>
    <row r="34" spans="1:5">
      <c r="A34" s="1" t="s">
        <v>162</v>
      </c>
      <c r="B34" s="17">
        <v>17928</v>
      </c>
      <c r="C34" s="17">
        <v>721935</v>
      </c>
      <c r="D34" s="7">
        <f t="shared" si="0"/>
        <v>2.4833260612104967E-2</v>
      </c>
      <c r="E34" s="18">
        <f t="shared" si="1"/>
        <v>739863</v>
      </c>
    </row>
    <row r="35" spans="1:5">
      <c r="A35" s="1" t="s">
        <v>167</v>
      </c>
      <c r="B35" s="17">
        <v>88467</v>
      </c>
      <c r="C35" s="17">
        <v>5841669</v>
      </c>
      <c r="D35" s="7">
        <f t="shared" si="0"/>
        <v>1.5144130898207344E-2</v>
      </c>
      <c r="E35" s="18">
        <f t="shared" si="1"/>
        <v>5930136</v>
      </c>
    </row>
    <row r="36" spans="1:5">
      <c r="A36" s="1" t="s">
        <v>171</v>
      </c>
      <c r="B36" s="17">
        <v>10719</v>
      </c>
      <c r="C36" s="17">
        <v>256633</v>
      </c>
      <c r="D36" s="7">
        <f t="shared" si="0"/>
        <v>4.1767816297981944E-2</v>
      </c>
      <c r="E36" s="18">
        <f t="shared" si="1"/>
        <v>267352</v>
      </c>
    </row>
    <row r="37" spans="1:5">
      <c r="A37" s="1" t="s">
        <v>176</v>
      </c>
      <c r="B37" s="17">
        <v>2602</v>
      </c>
      <c r="C37" s="17">
        <v>74400</v>
      </c>
      <c r="D37" s="7">
        <f t="shared" si="0"/>
        <v>3.4973118279569892E-2</v>
      </c>
      <c r="E37" s="18">
        <f t="shared" si="1"/>
        <v>77002</v>
      </c>
    </row>
    <row r="38" spans="1:5">
      <c r="A38" s="1" t="s">
        <v>181</v>
      </c>
      <c r="B38" s="17">
        <v>8043</v>
      </c>
      <c r="C38" s="17">
        <v>282426</v>
      </c>
      <c r="D38" s="7">
        <f t="shared" si="0"/>
        <v>2.8478256251195003E-2</v>
      </c>
      <c r="E38" s="18">
        <f t="shared" si="1"/>
        <v>290469</v>
      </c>
    </row>
    <row r="39" spans="1:5">
      <c r="A39" s="1" t="s">
        <v>186</v>
      </c>
      <c r="B39" s="17">
        <v>21922</v>
      </c>
      <c r="C39" s="17">
        <v>931625</v>
      </c>
      <c r="D39" s="7">
        <f t="shared" si="0"/>
        <v>2.3530927143432176E-2</v>
      </c>
      <c r="E39" s="18">
        <f t="shared" si="1"/>
        <v>953547</v>
      </c>
    </row>
    <row r="40" spans="1:5">
      <c r="A40" s="1" t="s">
        <v>191</v>
      </c>
      <c r="B40" s="17">
        <v>4593</v>
      </c>
      <c r="C40" s="17">
        <v>40123</v>
      </c>
      <c r="D40" s="7">
        <f t="shared" si="0"/>
        <v>0.11447299553871844</v>
      </c>
      <c r="E40" s="18">
        <f t="shared" si="1"/>
        <v>44716</v>
      </c>
    </row>
    <row r="41" spans="1:5">
      <c r="A41" s="1" t="s">
        <v>196</v>
      </c>
      <c r="B41" s="17">
        <v>8396</v>
      </c>
      <c r="C41" s="17">
        <v>182517</v>
      </c>
      <c r="D41" s="7">
        <f t="shared" si="0"/>
        <v>4.6001194409287904E-2</v>
      </c>
      <c r="E41" s="18">
        <f t="shared" si="1"/>
        <v>190913</v>
      </c>
    </row>
    <row r="42" spans="1:5">
      <c r="A42" s="1" t="s">
        <v>201</v>
      </c>
      <c r="B42" s="17">
        <v>6246</v>
      </c>
      <c r="C42" s="17">
        <v>86462</v>
      </c>
      <c r="D42" s="7">
        <f t="shared" si="0"/>
        <v>7.2239827901274548E-2</v>
      </c>
      <c r="E42" s="18">
        <f t="shared" si="1"/>
        <v>92708</v>
      </c>
    </row>
    <row r="43" spans="1:5">
      <c r="A43" s="1" t="s">
        <v>206</v>
      </c>
      <c r="B43" s="17">
        <v>2779</v>
      </c>
      <c r="C43" s="17">
        <v>27000</v>
      </c>
      <c r="D43" s="7">
        <f t="shared" si="0"/>
        <v>0.10292592592592592</v>
      </c>
      <c r="E43" s="18">
        <f t="shared" si="1"/>
        <v>29779</v>
      </c>
    </row>
    <row r="44" spans="1:5">
      <c r="A44" s="1" t="s">
        <v>211</v>
      </c>
      <c r="B44" s="17">
        <v>2606</v>
      </c>
      <c r="C44" s="17">
        <v>32387</v>
      </c>
      <c r="D44" s="7">
        <f t="shared" si="0"/>
        <v>8.0464383857720687E-2</v>
      </c>
      <c r="E44" s="18">
        <f t="shared" si="1"/>
        <v>34993</v>
      </c>
    </row>
    <row r="45" spans="1:5">
      <c r="A45" s="1" t="s">
        <v>216</v>
      </c>
      <c r="B45" s="17">
        <v>15342</v>
      </c>
      <c r="C45" s="17">
        <v>301996</v>
      </c>
      <c r="D45" s="7">
        <f t="shared" si="0"/>
        <v>5.0801997377448706E-2</v>
      </c>
      <c r="E45" s="18">
        <f t="shared" si="1"/>
        <v>317338</v>
      </c>
    </row>
    <row r="46" spans="1:5">
      <c r="A46" s="1" t="s">
        <v>221</v>
      </c>
      <c r="B46" s="17">
        <v>13898</v>
      </c>
      <c r="C46" s="17">
        <v>394196</v>
      </c>
      <c r="D46" s="7">
        <f t="shared" si="0"/>
        <v>3.5256572872378211E-2</v>
      </c>
      <c r="E46" s="18">
        <f t="shared" si="1"/>
        <v>408094</v>
      </c>
    </row>
    <row r="47" spans="1:5">
      <c r="A47" s="1" t="s">
        <v>226</v>
      </c>
      <c r="B47" s="17">
        <v>3760</v>
      </c>
      <c r="C47" s="17">
        <v>105140</v>
      </c>
      <c r="D47" s="7">
        <f t="shared" si="0"/>
        <v>3.5761841354384628E-2</v>
      </c>
      <c r="E47" s="18">
        <f t="shared" si="1"/>
        <v>108900</v>
      </c>
    </row>
    <row r="48" spans="1:5">
      <c r="A48" s="1" t="s">
        <v>231</v>
      </c>
      <c r="B48" s="17">
        <v>4458</v>
      </c>
      <c r="C48" s="17">
        <v>99700</v>
      </c>
      <c r="D48" s="7">
        <f t="shared" si="0"/>
        <v>4.4714142427281847E-2</v>
      </c>
      <c r="E48" s="18">
        <f t="shared" si="1"/>
        <v>104158</v>
      </c>
    </row>
    <row r="49" spans="1:5">
      <c r="A49" s="1" t="s">
        <v>236</v>
      </c>
      <c r="B49" s="17">
        <v>4053</v>
      </c>
      <c r="C49" s="17">
        <v>106430</v>
      </c>
      <c r="D49" s="7">
        <f t="shared" si="0"/>
        <v>3.8081368035328383E-2</v>
      </c>
      <c r="E49" s="18">
        <f t="shared" si="1"/>
        <v>110483</v>
      </c>
    </row>
    <row r="50" spans="1:5">
      <c r="A50" s="1" t="s">
        <v>241</v>
      </c>
      <c r="B50" s="17">
        <v>7595</v>
      </c>
      <c r="C50" s="17">
        <v>90504</v>
      </c>
      <c r="D50" s="7">
        <f t="shared" si="0"/>
        <v>8.3918942809157612E-2</v>
      </c>
      <c r="E50" s="18">
        <f t="shared" si="1"/>
        <v>98099</v>
      </c>
    </row>
    <row r="51" spans="1:5">
      <c r="A51" s="1" t="s">
        <v>246</v>
      </c>
      <c r="B51" s="17">
        <v>8153</v>
      </c>
      <c r="C51" s="17">
        <v>92373</v>
      </c>
      <c r="D51" s="7">
        <f t="shared" si="0"/>
        <v>8.8261721498706328E-2</v>
      </c>
      <c r="E51" s="18">
        <f t="shared" si="1"/>
        <v>100526</v>
      </c>
    </row>
    <row r="52" spans="1:5">
      <c r="A52" s="1" t="s">
        <v>251</v>
      </c>
      <c r="B52" s="17">
        <v>10110</v>
      </c>
      <c r="C52" s="17">
        <v>71910</v>
      </c>
      <c r="D52" s="7">
        <f t="shared" si="0"/>
        <v>0.1405924071756362</v>
      </c>
      <c r="E52" s="18">
        <f t="shared" si="1"/>
        <v>82020</v>
      </c>
    </row>
    <row r="53" spans="1:5">
      <c r="A53" s="1" t="s">
        <v>256</v>
      </c>
      <c r="B53" s="17">
        <v>3250</v>
      </c>
      <c r="C53" s="17">
        <v>35540</v>
      </c>
      <c r="D53" s="7">
        <f t="shared" si="0"/>
        <v>9.1446257737760273E-2</v>
      </c>
      <c r="E53" s="18">
        <f t="shared" si="1"/>
        <v>38790</v>
      </c>
    </row>
    <row r="54" spans="1:5">
      <c r="A54" s="1" t="s">
        <v>261</v>
      </c>
      <c r="B54" s="17">
        <v>2501</v>
      </c>
      <c r="C54" s="17">
        <v>6318</v>
      </c>
      <c r="D54" s="7">
        <f t="shared" si="0"/>
        <v>0.39585311807534029</v>
      </c>
      <c r="E54" s="18">
        <f t="shared" si="1"/>
        <v>8819</v>
      </c>
    </row>
    <row r="55" spans="1:5">
      <c r="A55" s="1" t="s">
        <v>266</v>
      </c>
      <c r="B55" s="17">
        <v>3521</v>
      </c>
      <c r="C55" s="17">
        <v>115200</v>
      </c>
      <c r="D55" s="7">
        <f t="shared" si="0"/>
        <v>3.0564236111111111E-2</v>
      </c>
      <c r="E55" s="18">
        <f t="shared" si="1"/>
        <v>118721</v>
      </c>
    </row>
    <row r="56" spans="1:5">
      <c r="A56" s="1" t="s">
        <v>271</v>
      </c>
      <c r="B56" s="17">
        <v>0</v>
      </c>
      <c r="C56" s="17">
        <v>8671</v>
      </c>
      <c r="D56" s="7">
        <f t="shared" si="0"/>
        <v>0</v>
      </c>
      <c r="E56" s="18">
        <f t="shared" si="1"/>
        <v>8671</v>
      </c>
    </row>
    <row r="57" spans="1:5">
      <c r="A57" s="1" t="s">
        <v>276</v>
      </c>
      <c r="B57" s="17">
        <v>2856</v>
      </c>
      <c r="C57" s="17">
        <v>55000</v>
      </c>
      <c r="D57" s="7">
        <f t="shared" si="0"/>
        <v>5.1927272727272725E-2</v>
      </c>
      <c r="E57" s="18">
        <f t="shared" si="1"/>
        <v>57856</v>
      </c>
    </row>
    <row r="58" spans="1:5">
      <c r="A58" s="1" t="s">
        <v>281</v>
      </c>
      <c r="B58" s="17">
        <v>6724</v>
      </c>
      <c r="C58" s="17">
        <v>324261</v>
      </c>
      <c r="D58" s="7">
        <f t="shared" si="0"/>
        <v>2.073638211194069E-2</v>
      </c>
      <c r="E58" s="18">
        <f t="shared" si="1"/>
        <v>330985</v>
      </c>
    </row>
    <row r="59" spans="1:5">
      <c r="A59" s="1" t="s">
        <v>286</v>
      </c>
      <c r="B59" s="17">
        <v>2061</v>
      </c>
      <c r="C59" s="17">
        <v>89524</v>
      </c>
      <c r="D59" s="7">
        <f t="shared" si="0"/>
        <v>2.3021759528171218E-2</v>
      </c>
      <c r="E59" s="18">
        <f t="shared" si="1"/>
        <v>91585</v>
      </c>
    </row>
    <row r="60" spans="1:5">
      <c r="A60" s="1" t="s">
        <v>291</v>
      </c>
      <c r="B60" s="17">
        <v>2438</v>
      </c>
      <c r="C60" s="17">
        <v>80033</v>
      </c>
      <c r="D60" s="7">
        <f t="shared" si="0"/>
        <v>3.0462434245873578E-2</v>
      </c>
      <c r="E60" s="18">
        <f t="shared" si="1"/>
        <v>82471</v>
      </c>
    </row>
    <row r="61" spans="1:5">
      <c r="A61" s="1" t="s">
        <v>296</v>
      </c>
      <c r="B61" s="17">
        <v>4793</v>
      </c>
      <c r="C61" s="17">
        <v>36962</v>
      </c>
      <c r="D61" s="7">
        <f t="shared" si="0"/>
        <v>0.12967371895460203</v>
      </c>
      <c r="E61" s="18">
        <f t="shared" si="1"/>
        <v>41755</v>
      </c>
    </row>
    <row r="62" spans="1:5">
      <c r="A62" s="1" t="s">
        <v>301</v>
      </c>
      <c r="B62" s="17">
        <v>38770</v>
      </c>
      <c r="C62" s="17">
        <v>1028313</v>
      </c>
      <c r="D62" s="7">
        <f t="shared" si="0"/>
        <v>3.7702528315794896E-2</v>
      </c>
      <c r="E62" s="18">
        <f t="shared" si="1"/>
        <v>1067083</v>
      </c>
    </row>
    <row r="63" spans="1:5">
      <c r="A63" s="1" t="s">
        <v>306</v>
      </c>
      <c r="B63" s="17">
        <v>0</v>
      </c>
      <c r="C63" s="17">
        <v>94490</v>
      </c>
      <c r="D63" s="7">
        <f t="shared" si="0"/>
        <v>0</v>
      </c>
      <c r="E63" s="18">
        <f t="shared" si="1"/>
        <v>94490</v>
      </c>
    </row>
    <row r="64" spans="1:5">
      <c r="A64" s="1" t="s">
        <v>311</v>
      </c>
      <c r="B64" s="17">
        <v>2067</v>
      </c>
      <c r="C64" s="17">
        <v>66035</v>
      </c>
      <c r="D64" s="7">
        <f t="shared" si="0"/>
        <v>3.1301582494131897E-2</v>
      </c>
      <c r="E64" s="18">
        <f t="shared" si="1"/>
        <v>68102</v>
      </c>
    </row>
    <row r="65" spans="1:5">
      <c r="A65" s="1" t="s">
        <v>316</v>
      </c>
      <c r="B65" s="17">
        <v>6918</v>
      </c>
      <c r="C65" s="17">
        <v>153980</v>
      </c>
      <c r="D65" s="7">
        <f t="shared" si="0"/>
        <v>4.4927912715937136E-2</v>
      </c>
      <c r="E65" s="18">
        <f t="shared" si="1"/>
        <v>160898</v>
      </c>
    </row>
    <row r="66" spans="1:5">
      <c r="A66" s="1" t="s">
        <v>321</v>
      </c>
      <c r="B66" s="17">
        <v>6120</v>
      </c>
      <c r="C66" s="17">
        <v>113080</v>
      </c>
      <c r="D66" s="7">
        <f t="shared" si="0"/>
        <v>5.4120976299964624E-2</v>
      </c>
      <c r="E66" s="18">
        <f t="shared" si="1"/>
        <v>119200</v>
      </c>
    </row>
    <row r="67" spans="1:5">
      <c r="A67" s="1" t="s">
        <v>326</v>
      </c>
      <c r="B67" s="17">
        <v>2856</v>
      </c>
      <c r="C67" s="17">
        <v>165407</v>
      </c>
      <c r="D67" s="7">
        <f t="shared" si="0"/>
        <v>1.7266500208576421E-2</v>
      </c>
      <c r="E67" s="18">
        <f t="shared" si="1"/>
        <v>168263</v>
      </c>
    </row>
    <row r="68" spans="1:5">
      <c r="A68" s="1" t="s">
        <v>331</v>
      </c>
      <c r="B68" s="17">
        <v>2910</v>
      </c>
      <c r="C68" s="17">
        <v>114639</v>
      </c>
      <c r="D68" s="7">
        <f t="shared" si="0"/>
        <v>2.5384031612278545E-2</v>
      </c>
      <c r="E68" s="18">
        <f t="shared" si="1"/>
        <v>117549</v>
      </c>
    </row>
    <row r="69" spans="1:5">
      <c r="A69" s="1" t="s">
        <v>336</v>
      </c>
      <c r="B69" s="17">
        <v>5316</v>
      </c>
      <c r="C69" s="17">
        <v>32540</v>
      </c>
      <c r="D69" s="7">
        <f t="shared" ref="D69:D124" si="2">B69/C69</f>
        <v>0.1633681622618316</v>
      </c>
      <c r="E69" s="18">
        <f t="shared" ref="E69:E124" si="3">SUM(B69:C69)</f>
        <v>37856</v>
      </c>
    </row>
    <row r="70" spans="1:5">
      <c r="A70" s="1" t="s">
        <v>341</v>
      </c>
      <c r="B70" s="17">
        <v>8486</v>
      </c>
      <c r="C70" s="17">
        <v>46378</v>
      </c>
      <c r="D70" s="7">
        <f t="shared" si="2"/>
        <v>0.18297468627366423</v>
      </c>
      <c r="E70" s="18">
        <f t="shared" si="3"/>
        <v>54864</v>
      </c>
    </row>
    <row r="71" spans="1:5">
      <c r="A71" s="1" t="s">
        <v>346</v>
      </c>
      <c r="B71" s="17">
        <v>2664</v>
      </c>
      <c r="C71" s="17">
        <v>26653</v>
      </c>
      <c r="D71" s="7">
        <f t="shared" si="2"/>
        <v>9.9951225002813948E-2</v>
      </c>
      <c r="E71" s="18">
        <f t="shared" si="3"/>
        <v>29317</v>
      </c>
    </row>
    <row r="72" spans="1:5">
      <c r="A72" s="1" t="s">
        <v>350</v>
      </c>
      <c r="B72" s="17">
        <v>203492</v>
      </c>
      <c r="C72" s="17">
        <v>42778890</v>
      </c>
      <c r="D72" s="7">
        <f t="shared" si="2"/>
        <v>4.7568321665195142E-3</v>
      </c>
      <c r="E72" s="18">
        <f t="shared" si="3"/>
        <v>42982382</v>
      </c>
    </row>
    <row r="73" spans="1:5">
      <c r="A73" s="1" t="s">
        <v>355</v>
      </c>
      <c r="B73" s="17">
        <v>10830</v>
      </c>
      <c r="C73" s="17">
        <v>568948</v>
      </c>
      <c r="D73" s="7">
        <f t="shared" si="2"/>
        <v>1.903513150586697E-2</v>
      </c>
      <c r="E73" s="18">
        <f t="shared" si="3"/>
        <v>579778</v>
      </c>
    </row>
    <row r="74" spans="1:5">
      <c r="A74" s="1" t="s">
        <v>360</v>
      </c>
      <c r="B74" s="17">
        <v>2265</v>
      </c>
      <c r="C74" s="17">
        <v>19040</v>
      </c>
      <c r="D74" s="7">
        <f t="shared" si="2"/>
        <v>0.11896008403361344</v>
      </c>
      <c r="E74" s="18">
        <f t="shared" si="3"/>
        <v>21305</v>
      </c>
    </row>
    <row r="75" spans="1:5">
      <c r="A75" s="1" t="s">
        <v>365</v>
      </c>
      <c r="B75" s="17">
        <v>2856</v>
      </c>
      <c r="C75" s="17">
        <v>28597</v>
      </c>
      <c r="D75" s="7">
        <f t="shared" si="2"/>
        <v>9.9870615798860016E-2</v>
      </c>
      <c r="E75" s="18">
        <f t="shared" si="3"/>
        <v>31453</v>
      </c>
    </row>
    <row r="76" spans="1:5">
      <c r="A76" s="1" t="s">
        <v>370</v>
      </c>
      <c r="B76" s="17">
        <v>2654</v>
      </c>
      <c r="C76" s="17">
        <v>11446</v>
      </c>
      <c r="D76" s="7">
        <f t="shared" si="2"/>
        <v>0.23187139612091559</v>
      </c>
      <c r="E76" s="18">
        <f t="shared" si="3"/>
        <v>14100</v>
      </c>
    </row>
    <row r="77" spans="1:5">
      <c r="A77" s="1" t="s">
        <v>375</v>
      </c>
      <c r="B77" s="17">
        <v>12326</v>
      </c>
      <c r="C77" s="17">
        <v>465007</v>
      </c>
      <c r="D77" s="7">
        <f t="shared" si="2"/>
        <v>2.6507127849688283E-2</v>
      </c>
      <c r="E77" s="18">
        <f t="shared" si="3"/>
        <v>477333</v>
      </c>
    </row>
    <row r="78" spans="1:5">
      <c r="A78" s="1" t="s">
        <v>380</v>
      </c>
      <c r="B78" s="17">
        <v>2097</v>
      </c>
      <c r="C78" s="17">
        <v>66471</v>
      </c>
      <c r="D78" s="7">
        <f t="shared" si="2"/>
        <v>3.154759218305727E-2</v>
      </c>
      <c r="E78" s="18">
        <f t="shared" si="3"/>
        <v>68568</v>
      </c>
    </row>
    <row r="79" spans="1:5">
      <c r="A79" s="1" t="s">
        <v>385</v>
      </c>
      <c r="B79" s="17">
        <v>6599</v>
      </c>
      <c r="C79" s="17">
        <v>55505</v>
      </c>
      <c r="D79" s="7">
        <f t="shared" si="2"/>
        <v>0.1188901900729664</v>
      </c>
      <c r="E79" s="18">
        <f t="shared" si="3"/>
        <v>62104</v>
      </c>
    </row>
    <row r="80" spans="1:5">
      <c r="A80" s="1" t="s">
        <v>390</v>
      </c>
      <c r="B80" s="17">
        <v>2893</v>
      </c>
      <c r="C80" s="17">
        <v>46500</v>
      </c>
      <c r="D80" s="7">
        <f t="shared" si="2"/>
        <v>6.2215053763440858E-2</v>
      </c>
      <c r="E80" s="18">
        <f t="shared" si="3"/>
        <v>49393</v>
      </c>
    </row>
    <row r="81" spans="1:5">
      <c r="A81" s="1" t="s">
        <v>395</v>
      </c>
      <c r="B81" s="17">
        <v>9403</v>
      </c>
      <c r="C81" s="17">
        <v>100702</v>
      </c>
      <c r="D81" s="7">
        <f t="shared" si="2"/>
        <v>9.3374510933248597E-2</v>
      </c>
      <c r="E81" s="18">
        <f t="shared" si="3"/>
        <v>110105</v>
      </c>
    </row>
    <row r="82" spans="1:5">
      <c r="A82" s="1" t="s">
        <v>400</v>
      </c>
      <c r="B82" s="17">
        <v>9509</v>
      </c>
      <c r="C82" s="17">
        <v>477538</v>
      </c>
      <c r="D82" s="7">
        <f t="shared" si="2"/>
        <v>1.991255146187319E-2</v>
      </c>
      <c r="E82" s="18">
        <f t="shared" si="3"/>
        <v>487047</v>
      </c>
    </row>
    <row r="83" spans="1:5">
      <c r="A83" s="1" t="s">
        <v>405</v>
      </c>
      <c r="B83" s="17">
        <v>6284</v>
      </c>
      <c r="C83" s="17">
        <v>190308</v>
      </c>
      <c r="D83" s="7">
        <f t="shared" si="2"/>
        <v>3.3020156798453035E-2</v>
      </c>
      <c r="E83" s="18">
        <f t="shared" si="3"/>
        <v>196592</v>
      </c>
    </row>
    <row r="84" spans="1:5">
      <c r="A84" s="1" t="s">
        <v>410</v>
      </c>
      <c r="B84" s="17">
        <v>10181</v>
      </c>
      <c r="C84" s="17">
        <v>151100</v>
      </c>
      <c r="D84" s="7">
        <f t="shared" si="2"/>
        <v>6.737921906022501E-2</v>
      </c>
      <c r="E84" s="18">
        <f t="shared" si="3"/>
        <v>161281</v>
      </c>
    </row>
    <row r="85" spans="1:5">
      <c r="A85" s="1" t="s">
        <v>415</v>
      </c>
      <c r="B85" s="17">
        <v>3937</v>
      </c>
      <c r="C85" s="17">
        <v>73885</v>
      </c>
      <c r="D85" s="7">
        <f t="shared" si="2"/>
        <v>5.328551126751032E-2</v>
      </c>
      <c r="E85" s="18">
        <f t="shared" si="3"/>
        <v>77822</v>
      </c>
    </row>
    <row r="86" spans="1:5">
      <c r="A86" s="1" t="s">
        <v>420</v>
      </c>
      <c r="B86" s="17">
        <v>3549</v>
      </c>
      <c r="C86" s="17">
        <v>105943</v>
      </c>
      <c r="D86" s="7">
        <f t="shared" si="2"/>
        <v>3.3499145767063421E-2</v>
      </c>
      <c r="E86" s="18">
        <f t="shared" si="3"/>
        <v>109492</v>
      </c>
    </row>
    <row r="87" spans="1:5">
      <c r="A87" s="1" t="s">
        <v>425</v>
      </c>
      <c r="B87" s="17">
        <v>7561</v>
      </c>
      <c r="C87" s="17">
        <v>233462</v>
      </c>
      <c r="D87" s="7">
        <f t="shared" si="2"/>
        <v>3.2386426913159315E-2</v>
      </c>
      <c r="E87" s="18">
        <f t="shared" si="3"/>
        <v>241023</v>
      </c>
    </row>
    <row r="88" spans="1:5">
      <c r="A88" s="1" t="s">
        <v>430</v>
      </c>
      <c r="B88" s="17">
        <v>4591</v>
      </c>
      <c r="C88" s="17">
        <v>148658</v>
      </c>
      <c r="D88" s="7">
        <f t="shared" si="2"/>
        <v>3.088296627157637E-2</v>
      </c>
      <c r="E88" s="18">
        <f t="shared" si="3"/>
        <v>153249</v>
      </c>
    </row>
    <row r="89" spans="1:5">
      <c r="A89" s="1" t="s">
        <v>435</v>
      </c>
      <c r="B89" s="17">
        <v>111257</v>
      </c>
      <c r="C89" s="17">
        <v>20788591</v>
      </c>
      <c r="D89" s="7">
        <f t="shared" si="2"/>
        <v>5.3518297608529603E-3</v>
      </c>
      <c r="E89" s="18">
        <f t="shared" si="3"/>
        <v>20899848</v>
      </c>
    </row>
    <row r="90" spans="1:5">
      <c r="A90" s="1" t="s">
        <v>440</v>
      </c>
      <c r="B90" s="17">
        <v>10728</v>
      </c>
      <c r="C90" s="17">
        <v>1085164</v>
      </c>
      <c r="D90" s="7">
        <f t="shared" si="2"/>
        <v>9.886063304717075E-3</v>
      </c>
      <c r="E90" s="18">
        <f t="shared" si="3"/>
        <v>1095892</v>
      </c>
    </row>
    <row r="91" spans="1:5">
      <c r="A91" s="1" t="s">
        <v>445</v>
      </c>
      <c r="B91" s="17">
        <v>4146</v>
      </c>
      <c r="C91" s="17">
        <v>137450</v>
      </c>
      <c r="D91" s="7">
        <f t="shared" si="2"/>
        <v>3.0163695889414331E-2</v>
      </c>
      <c r="E91" s="18">
        <f t="shared" si="3"/>
        <v>141596</v>
      </c>
    </row>
    <row r="92" spans="1:5">
      <c r="A92" s="1" t="s">
        <v>450</v>
      </c>
      <c r="B92" s="17">
        <v>10155</v>
      </c>
      <c r="C92" s="17">
        <v>519534</v>
      </c>
      <c r="D92" s="7">
        <f t="shared" si="2"/>
        <v>1.9546362701959832E-2</v>
      </c>
      <c r="E92" s="18">
        <f t="shared" si="3"/>
        <v>529689</v>
      </c>
    </row>
    <row r="93" spans="1:5">
      <c r="A93" s="1" t="s">
        <v>455</v>
      </c>
      <c r="B93" s="17">
        <v>3212</v>
      </c>
      <c r="C93" s="17">
        <v>31000</v>
      </c>
      <c r="D93" s="7">
        <f t="shared" si="2"/>
        <v>0.10361290322580645</v>
      </c>
      <c r="E93" s="18">
        <f t="shared" si="3"/>
        <v>34212</v>
      </c>
    </row>
    <row r="94" spans="1:5">
      <c r="A94" s="1" t="s">
        <v>460</v>
      </c>
      <c r="B94" s="17">
        <v>2955</v>
      </c>
      <c r="C94" s="17">
        <v>38344</v>
      </c>
      <c r="D94" s="7">
        <f t="shared" si="2"/>
        <v>7.7065512205299391E-2</v>
      </c>
      <c r="E94" s="18">
        <f t="shared" si="3"/>
        <v>41299</v>
      </c>
    </row>
    <row r="95" spans="1:5">
      <c r="A95" s="1" t="s">
        <v>465</v>
      </c>
      <c r="B95" s="17">
        <v>2039</v>
      </c>
      <c r="C95" s="17">
        <v>48616</v>
      </c>
      <c r="D95" s="7">
        <f t="shared" si="2"/>
        <v>4.1940924798420272E-2</v>
      </c>
      <c r="E95" s="18">
        <f t="shared" si="3"/>
        <v>50655</v>
      </c>
    </row>
    <row r="96" spans="1:5">
      <c r="A96" s="1" t="s">
        <v>470</v>
      </c>
      <c r="B96" s="17">
        <v>12595</v>
      </c>
      <c r="C96" s="17">
        <v>532854</v>
      </c>
      <c r="D96" s="7">
        <f t="shared" si="2"/>
        <v>2.3636868635686321E-2</v>
      </c>
      <c r="E96" s="18">
        <f t="shared" si="3"/>
        <v>545449</v>
      </c>
    </row>
    <row r="97" spans="1:5">
      <c r="A97" s="1" t="s">
        <v>475</v>
      </c>
      <c r="B97" s="17">
        <v>3303</v>
      </c>
      <c r="C97" s="17">
        <v>69600</v>
      </c>
      <c r="D97" s="7">
        <f t="shared" si="2"/>
        <v>4.7456896551724137E-2</v>
      </c>
      <c r="E97" s="18">
        <f t="shared" si="3"/>
        <v>72903</v>
      </c>
    </row>
    <row r="98" spans="1:5">
      <c r="A98" s="1" t="s">
        <v>480</v>
      </c>
      <c r="B98" s="17">
        <v>6201</v>
      </c>
      <c r="C98" s="17">
        <v>223005</v>
      </c>
      <c r="D98" s="7">
        <f t="shared" si="2"/>
        <v>2.7806551422613842E-2</v>
      </c>
      <c r="E98" s="18">
        <f t="shared" si="3"/>
        <v>229206</v>
      </c>
    </row>
    <row r="99" spans="1:5">
      <c r="A99" s="1" t="s">
        <v>485</v>
      </c>
      <c r="B99" s="17">
        <v>9675</v>
      </c>
      <c r="C99" s="17">
        <v>83200</v>
      </c>
      <c r="D99" s="7">
        <f t="shared" si="2"/>
        <v>0.1162860576923077</v>
      </c>
      <c r="E99" s="18">
        <f t="shared" si="3"/>
        <v>92875</v>
      </c>
    </row>
    <row r="100" spans="1:5">
      <c r="A100" s="1" t="s">
        <v>490</v>
      </c>
      <c r="B100" s="17">
        <v>89940</v>
      </c>
      <c r="C100" s="17">
        <v>5682862</v>
      </c>
      <c r="D100" s="7">
        <f t="shared" si="2"/>
        <v>1.5826532476065757E-2</v>
      </c>
      <c r="E100" s="18">
        <f t="shared" si="3"/>
        <v>5772802</v>
      </c>
    </row>
    <row r="101" spans="1:5">
      <c r="A101" s="1" t="s">
        <v>494</v>
      </c>
      <c r="B101" s="17">
        <v>45972</v>
      </c>
      <c r="C101" s="17">
        <v>2382205</v>
      </c>
      <c r="D101" s="7">
        <f t="shared" si="2"/>
        <v>1.9298087276283946E-2</v>
      </c>
      <c r="E101" s="18">
        <f t="shared" si="3"/>
        <v>2428177</v>
      </c>
    </row>
    <row r="102" spans="1:5">
      <c r="A102" s="1" t="s">
        <v>497</v>
      </c>
      <c r="B102" s="17">
        <v>15256</v>
      </c>
      <c r="C102" s="17">
        <v>772902</v>
      </c>
      <c r="D102" s="7">
        <f t="shared" si="2"/>
        <v>1.97385955787409E-2</v>
      </c>
      <c r="E102" s="18">
        <f t="shared" si="3"/>
        <v>788158</v>
      </c>
    </row>
    <row r="103" spans="1:5">
      <c r="A103" s="1" t="s">
        <v>500</v>
      </c>
      <c r="B103" s="17">
        <v>0</v>
      </c>
      <c r="C103" s="17">
        <v>1361033</v>
      </c>
      <c r="D103" s="7">
        <f t="shared" si="2"/>
        <v>0</v>
      </c>
      <c r="E103" s="18">
        <f t="shared" si="3"/>
        <v>1361033</v>
      </c>
    </row>
    <row r="104" spans="1:5">
      <c r="A104" s="1" t="s">
        <v>505</v>
      </c>
      <c r="B104" s="17">
        <v>2494</v>
      </c>
      <c r="C104" s="17">
        <v>73520</v>
      </c>
      <c r="D104" s="7">
        <f t="shared" si="2"/>
        <v>3.3922742110990209E-2</v>
      </c>
      <c r="E104" s="18">
        <f t="shared" si="3"/>
        <v>76014</v>
      </c>
    </row>
    <row r="105" spans="1:5">
      <c r="A105" s="1" t="s">
        <v>510</v>
      </c>
      <c r="B105" s="17">
        <v>5147</v>
      </c>
      <c r="C105" s="17">
        <v>88498</v>
      </c>
      <c r="D105" s="7">
        <f t="shared" si="2"/>
        <v>5.8159506429523833E-2</v>
      </c>
      <c r="E105" s="18">
        <f t="shared" si="3"/>
        <v>93645</v>
      </c>
    </row>
    <row r="106" spans="1:5">
      <c r="A106" s="1" t="s">
        <v>515</v>
      </c>
      <c r="B106" s="17">
        <v>3321</v>
      </c>
      <c r="C106" s="17">
        <v>14400</v>
      </c>
      <c r="D106" s="7">
        <f t="shared" si="2"/>
        <v>0.230625</v>
      </c>
      <c r="E106" s="18">
        <f t="shared" si="3"/>
        <v>17721</v>
      </c>
    </row>
    <row r="107" spans="1:5">
      <c r="A107" s="1" t="s">
        <v>520</v>
      </c>
      <c r="B107" s="17">
        <v>2755</v>
      </c>
      <c r="C107" s="17">
        <v>15867</v>
      </c>
      <c r="D107" s="7">
        <f t="shared" si="2"/>
        <v>0.1736308060755026</v>
      </c>
      <c r="E107" s="18">
        <f t="shared" si="3"/>
        <v>18622</v>
      </c>
    </row>
    <row r="108" spans="1:5">
      <c r="A108" s="1" t="s">
        <v>525</v>
      </c>
      <c r="B108" s="17">
        <v>2097</v>
      </c>
      <c r="C108" s="17">
        <v>155219</v>
      </c>
      <c r="D108" s="7">
        <f t="shared" si="2"/>
        <v>1.3509944014585842E-2</v>
      </c>
      <c r="E108" s="18">
        <f t="shared" si="3"/>
        <v>157316</v>
      </c>
    </row>
    <row r="109" spans="1:5">
      <c r="A109" s="1" t="s">
        <v>530</v>
      </c>
      <c r="B109" s="17">
        <v>2541</v>
      </c>
      <c r="C109" s="17">
        <v>11977</v>
      </c>
      <c r="D109" s="7">
        <f t="shared" si="2"/>
        <v>0.21215663354763295</v>
      </c>
      <c r="E109" s="18">
        <f t="shared" si="3"/>
        <v>14518</v>
      </c>
    </row>
    <row r="110" spans="1:5">
      <c r="A110" s="1" t="s">
        <v>535</v>
      </c>
      <c r="B110" s="17">
        <v>166268</v>
      </c>
      <c r="C110" s="17">
        <v>35647015</v>
      </c>
      <c r="D110" s="7">
        <f t="shared" si="2"/>
        <v>4.6642895625341983E-3</v>
      </c>
      <c r="E110" s="18">
        <f t="shared" si="3"/>
        <v>35813283</v>
      </c>
    </row>
    <row r="111" spans="1:5">
      <c r="A111" s="1" t="s">
        <v>540</v>
      </c>
      <c r="B111" s="17">
        <v>0</v>
      </c>
      <c r="C111" s="17">
        <v>0</v>
      </c>
      <c r="D111" s="7">
        <v>0</v>
      </c>
      <c r="E111" s="18">
        <f t="shared" si="3"/>
        <v>0</v>
      </c>
    </row>
    <row r="112" spans="1:5">
      <c r="A112" s="1" t="s">
        <v>545</v>
      </c>
      <c r="B112" s="17">
        <v>8341</v>
      </c>
      <c r="C112" s="17">
        <v>134000</v>
      </c>
      <c r="D112" s="7">
        <f t="shared" si="2"/>
        <v>6.2246268656716418E-2</v>
      </c>
      <c r="E112" s="18">
        <f t="shared" si="3"/>
        <v>142341</v>
      </c>
    </row>
    <row r="113" spans="1:5">
      <c r="A113" s="1" t="s">
        <v>550</v>
      </c>
      <c r="B113" s="17">
        <v>11506</v>
      </c>
      <c r="C113" s="17">
        <v>324935</v>
      </c>
      <c r="D113" s="7">
        <f t="shared" si="2"/>
        <v>3.5410158954867897E-2</v>
      </c>
      <c r="E113" s="18">
        <f t="shared" si="3"/>
        <v>336441</v>
      </c>
    </row>
    <row r="114" spans="1:5">
      <c r="A114" s="1" t="s">
        <v>555</v>
      </c>
      <c r="B114" s="17">
        <v>1124</v>
      </c>
      <c r="C114" s="17">
        <v>56972</v>
      </c>
      <c r="D114" s="7">
        <f t="shared" si="2"/>
        <v>1.9728989679140631E-2</v>
      </c>
      <c r="E114" s="18">
        <f t="shared" si="3"/>
        <v>58096</v>
      </c>
    </row>
    <row r="115" spans="1:5">
      <c r="A115" s="1" t="s">
        <v>560</v>
      </c>
      <c r="B115" s="17">
        <v>5266</v>
      </c>
      <c r="C115" s="17">
        <v>238872</v>
      </c>
      <c r="D115" s="7">
        <f t="shared" si="2"/>
        <v>2.2045279480223719E-2</v>
      </c>
      <c r="E115" s="18">
        <f t="shared" si="3"/>
        <v>244138</v>
      </c>
    </row>
    <row r="116" spans="1:5">
      <c r="A116" s="1" t="s">
        <v>565</v>
      </c>
      <c r="B116" s="17">
        <v>4304</v>
      </c>
      <c r="C116" s="17">
        <v>66239</v>
      </c>
      <c r="D116" s="7">
        <f t="shared" si="2"/>
        <v>6.4976826340977373E-2</v>
      </c>
      <c r="E116" s="18">
        <f t="shared" si="3"/>
        <v>70543</v>
      </c>
    </row>
    <row r="117" spans="1:5">
      <c r="A117" s="1" t="s">
        <v>570</v>
      </c>
      <c r="B117" s="17">
        <v>2688</v>
      </c>
      <c r="C117" s="17">
        <v>24203</v>
      </c>
      <c r="D117" s="7">
        <f t="shared" si="2"/>
        <v>0.11106061232078668</v>
      </c>
      <c r="E117" s="18">
        <f t="shared" si="3"/>
        <v>26891</v>
      </c>
    </row>
    <row r="118" spans="1:5">
      <c r="A118" s="1" t="s">
        <v>575</v>
      </c>
      <c r="B118" s="17">
        <v>38355</v>
      </c>
      <c r="C118" s="17">
        <v>2355632</v>
      </c>
      <c r="D118" s="7">
        <f t="shared" si="2"/>
        <v>1.628225461362386E-2</v>
      </c>
      <c r="E118" s="18">
        <f t="shared" si="3"/>
        <v>2393987</v>
      </c>
    </row>
    <row r="119" spans="1:5">
      <c r="A119" s="1" t="s">
        <v>579</v>
      </c>
      <c r="B119" s="17">
        <v>0</v>
      </c>
      <c r="C119" s="17">
        <v>22398</v>
      </c>
      <c r="D119" s="7">
        <f t="shared" si="2"/>
        <v>0</v>
      </c>
      <c r="E119" s="18">
        <f t="shared" si="3"/>
        <v>22398</v>
      </c>
    </row>
    <row r="120" spans="1:5">
      <c r="A120" s="1" t="s">
        <v>584</v>
      </c>
      <c r="B120" s="17">
        <v>3341</v>
      </c>
      <c r="C120" s="17">
        <v>89795</v>
      </c>
      <c r="D120" s="7">
        <f t="shared" si="2"/>
        <v>3.7206971434935128E-2</v>
      </c>
      <c r="E120" s="18">
        <f t="shared" si="3"/>
        <v>93136</v>
      </c>
    </row>
    <row r="121" spans="1:5">
      <c r="A121" s="1" t="s">
        <v>589</v>
      </c>
      <c r="B121" s="17">
        <v>11654</v>
      </c>
      <c r="C121" s="17">
        <v>382703</v>
      </c>
      <c r="D121" s="7">
        <f t="shared" si="2"/>
        <v>3.0451812502123057E-2</v>
      </c>
      <c r="E121" s="18">
        <f t="shared" si="3"/>
        <v>394357</v>
      </c>
    </row>
    <row r="122" spans="1:5">
      <c r="A122" s="1" t="s">
        <v>594</v>
      </c>
      <c r="B122" s="17">
        <v>3022</v>
      </c>
      <c r="C122" s="17">
        <v>54689</v>
      </c>
      <c r="D122" s="7">
        <f t="shared" si="2"/>
        <v>5.5257912925816895E-2</v>
      </c>
      <c r="E122" s="18">
        <f t="shared" si="3"/>
        <v>57711</v>
      </c>
    </row>
    <row r="123" spans="1:5">
      <c r="A123" s="1" t="s">
        <v>599</v>
      </c>
      <c r="B123" s="17">
        <v>2288</v>
      </c>
      <c r="C123" s="17">
        <v>75737</v>
      </c>
      <c r="D123" s="7">
        <f t="shared" si="2"/>
        <v>3.0209804983033391E-2</v>
      </c>
      <c r="E123" s="18">
        <f t="shared" si="3"/>
        <v>78025</v>
      </c>
    </row>
    <row r="124" spans="1:5">
      <c r="A124" s="1" t="s">
        <v>604</v>
      </c>
      <c r="B124" s="17">
        <v>8683</v>
      </c>
      <c r="C124" s="17">
        <v>630302</v>
      </c>
      <c r="D124" s="7">
        <f t="shared" si="2"/>
        <v>1.3775935979895352E-2</v>
      </c>
      <c r="E124" s="18">
        <f t="shared" si="3"/>
        <v>638985</v>
      </c>
    </row>
    <row r="126" spans="1:5">
      <c r="A126" t="s">
        <v>609</v>
      </c>
      <c r="B126" s="18">
        <f>SUM(B4:B125)</f>
        <v>1479674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CF34-E9E9-454B-8D4C-25BC415113BC}">
  <dimension ref="A1:N127"/>
  <sheetViews>
    <sheetView workbookViewId="0">
      <selection activeCell="C2" sqref="C2"/>
    </sheetView>
  </sheetViews>
  <sheetFormatPr defaultRowHeight="15"/>
  <cols>
    <col min="1" max="1" width="52.42578125" bestFit="1" customWidth="1"/>
    <col min="2" max="2" width="13.140625" bestFit="1" customWidth="1"/>
    <col min="3" max="3" width="14.42578125" bestFit="1" customWidth="1"/>
    <col min="4" max="4" width="12.7109375" customWidth="1"/>
    <col min="5" max="5" width="20" customWidth="1"/>
    <col min="6" max="6" width="10.85546875" bestFit="1" customWidth="1"/>
    <col min="7" max="7" width="14.7109375" customWidth="1"/>
    <col min="8" max="8" width="25.140625" customWidth="1"/>
    <col min="9" max="9" width="26" bestFit="1" customWidth="1"/>
    <col min="10" max="10" width="17.7109375" style="19" bestFit="1" customWidth="1"/>
    <col min="11" max="11" width="17.5703125" style="19" bestFit="1" customWidth="1"/>
    <col min="12" max="12" width="19.7109375" style="19" bestFit="1" customWidth="1"/>
    <col min="13" max="13" width="18.140625" style="19" bestFit="1" customWidth="1"/>
    <col min="14" max="14" width="17.5703125" style="19" bestFit="1" customWidth="1"/>
  </cols>
  <sheetData>
    <row r="1" spans="1:14">
      <c r="A1" s="26" t="s">
        <v>898</v>
      </c>
    </row>
    <row r="3" spans="1:14">
      <c r="C3" s="57" t="s">
        <v>899</v>
      </c>
      <c r="D3" s="57"/>
      <c r="E3" s="57"/>
      <c r="F3" s="57"/>
      <c r="G3" s="57"/>
      <c r="H3" s="15"/>
      <c r="J3" s="58" t="s">
        <v>900</v>
      </c>
      <c r="K3" s="58"/>
      <c r="L3" s="58"/>
      <c r="M3" s="58"/>
      <c r="N3" s="58"/>
    </row>
    <row r="4" spans="1:14">
      <c r="A4" s="49" t="s">
        <v>1</v>
      </c>
      <c r="B4" s="49" t="s">
        <v>901</v>
      </c>
      <c r="C4" s="40" t="s">
        <v>902</v>
      </c>
      <c r="D4" s="40" t="s">
        <v>903</v>
      </c>
      <c r="E4" s="40" t="s">
        <v>904</v>
      </c>
      <c r="F4" s="40" t="s">
        <v>905</v>
      </c>
      <c r="G4" s="41" t="s">
        <v>906</v>
      </c>
      <c r="H4" s="49" t="s">
        <v>907</v>
      </c>
      <c r="I4" s="49" t="s">
        <v>908</v>
      </c>
      <c r="J4" s="65" t="s">
        <v>909</v>
      </c>
      <c r="K4" s="65" t="s">
        <v>910</v>
      </c>
      <c r="L4" s="65" t="s">
        <v>911</v>
      </c>
      <c r="M4" s="65" t="s">
        <v>912</v>
      </c>
      <c r="N4" s="66" t="s">
        <v>913</v>
      </c>
    </row>
    <row r="5" spans="1:14">
      <c r="A5" s="1" t="s">
        <v>12</v>
      </c>
      <c r="B5" s="2">
        <v>16842</v>
      </c>
      <c r="C5" s="17">
        <v>2000</v>
      </c>
      <c r="D5" s="17">
        <v>31128</v>
      </c>
      <c r="E5" s="17">
        <v>0</v>
      </c>
      <c r="F5" s="17">
        <v>0</v>
      </c>
      <c r="G5" s="38">
        <f>SUM(C5:F5)</f>
        <v>33128</v>
      </c>
      <c r="H5" s="17">
        <f>'Operating Revenue I'!E4</f>
        <v>479038</v>
      </c>
      <c r="I5" s="18">
        <f>SUM(G5:H5)</f>
        <v>512166</v>
      </c>
      <c r="J5" s="19">
        <f>'Operating Revenue I'!C4/B5</f>
        <v>27.671891699323123</v>
      </c>
      <c r="K5" s="19">
        <f>('Operating Revenue I'!B4+C5)/B5</f>
        <v>0.88991806198788748</v>
      </c>
      <c r="L5" s="19">
        <f>D5/B5</f>
        <v>1.8482365514784467</v>
      </c>
      <c r="M5" s="19">
        <f>G5/B5</f>
        <v>1.9669872936705854</v>
      </c>
      <c r="N5" s="39">
        <f>I5/B5</f>
        <v>30.410046312789454</v>
      </c>
    </row>
    <row r="6" spans="1:14">
      <c r="A6" s="1" t="s">
        <v>17</v>
      </c>
      <c r="B6" s="3">
        <v>789</v>
      </c>
      <c r="C6" s="17">
        <v>0</v>
      </c>
      <c r="D6" s="17">
        <v>3000</v>
      </c>
      <c r="E6" s="17">
        <v>0</v>
      </c>
      <c r="F6" s="17">
        <v>1</v>
      </c>
      <c r="G6" s="38">
        <f t="shared" ref="G6:G69" si="0">SUM(C6:F6)</f>
        <v>3001</v>
      </c>
      <c r="H6" s="17">
        <f>'Operating Revenue I'!E5</f>
        <v>36177</v>
      </c>
      <c r="I6" s="18">
        <f t="shared" ref="I6:I69" si="1">SUM(G6:H6)</f>
        <v>39178</v>
      </c>
      <c r="J6" s="19">
        <f>'Operating Revenue I'!C5/B6</f>
        <v>42.973384030418252</v>
      </c>
      <c r="K6" s="19">
        <f>('Operating Revenue I'!B5+C6)/B6</f>
        <v>2.8783269961977185</v>
      </c>
      <c r="L6" s="19">
        <f t="shared" ref="L6:L69" si="2">D6/B6</f>
        <v>3.8022813688212929</v>
      </c>
      <c r="M6" s="19">
        <f t="shared" ref="M6:M69" si="3">G6/B6</f>
        <v>3.8035487959442333</v>
      </c>
      <c r="N6" s="39">
        <f t="shared" ref="N6:N69" si="4">I6/B6</f>
        <v>49.655259822560204</v>
      </c>
    </row>
    <row r="7" spans="1:14">
      <c r="A7" s="1" t="s">
        <v>22</v>
      </c>
      <c r="B7" s="2">
        <v>4997</v>
      </c>
      <c r="C7" s="17">
        <v>0</v>
      </c>
      <c r="D7" s="17">
        <v>9555</v>
      </c>
      <c r="E7" s="17">
        <v>0</v>
      </c>
      <c r="F7" s="17">
        <v>2015</v>
      </c>
      <c r="G7" s="38">
        <f t="shared" si="0"/>
        <v>11570</v>
      </c>
      <c r="H7" s="17">
        <f>'Operating Revenue I'!E6</f>
        <v>355307</v>
      </c>
      <c r="I7" s="18">
        <f t="shared" si="1"/>
        <v>366877</v>
      </c>
      <c r="J7" s="19">
        <f>'Operating Revenue I'!C6/B7</f>
        <v>69.344206523914352</v>
      </c>
      <c r="K7" s="19">
        <f>('Operating Revenue I'!B6+C7)/B7</f>
        <v>1.7598559135481289</v>
      </c>
      <c r="L7" s="19">
        <f t="shared" si="2"/>
        <v>1.9121472883730237</v>
      </c>
      <c r="M7" s="19">
        <f t="shared" si="3"/>
        <v>2.3153892335401243</v>
      </c>
      <c r="N7" s="39">
        <f t="shared" si="4"/>
        <v>73.419451671002605</v>
      </c>
    </row>
    <row r="8" spans="1:14">
      <c r="A8" s="1" t="s">
        <v>27</v>
      </c>
      <c r="B8" s="2">
        <v>5990</v>
      </c>
      <c r="C8" s="17">
        <v>0</v>
      </c>
      <c r="D8" s="17">
        <v>9655</v>
      </c>
      <c r="E8" s="17">
        <v>0</v>
      </c>
      <c r="F8" s="17">
        <v>2100</v>
      </c>
      <c r="G8" s="38">
        <f t="shared" si="0"/>
        <v>11755</v>
      </c>
      <c r="H8" s="17">
        <f>'Operating Revenue I'!E7</f>
        <v>170980</v>
      </c>
      <c r="I8" s="18">
        <f t="shared" si="1"/>
        <v>182735</v>
      </c>
      <c r="J8" s="19">
        <f>'Operating Revenue I'!C7/B8</f>
        <v>27.380801335559266</v>
      </c>
      <c r="K8" s="19">
        <f>('Operating Revenue I'!B7+C8)/B8</f>
        <v>1.1634390651085142</v>
      </c>
      <c r="L8" s="19">
        <f t="shared" si="2"/>
        <v>1.6118530884808013</v>
      </c>
      <c r="M8" s="19">
        <f t="shared" si="3"/>
        <v>1.9624373956594323</v>
      </c>
      <c r="N8" s="39">
        <f t="shared" si="4"/>
        <v>30.506677796327214</v>
      </c>
    </row>
    <row r="9" spans="1:14">
      <c r="A9" s="1" t="s">
        <v>32</v>
      </c>
      <c r="B9" s="2">
        <v>2184</v>
      </c>
      <c r="C9" s="17">
        <v>0</v>
      </c>
      <c r="D9" s="17">
        <v>23409</v>
      </c>
      <c r="E9" s="17">
        <v>9700</v>
      </c>
      <c r="F9" s="17">
        <v>37522</v>
      </c>
      <c r="G9" s="38">
        <f t="shared" si="0"/>
        <v>70631</v>
      </c>
      <c r="H9" s="17">
        <f>'Operating Revenue I'!E8</f>
        <v>79773</v>
      </c>
      <c r="I9" s="18">
        <f t="shared" si="1"/>
        <v>150404</v>
      </c>
      <c r="J9" s="19">
        <f>'Operating Revenue I'!C8/B9</f>
        <v>30.815018315018314</v>
      </c>
      <c r="K9" s="19">
        <f>('Operating Revenue I'!B8+C9)/B9</f>
        <v>5.7110805860805858</v>
      </c>
      <c r="L9" s="19">
        <f t="shared" si="2"/>
        <v>10.718406593406593</v>
      </c>
      <c r="M9" s="19">
        <f t="shared" si="3"/>
        <v>32.340201465201467</v>
      </c>
      <c r="N9" s="39">
        <f t="shared" si="4"/>
        <v>68.866300366300365</v>
      </c>
    </row>
    <row r="10" spans="1:14">
      <c r="A10" s="1" t="s">
        <v>37</v>
      </c>
      <c r="B10" s="2">
        <v>1093</v>
      </c>
      <c r="C10" s="17">
        <v>0</v>
      </c>
      <c r="D10" s="17">
        <v>4643</v>
      </c>
      <c r="E10" s="17">
        <v>0</v>
      </c>
      <c r="F10" s="17">
        <v>2032</v>
      </c>
      <c r="G10" s="38">
        <f t="shared" si="0"/>
        <v>6675</v>
      </c>
      <c r="H10" s="17">
        <f>'Operating Revenue I'!E9</f>
        <v>24977</v>
      </c>
      <c r="I10" s="18">
        <f t="shared" si="1"/>
        <v>31652</v>
      </c>
      <c r="J10" s="19">
        <f>'Operating Revenue I'!C9/B10</f>
        <v>20.563586459286366</v>
      </c>
      <c r="K10" s="19">
        <f>('Operating Revenue I'!B9+C10)/B10</f>
        <v>2.2881976212259834</v>
      </c>
      <c r="L10" s="19">
        <f t="shared" si="2"/>
        <v>4.2479414455626712</v>
      </c>
      <c r="M10" s="19">
        <f t="shared" si="3"/>
        <v>6.1070448307410796</v>
      </c>
      <c r="N10" s="39">
        <f t="shared" si="4"/>
        <v>28.958828911253431</v>
      </c>
    </row>
    <row r="11" spans="1:14">
      <c r="A11" s="1" t="s">
        <v>42</v>
      </c>
      <c r="B11" s="2">
        <v>24893</v>
      </c>
      <c r="C11" s="17">
        <v>0</v>
      </c>
      <c r="D11" s="17">
        <v>34198</v>
      </c>
      <c r="E11" s="17">
        <v>150051</v>
      </c>
      <c r="F11" s="17">
        <v>11638</v>
      </c>
      <c r="G11" s="38">
        <f t="shared" si="0"/>
        <v>195887</v>
      </c>
      <c r="H11" s="17">
        <f>'Operating Revenue I'!E10</f>
        <v>1061740</v>
      </c>
      <c r="I11" s="18">
        <f t="shared" si="1"/>
        <v>1257627</v>
      </c>
      <c r="J11" s="19">
        <f>'Operating Revenue I'!C10/B11</f>
        <v>41.958582734101959</v>
      </c>
      <c r="K11" s="19">
        <f>('Operating Revenue I'!B10+C11)/B11</f>
        <v>0.69356847306471703</v>
      </c>
      <c r="L11" s="19">
        <f t="shared" si="2"/>
        <v>1.373799863415418</v>
      </c>
      <c r="M11" s="19">
        <f t="shared" si="3"/>
        <v>7.8691600048206327</v>
      </c>
      <c r="N11" s="39">
        <f t="shared" si="4"/>
        <v>50.521311211987303</v>
      </c>
    </row>
    <row r="12" spans="1:14">
      <c r="A12" s="1" t="s">
        <v>47</v>
      </c>
      <c r="B12" s="2">
        <v>1024</v>
      </c>
      <c r="C12" s="17">
        <v>0</v>
      </c>
      <c r="D12" s="17">
        <v>3585</v>
      </c>
      <c r="E12" s="17">
        <v>0</v>
      </c>
      <c r="F12" s="17">
        <v>0</v>
      </c>
      <c r="G12" s="38">
        <f t="shared" si="0"/>
        <v>3585</v>
      </c>
      <c r="H12" s="17">
        <f>'Operating Revenue I'!E11</f>
        <v>22295</v>
      </c>
      <c r="I12" s="18">
        <f t="shared" si="1"/>
        <v>25880</v>
      </c>
      <c r="J12" s="19">
        <f>'Operating Revenue I'!C11/B12</f>
        <v>17.578125</v>
      </c>
      <c r="K12" s="19">
        <f>('Operating Revenue I'!B11+C12)/B12</f>
        <v>4.1943359375</v>
      </c>
      <c r="L12" s="19">
        <f t="shared" si="2"/>
        <v>3.5009765625</v>
      </c>
      <c r="M12" s="19">
        <f t="shared" si="3"/>
        <v>3.5009765625</v>
      </c>
      <c r="N12" s="39">
        <f t="shared" si="4"/>
        <v>25.2734375</v>
      </c>
    </row>
    <row r="13" spans="1:14">
      <c r="A13" s="1" t="s">
        <v>52</v>
      </c>
      <c r="B13" s="2">
        <v>37384</v>
      </c>
      <c r="C13" s="17">
        <v>10073</v>
      </c>
      <c r="D13" s="17">
        <v>39987</v>
      </c>
      <c r="E13" s="17">
        <v>0</v>
      </c>
      <c r="F13" s="17">
        <v>149319</v>
      </c>
      <c r="G13" s="38">
        <f t="shared" si="0"/>
        <v>199379</v>
      </c>
      <c r="H13" s="17">
        <f>'Operating Revenue I'!E12</f>
        <v>1477411</v>
      </c>
      <c r="I13" s="18">
        <f t="shared" si="1"/>
        <v>1676790</v>
      </c>
      <c r="J13" s="19">
        <f>'Operating Revenue I'!C12/B13</f>
        <v>39.519874812754118</v>
      </c>
      <c r="K13" s="19">
        <f>('Operating Revenue I'!B12+C13)/B13</f>
        <v>0.26944682216991228</v>
      </c>
      <c r="L13" s="19">
        <f t="shared" si="2"/>
        <v>1.0696287181682003</v>
      </c>
      <c r="M13" s="19">
        <f t="shared" si="3"/>
        <v>5.333270918039803</v>
      </c>
      <c r="N13" s="39">
        <f t="shared" si="4"/>
        <v>44.853145730793919</v>
      </c>
    </row>
    <row r="14" spans="1:14">
      <c r="A14" s="1" t="s">
        <v>57</v>
      </c>
      <c r="B14" s="2">
        <v>4980</v>
      </c>
      <c r="C14" s="17">
        <v>0</v>
      </c>
      <c r="D14" s="17">
        <v>12911</v>
      </c>
      <c r="E14" s="1"/>
      <c r="F14" s="17">
        <v>0</v>
      </c>
      <c r="G14" s="38">
        <f t="shared" si="0"/>
        <v>12911</v>
      </c>
      <c r="H14" s="17">
        <f>'Operating Revenue I'!E13</f>
        <v>60599</v>
      </c>
      <c r="I14" s="18">
        <f t="shared" si="1"/>
        <v>73510</v>
      </c>
      <c r="J14" s="19">
        <f>'Operating Revenue I'!C13/B14</f>
        <v>9.5993975903614466</v>
      </c>
      <c r="K14" s="19">
        <f>('Operating Revenue I'!B13+C14)/B14</f>
        <v>2.5690763052208836</v>
      </c>
      <c r="L14" s="19">
        <f t="shared" si="2"/>
        <v>2.5925702811244982</v>
      </c>
      <c r="M14" s="19">
        <f t="shared" si="3"/>
        <v>2.5925702811244982</v>
      </c>
      <c r="N14" s="39">
        <f t="shared" si="4"/>
        <v>14.761044176706827</v>
      </c>
    </row>
    <row r="15" spans="1:14">
      <c r="A15" s="1" t="s">
        <v>62</v>
      </c>
      <c r="B15" s="2">
        <v>6069</v>
      </c>
      <c r="C15" s="17">
        <v>0</v>
      </c>
      <c r="D15" s="17">
        <v>7707</v>
      </c>
      <c r="E15" s="17">
        <v>2500</v>
      </c>
      <c r="F15" s="17">
        <v>0</v>
      </c>
      <c r="G15" s="38">
        <f t="shared" si="0"/>
        <v>10207</v>
      </c>
      <c r="H15" s="17">
        <f>'Operating Revenue I'!E14</f>
        <v>230899</v>
      </c>
      <c r="I15" s="18">
        <f t="shared" si="1"/>
        <v>241106</v>
      </c>
      <c r="J15" s="19">
        <f>'Operating Revenue I'!C14/B15</f>
        <v>37.528258362168394</v>
      </c>
      <c r="K15" s="19">
        <f>('Operating Revenue I'!B14+C15)/B15</f>
        <v>0.51738342395781844</v>
      </c>
      <c r="L15" s="19">
        <f t="shared" si="2"/>
        <v>1.2698961937716262</v>
      </c>
      <c r="M15" s="19">
        <f t="shared" si="3"/>
        <v>1.6818256714450486</v>
      </c>
      <c r="N15" s="39">
        <f t="shared" si="4"/>
        <v>39.727467457571265</v>
      </c>
    </row>
    <row r="16" spans="1:14">
      <c r="A16" s="1" t="s">
        <v>67</v>
      </c>
      <c r="B16" s="2">
        <v>2248</v>
      </c>
      <c r="C16" s="17">
        <v>0</v>
      </c>
      <c r="D16" s="17">
        <v>13641</v>
      </c>
      <c r="E16" s="17">
        <v>0</v>
      </c>
      <c r="F16" s="17">
        <v>0</v>
      </c>
      <c r="G16" s="38">
        <f t="shared" si="0"/>
        <v>13641</v>
      </c>
      <c r="H16" s="17">
        <f>'Operating Revenue I'!E15</f>
        <v>45006</v>
      </c>
      <c r="I16" s="18">
        <f t="shared" si="1"/>
        <v>58647</v>
      </c>
      <c r="J16" s="19">
        <f>'Operating Revenue I'!C15/B16</f>
        <v>14.62900355871886</v>
      </c>
      <c r="K16" s="19">
        <f>('Operating Revenue I'!B15+C16)/B16</f>
        <v>5.3914590747330964</v>
      </c>
      <c r="L16" s="19">
        <f t="shared" si="2"/>
        <v>6.0680604982206408</v>
      </c>
      <c r="M16" s="19">
        <f t="shared" si="3"/>
        <v>6.0680604982206408</v>
      </c>
      <c r="N16" s="39">
        <f t="shared" si="4"/>
        <v>26.088523131672599</v>
      </c>
    </row>
    <row r="17" spans="1:14">
      <c r="A17" s="1" t="s">
        <v>72</v>
      </c>
      <c r="B17" s="2">
        <v>4260</v>
      </c>
      <c r="C17" s="17">
        <v>372</v>
      </c>
      <c r="D17" s="17">
        <v>4650</v>
      </c>
      <c r="E17" s="17">
        <v>0</v>
      </c>
      <c r="F17" s="17">
        <v>15792</v>
      </c>
      <c r="G17" s="38">
        <f t="shared" si="0"/>
        <v>20814</v>
      </c>
      <c r="H17" s="17">
        <f>'Operating Revenue I'!E16</f>
        <v>144320</v>
      </c>
      <c r="I17" s="18">
        <f t="shared" si="1"/>
        <v>165134</v>
      </c>
      <c r="J17" s="19">
        <f>'Operating Revenue I'!C16/B17</f>
        <v>33.098356807511735</v>
      </c>
      <c r="K17" s="19">
        <f>('Operating Revenue I'!B16+C17)/B17</f>
        <v>0.86690140845070418</v>
      </c>
      <c r="L17" s="19">
        <f t="shared" si="2"/>
        <v>1.091549295774648</v>
      </c>
      <c r="M17" s="19">
        <f t="shared" si="3"/>
        <v>4.8859154929577464</v>
      </c>
      <c r="N17" s="39">
        <f t="shared" si="4"/>
        <v>38.763849765258215</v>
      </c>
    </row>
    <row r="18" spans="1:14">
      <c r="A18" s="1" t="s">
        <v>77</v>
      </c>
      <c r="B18" s="3">
        <v>999</v>
      </c>
      <c r="C18" s="17">
        <v>0</v>
      </c>
      <c r="D18" s="17">
        <v>0</v>
      </c>
      <c r="E18" s="17">
        <v>0</v>
      </c>
      <c r="F18" s="17">
        <v>2697</v>
      </c>
      <c r="G18" s="38">
        <f t="shared" si="0"/>
        <v>2697</v>
      </c>
      <c r="H18" s="17">
        <f>'Operating Revenue I'!E17</f>
        <v>21731</v>
      </c>
      <c r="I18" s="18">
        <f t="shared" si="1"/>
        <v>24428</v>
      </c>
      <c r="J18" s="19">
        <f>'Operating Revenue I'!C17/B18</f>
        <v>17.093093093093092</v>
      </c>
      <c r="K18" s="19">
        <f>('Operating Revenue I'!B17+C18)/B18</f>
        <v>4.6596596596596598</v>
      </c>
      <c r="L18" s="19">
        <f t="shared" si="2"/>
        <v>0</v>
      </c>
      <c r="M18" s="19">
        <f t="shared" si="3"/>
        <v>2.6996996996996998</v>
      </c>
      <c r="N18" s="39">
        <f t="shared" si="4"/>
        <v>24.452452452452452</v>
      </c>
    </row>
    <row r="19" spans="1:14">
      <c r="A19" s="1" t="s">
        <v>82</v>
      </c>
      <c r="B19" s="3">
        <v>369</v>
      </c>
      <c r="C19" s="17">
        <v>0</v>
      </c>
      <c r="D19" s="17">
        <v>3147</v>
      </c>
      <c r="E19" s="17">
        <v>0</v>
      </c>
      <c r="F19" s="17">
        <v>0</v>
      </c>
      <c r="G19" s="38">
        <f t="shared" si="0"/>
        <v>3147</v>
      </c>
      <c r="H19" s="17">
        <f>'Operating Revenue I'!E18</f>
        <v>18545</v>
      </c>
      <c r="I19" s="18">
        <f t="shared" si="1"/>
        <v>21692</v>
      </c>
      <c r="J19" s="19">
        <f>'Operating Revenue I'!C18/B19</f>
        <v>43.363143631436316</v>
      </c>
      <c r="K19" s="19">
        <f>('Operating Revenue I'!B18+C19)/B19</f>
        <v>6.8943089430894311</v>
      </c>
      <c r="L19" s="19">
        <f t="shared" si="2"/>
        <v>8.5284552845528463</v>
      </c>
      <c r="M19" s="19">
        <f t="shared" si="3"/>
        <v>8.5284552845528463</v>
      </c>
      <c r="N19" s="39">
        <f t="shared" si="4"/>
        <v>58.785907859078591</v>
      </c>
    </row>
    <row r="20" spans="1:14">
      <c r="A20" s="1" t="s">
        <v>87</v>
      </c>
      <c r="B20" s="2">
        <v>1459</v>
      </c>
      <c r="C20" s="17">
        <v>0</v>
      </c>
      <c r="D20" s="17">
        <v>3000</v>
      </c>
      <c r="E20" s="17">
        <v>838</v>
      </c>
      <c r="F20" s="17">
        <v>0</v>
      </c>
      <c r="G20" s="38">
        <f t="shared" si="0"/>
        <v>3838</v>
      </c>
      <c r="H20" s="17">
        <f>'Operating Revenue I'!E19</f>
        <v>37020</v>
      </c>
      <c r="I20" s="18">
        <f t="shared" si="1"/>
        <v>40858</v>
      </c>
      <c r="J20" s="19">
        <f>'Operating Revenue I'!C19/B20</f>
        <v>23.495544893762851</v>
      </c>
      <c r="K20" s="19">
        <f>('Operating Revenue I'!B19+C20)/B20</f>
        <v>1.8779986291980808</v>
      </c>
      <c r="L20" s="19">
        <f t="shared" si="2"/>
        <v>2.0562028786840303</v>
      </c>
      <c r="M20" s="19">
        <f t="shared" si="3"/>
        <v>2.6305688827964357</v>
      </c>
      <c r="N20" s="39">
        <f t="shared" si="4"/>
        <v>28.004112405757368</v>
      </c>
    </row>
    <row r="21" spans="1:14">
      <c r="A21" s="1" t="s">
        <v>92</v>
      </c>
      <c r="B21" s="2">
        <v>7410</v>
      </c>
      <c r="C21" s="17">
        <v>0</v>
      </c>
      <c r="D21" s="17">
        <v>6437</v>
      </c>
      <c r="E21" s="17">
        <v>0</v>
      </c>
      <c r="F21" s="17">
        <v>0</v>
      </c>
      <c r="G21" s="38">
        <f t="shared" si="0"/>
        <v>6437</v>
      </c>
      <c r="H21" s="17">
        <f>'Operating Revenue I'!E20</f>
        <v>280138</v>
      </c>
      <c r="I21" s="18">
        <f t="shared" si="1"/>
        <v>286575</v>
      </c>
      <c r="J21" s="19">
        <f>'Operating Revenue I'!C20/B21</f>
        <v>36.946018893387311</v>
      </c>
      <c r="K21" s="19">
        <f>('Operating Revenue I'!B20+C21)/B21</f>
        <v>0.85937921727395417</v>
      </c>
      <c r="L21" s="19">
        <f t="shared" si="2"/>
        <v>0.86869095816464237</v>
      </c>
      <c r="M21" s="19">
        <f t="shared" si="3"/>
        <v>0.86869095816464237</v>
      </c>
      <c r="N21" s="39">
        <f t="shared" si="4"/>
        <v>38.674089068825914</v>
      </c>
    </row>
    <row r="22" spans="1:14">
      <c r="A22" s="1" t="s">
        <v>97</v>
      </c>
      <c r="B22" s="2">
        <v>2890</v>
      </c>
      <c r="C22" s="17">
        <v>0</v>
      </c>
      <c r="D22" s="17">
        <v>5339</v>
      </c>
      <c r="E22" s="17">
        <v>0</v>
      </c>
      <c r="F22" s="17">
        <v>0</v>
      </c>
      <c r="G22" s="38">
        <f t="shared" si="0"/>
        <v>5339</v>
      </c>
      <c r="H22" s="17">
        <f>'Operating Revenue I'!E21</f>
        <v>133886</v>
      </c>
      <c r="I22" s="18">
        <f t="shared" si="1"/>
        <v>139225</v>
      </c>
      <c r="J22" s="19">
        <f>'Operating Revenue I'!C21/B22</f>
        <v>44.992041522491348</v>
      </c>
      <c r="K22" s="19">
        <f>('Operating Revenue I'!B21+C22)/B22</f>
        <v>1.3352941176470587</v>
      </c>
      <c r="L22" s="19">
        <f t="shared" si="2"/>
        <v>1.8474048442906574</v>
      </c>
      <c r="M22" s="19">
        <f t="shared" si="3"/>
        <v>1.8474048442906574</v>
      </c>
      <c r="N22" s="39">
        <f t="shared" si="4"/>
        <v>48.174740484429066</v>
      </c>
    </row>
    <row r="23" spans="1:14">
      <c r="A23" s="1" t="s">
        <v>102</v>
      </c>
      <c r="B23" s="2">
        <v>1994</v>
      </c>
      <c r="C23" s="17">
        <v>0</v>
      </c>
      <c r="D23" s="17">
        <v>0</v>
      </c>
      <c r="E23" s="17">
        <v>2000</v>
      </c>
      <c r="F23" s="17">
        <v>0</v>
      </c>
      <c r="G23" s="38">
        <f t="shared" si="0"/>
        <v>2000</v>
      </c>
      <c r="H23" s="17">
        <f>'Operating Revenue I'!E22</f>
        <v>16263</v>
      </c>
      <c r="I23" s="18">
        <f t="shared" si="1"/>
        <v>18263</v>
      </c>
      <c r="J23" s="19">
        <f>'Operating Revenue I'!C22/B23</f>
        <v>6.4904714142427284</v>
      </c>
      <c r="K23" s="19">
        <f>('Operating Revenue I'!B22+C23)/B23</f>
        <v>1.6654964894684052</v>
      </c>
      <c r="L23" s="19">
        <f t="shared" si="2"/>
        <v>0</v>
      </c>
      <c r="M23" s="19">
        <f t="shared" si="3"/>
        <v>1.0030090270812437</v>
      </c>
      <c r="N23" s="39">
        <f t="shared" si="4"/>
        <v>9.1589769307923774</v>
      </c>
    </row>
    <row r="24" spans="1:14">
      <c r="A24" s="1" t="s">
        <v>107</v>
      </c>
      <c r="B24" s="2">
        <v>5710</v>
      </c>
      <c r="C24" s="17">
        <v>1000</v>
      </c>
      <c r="D24" s="17">
        <v>9219</v>
      </c>
      <c r="E24" s="17">
        <v>0</v>
      </c>
      <c r="F24" s="17">
        <v>0</v>
      </c>
      <c r="G24" s="38">
        <f t="shared" si="0"/>
        <v>10219</v>
      </c>
      <c r="H24" s="17">
        <f>'Operating Revenue I'!E23</f>
        <v>125396</v>
      </c>
      <c r="I24" s="18">
        <f t="shared" si="1"/>
        <v>135615</v>
      </c>
      <c r="J24" s="19">
        <f>'Operating Revenue I'!C23/B24</f>
        <v>20.922942206654991</v>
      </c>
      <c r="K24" s="19">
        <f>('Operating Revenue I'!B23+C24)/B24</f>
        <v>1.2129597197898423</v>
      </c>
      <c r="L24" s="19">
        <f t="shared" si="2"/>
        <v>1.6145359019264449</v>
      </c>
      <c r="M24" s="19">
        <f t="shared" si="3"/>
        <v>1.7896672504378284</v>
      </c>
      <c r="N24" s="39">
        <f t="shared" si="4"/>
        <v>23.750437828371279</v>
      </c>
    </row>
    <row r="25" spans="1:14">
      <c r="A25" s="1" t="s">
        <v>112</v>
      </c>
      <c r="B25" s="2">
        <v>15786</v>
      </c>
      <c r="C25" s="17">
        <v>20000</v>
      </c>
      <c r="D25" s="17">
        <v>25618</v>
      </c>
      <c r="E25" s="17">
        <v>0</v>
      </c>
      <c r="F25" s="17">
        <v>0</v>
      </c>
      <c r="G25" s="38">
        <f t="shared" si="0"/>
        <v>45618</v>
      </c>
      <c r="H25" s="17">
        <f>'Operating Revenue I'!E24</f>
        <v>438662</v>
      </c>
      <c r="I25" s="18">
        <f t="shared" si="1"/>
        <v>484280</v>
      </c>
      <c r="J25" s="19">
        <f>'Operating Revenue I'!C24/B25</f>
        <v>26.769289243633601</v>
      </c>
      <c r="K25" s="19">
        <f>('Operating Revenue I'!B24+C25)/B25</f>
        <v>2.2856961864943619</v>
      </c>
      <c r="L25" s="19">
        <f t="shared" si="2"/>
        <v>1.6228303560116559</v>
      </c>
      <c r="M25" s="19">
        <f t="shared" si="3"/>
        <v>2.8897757506651462</v>
      </c>
      <c r="N25" s="39">
        <f t="shared" si="4"/>
        <v>30.677815786139618</v>
      </c>
    </row>
    <row r="26" spans="1:14">
      <c r="A26" s="1" t="s">
        <v>117</v>
      </c>
      <c r="B26" s="2">
        <v>2077</v>
      </c>
      <c r="C26" s="17">
        <v>0</v>
      </c>
      <c r="D26" s="17">
        <v>0</v>
      </c>
      <c r="E26" s="17">
        <v>0</v>
      </c>
      <c r="F26" s="17">
        <v>825</v>
      </c>
      <c r="G26" s="38">
        <f t="shared" si="0"/>
        <v>825</v>
      </c>
      <c r="H26" s="17">
        <f>'Operating Revenue I'!E25</f>
        <v>57270</v>
      </c>
      <c r="I26" s="18">
        <f t="shared" si="1"/>
        <v>58095</v>
      </c>
      <c r="J26" s="19">
        <f>'Operating Revenue I'!C25/B26</f>
        <v>27.573423206547904</v>
      </c>
      <c r="K26" s="19">
        <f>('Operating Revenue I'!B25+C26)/B26</f>
        <v>0</v>
      </c>
      <c r="L26" s="19">
        <f t="shared" si="2"/>
        <v>0</v>
      </c>
      <c r="M26" s="19">
        <f t="shared" si="3"/>
        <v>0.3972075108329321</v>
      </c>
      <c r="N26" s="39">
        <f t="shared" si="4"/>
        <v>27.970630717380839</v>
      </c>
    </row>
    <row r="27" spans="1:14">
      <c r="A27" s="1" t="s">
        <v>122</v>
      </c>
      <c r="B27" s="2">
        <v>19419</v>
      </c>
      <c r="C27" s="17">
        <v>0</v>
      </c>
      <c r="D27" s="17">
        <v>17352</v>
      </c>
      <c r="E27" s="17">
        <v>0</v>
      </c>
      <c r="F27" s="17">
        <v>15825</v>
      </c>
      <c r="G27" s="38">
        <f t="shared" si="0"/>
        <v>33177</v>
      </c>
      <c r="H27" s="17">
        <f>'Operating Revenue I'!E26</f>
        <v>488374</v>
      </c>
      <c r="I27" s="18">
        <f t="shared" si="1"/>
        <v>521551</v>
      </c>
      <c r="J27" s="19">
        <f>'Operating Revenue I'!C26/B27</f>
        <v>24.420721973325094</v>
      </c>
      <c r="K27" s="19">
        <f>('Operating Revenue I'!B26+C27)/B27</f>
        <v>0.72856480766259846</v>
      </c>
      <c r="L27" s="19">
        <f t="shared" si="2"/>
        <v>0.89355785570832691</v>
      </c>
      <c r="M27" s="19">
        <f t="shared" si="3"/>
        <v>1.7084813842113393</v>
      </c>
      <c r="N27" s="39">
        <f t="shared" si="4"/>
        <v>26.857768165199033</v>
      </c>
    </row>
    <row r="28" spans="1:14">
      <c r="A28" s="1" t="s">
        <v>127</v>
      </c>
      <c r="B28" s="2">
        <v>3214</v>
      </c>
      <c r="C28" s="17">
        <v>0</v>
      </c>
      <c r="D28" s="17">
        <v>9617</v>
      </c>
      <c r="E28" s="17">
        <v>0</v>
      </c>
      <c r="F28" s="17">
        <v>4119</v>
      </c>
      <c r="G28" s="38">
        <f t="shared" si="0"/>
        <v>13736</v>
      </c>
      <c r="H28" s="17">
        <f>'Operating Revenue I'!E27</f>
        <v>137159</v>
      </c>
      <c r="I28" s="18">
        <f t="shared" si="1"/>
        <v>150895</v>
      </c>
      <c r="J28" s="19">
        <f>'Operating Revenue I'!C27/B28</f>
        <v>41.054449284380837</v>
      </c>
      <c r="K28" s="19">
        <f>('Operating Revenue I'!B27+C28)/B28</f>
        <v>1.6210329807093964</v>
      </c>
      <c r="L28" s="19">
        <f t="shared" si="2"/>
        <v>2.992221530802738</v>
      </c>
      <c r="M28" s="19">
        <f t="shared" si="3"/>
        <v>4.2738021157436217</v>
      </c>
      <c r="N28" s="39">
        <f t="shared" si="4"/>
        <v>46.949284380833852</v>
      </c>
    </row>
    <row r="29" spans="1:14">
      <c r="A29" s="1" t="s">
        <v>132</v>
      </c>
      <c r="B29" s="2">
        <v>10149</v>
      </c>
      <c r="C29" s="17">
        <v>0</v>
      </c>
      <c r="D29" s="17">
        <v>12200</v>
      </c>
      <c r="E29" s="17">
        <v>0</v>
      </c>
      <c r="F29" s="17">
        <v>0</v>
      </c>
      <c r="G29" s="38">
        <f t="shared" si="0"/>
        <v>12200</v>
      </c>
      <c r="H29" s="17">
        <f>'Operating Revenue I'!E28</f>
        <v>270674</v>
      </c>
      <c r="I29" s="18">
        <f t="shared" si="1"/>
        <v>282874</v>
      </c>
      <c r="J29" s="19">
        <f>'Operating Revenue I'!C28/B29</f>
        <v>25.43826978027392</v>
      </c>
      <c r="K29" s="19">
        <f>('Operating Revenue I'!B28+C29)/B29</f>
        <v>1.2317469701448418</v>
      </c>
      <c r="L29" s="19">
        <f t="shared" si="2"/>
        <v>1.2020888757513055</v>
      </c>
      <c r="M29" s="19">
        <f t="shared" si="3"/>
        <v>1.2020888757513055</v>
      </c>
      <c r="N29" s="39">
        <f t="shared" si="4"/>
        <v>27.872105626170065</v>
      </c>
    </row>
    <row r="30" spans="1:14">
      <c r="A30" s="1" t="s">
        <v>137</v>
      </c>
      <c r="B30" s="2">
        <v>1323</v>
      </c>
      <c r="C30" s="17">
        <v>0</v>
      </c>
      <c r="D30" s="17">
        <v>3000</v>
      </c>
      <c r="E30" s="17">
        <v>0</v>
      </c>
      <c r="F30" s="17">
        <v>0</v>
      </c>
      <c r="G30" s="38">
        <f t="shared" si="0"/>
        <v>3000</v>
      </c>
      <c r="H30" s="17">
        <f>'Operating Revenue I'!E29</f>
        <v>42113</v>
      </c>
      <c r="I30" s="18">
        <f t="shared" si="1"/>
        <v>45113</v>
      </c>
      <c r="J30" s="19">
        <f>'Operating Revenue I'!C29/B30</f>
        <v>29.332577475434618</v>
      </c>
      <c r="K30" s="19">
        <f>('Operating Revenue I'!B29+C30)/B30</f>
        <v>2.4988662131519273</v>
      </c>
      <c r="L30" s="19">
        <f t="shared" si="2"/>
        <v>2.2675736961451247</v>
      </c>
      <c r="M30" s="19">
        <f t="shared" si="3"/>
        <v>2.2675736961451247</v>
      </c>
      <c r="N30" s="39">
        <f t="shared" si="4"/>
        <v>34.099017384731674</v>
      </c>
    </row>
    <row r="31" spans="1:14">
      <c r="A31" s="1" t="s">
        <v>142</v>
      </c>
      <c r="B31" s="2">
        <v>8184</v>
      </c>
      <c r="C31" s="17">
        <v>0</v>
      </c>
      <c r="D31" s="17">
        <v>5355</v>
      </c>
      <c r="E31" s="17">
        <v>0</v>
      </c>
      <c r="F31" s="17">
        <v>0</v>
      </c>
      <c r="G31" s="38">
        <f t="shared" si="0"/>
        <v>5355</v>
      </c>
      <c r="H31" s="17">
        <f>'Operating Revenue I'!E30</f>
        <v>361865</v>
      </c>
      <c r="I31" s="18">
        <f t="shared" si="1"/>
        <v>367220</v>
      </c>
      <c r="J31" s="19">
        <f>'Operating Revenue I'!C30/B31</f>
        <v>43.241691104594331</v>
      </c>
      <c r="K31" s="19">
        <f>('Operating Revenue I'!B30+C31)/B31</f>
        <v>0.97446236559139787</v>
      </c>
      <c r="L31" s="19">
        <f t="shared" si="2"/>
        <v>0.65432551319648091</v>
      </c>
      <c r="M31" s="19">
        <f t="shared" si="3"/>
        <v>0.65432551319648091</v>
      </c>
      <c r="N31" s="39">
        <f t="shared" si="4"/>
        <v>44.870478983382206</v>
      </c>
    </row>
    <row r="32" spans="1:14">
      <c r="A32" s="1" t="s">
        <v>147</v>
      </c>
      <c r="B32" s="2">
        <v>3379</v>
      </c>
      <c r="C32" s="17">
        <v>0</v>
      </c>
      <c r="D32" s="17">
        <v>0</v>
      </c>
      <c r="E32" s="17">
        <v>0</v>
      </c>
      <c r="F32" s="17">
        <v>0</v>
      </c>
      <c r="G32" s="38">
        <f t="shared" si="0"/>
        <v>0</v>
      </c>
      <c r="H32" s="17">
        <f>'Operating Revenue I'!E31</f>
        <v>99213</v>
      </c>
      <c r="I32" s="18">
        <f t="shared" si="1"/>
        <v>99213</v>
      </c>
      <c r="J32" s="19">
        <f>'Operating Revenue I'!C31/B32</f>
        <v>24.628292394199466</v>
      </c>
      <c r="K32" s="19">
        <f>('Operating Revenue I'!B31+C32)/B32</f>
        <v>4.7333530630364011</v>
      </c>
      <c r="L32" s="19">
        <f t="shared" si="2"/>
        <v>0</v>
      </c>
      <c r="M32" s="19">
        <f t="shared" si="3"/>
        <v>0</v>
      </c>
      <c r="N32" s="39">
        <f t="shared" si="4"/>
        <v>29.36164545723587</v>
      </c>
    </row>
    <row r="33" spans="1:14">
      <c r="A33" s="1" t="s">
        <v>152</v>
      </c>
      <c r="B33" s="2">
        <v>2550</v>
      </c>
      <c r="C33" s="17">
        <v>0</v>
      </c>
      <c r="D33" s="17">
        <v>3000</v>
      </c>
      <c r="E33" s="17">
        <v>0</v>
      </c>
      <c r="F33" s="17">
        <v>0</v>
      </c>
      <c r="G33" s="38">
        <f t="shared" si="0"/>
        <v>3000</v>
      </c>
      <c r="H33" s="17">
        <f>'Operating Revenue I'!E32</f>
        <v>81014</v>
      </c>
      <c r="I33" s="18">
        <f t="shared" si="1"/>
        <v>84014</v>
      </c>
      <c r="J33" s="19">
        <f>'Operating Revenue I'!C32/B33</f>
        <v>30.650196078431371</v>
      </c>
      <c r="K33" s="19">
        <f>('Operating Revenue I'!B32+C33)/B33</f>
        <v>1.1200000000000001</v>
      </c>
      <c r="L33" s="19">
        <f t="shared" si="2"/>
        <v>1.1764705882352942</v>
      </c>
      <c r="M33" s="19">
        <f t="shared" si="3"/>
        <v>1.1764705882352942</v>
      </c>
      <c r="N33" s="39">
        <f t="shared" si="4"/>
        <v>32.946666666666665</v>
      </c>
    </row>
    <row r="34" spans="1:14">
      <c r="A34" s="1" t="s">
        <v>157</v>
      </c>
      <c r="B34" s="2">
        <v>22745</v>
      </c>
      <c r="C34" s="17">
        <v>0</v>
      </c>
      <c r="D34" s="17">
        <v>4000</v>
      </c>
      <c r="E34" s="17">
        <v>0</v>
      </c>
      <c r="F34" s="17">
        <v>2680</v>
      </c>
      <c r="G34" s="38">
        <f t="shared" si="0"/>
        <v>6680</v>
      </c>
      <c r="H34" s="17">
        <f>'Operating Revenue I'!E33</f>
        <v>708207</v>
      </c>
      <c r="I34" s="18">
        <f t="shared" si="1"/>
        <v>714887</v>
      </c>
      <c r="J34" s="19">
        <f>'Operating Revenue I'!C33/B34</f>
        <v>30.535326445372608</v>
      </c>
      <c r="K34" s="19">
        <f>('Operating Revenue I'!B33+C34)/B34</f>
        <v>0.60149483402945703</v>
      </c>
      <c r="L34" s="19">
        <f t="shared" si="2"/>
        <v>0.17586282699494393</v>
      </c>
      <c r="M34" s="19">
        <f t="shared" si="3"/>
        <v>0.29369092108155637</v>
      </c>
      <c r="N34" s="39">
        <f t="shared" si="4"/>
        <v>31.430512200483623</v>
      </c>
    </row>
    <row r="35" spans="1:14">
      <c r="A35" s="1" t="s">
        <v>162</v>
      </c>
      <c r="B35" s="2">
        <v>19088</v>
      </c>
      <c r="C35" s="17">
        <v>0</v>
      </c>
      <c r="D35" s="17">
        <v>27631</v>
      </c>
      <c r="E35" s="17">
        <v>0</v>
      </c>
      <c r="F35" s="17">
        <v>0</v>
      </c>
      <c r="G35" s="38">
        <f t="shared" si="0"/>
        <v>27631</v>
      </c>
      <c r="H35" s="17">
        <f>'Operating Revenue I'!E34</f>
        <v>739863</v>
      </c>
      <c r="I35" s="18">
        <f t="shared" si="1"/>
        <v>767494</v>
      </c>
      <c r="J35" s="19">
        <f>'Operating Revenue I'!C34/B35</f>
        <v>37.821406119027664</v>
      </c>
      <c r="K35" s="19">
        <f>('Operating Revenue I'!B34+C35)/B35</f>
        <v>0.93922883487007547</v>
      </c>
      <c r="L35" s="19">
        <f t="shared" si="2"/>
        <v>1.4475586756077117</v>
      </c>
      <c r="M35" s="19">
        <f t="shared" si="3"/>
        <v>1.4475586756077117</v>
      </c>
      <c r="N35" s="39">
        <f t="shared" si="4"/>
        <v>40.208193629505452</v>
      </c>
    </row>
    <row r="36" spans="1:14">
      <c r="A36" s="1" t="s">
        <v>167</v>
      </c>
      <c r="B36" s="2">
        <v>232940</v>
      </c>
      <c r="C36" s="17">
        <v>0</v>
      </c>
      <c r="D36" s="17">
        <v>127724</v>
      </c>
      <c r="E36" s="17">
        <v>0</v>
      </c>
      <c r="F36" s="17">
        <v>285638</v>
      </c>
      <c r="G36" s="38">
        <f t="shared" si="0"/>
        <v>413362</v>
      </c>
      <c r="H36" s="17">
        <f>'Operating Revenue I'!E35</f>
        <v>5930136</v>
      </c>
      <c r="I36" s="18">
        <f t="shared" si="1"/>
        <v>6343498</v>
      </c>
      <c r="J36" s="19">
        <f>'Operating Revenue I'!C35/B36</f>
        <v>25.077998626255688</v>
      </c>
      <c r="K36" s="19">
        <f>('Operating Revenue I'!B35+C36)/B36</f>
        <v>0.3797844938610801</v>
      </c>
      <c r="L36" s="19">
        <f t="shared" si="2"/>
        <v>0.54831287026702158</v>
      </c>
      <c r="M36" s="19">
        <f t="shared" si="3"/>
        <v>1.7745428007212158</v>
      </c>
      <c r="N36" s="39">
        <f t="shared" si="4"/>
        <v>27.232325920837983</v>
      </c>
    </row>
    <row r="37" spans="1:14">
      <c r="A37" s="1" t="s">
        <v>171</v>
      </c>
      <c r="B37" s="2">
        <v>17774</v>
      </c>
      <c r="C37" s="17">
        <v>1250</v>
      </c>
      <c r="D37" s="17">
        <v>13260</v>
      </c>
      <c r="E37" s="17">
        <v>18200</v>
      </c>
      <c r="F37" s="17">
        <v>0</v>
      </c>
      <c r="G37" s="38">
        <f t="shared" si="0"/>
        <v>32710</v>
      </c>
      <c r="H37" s="17">
        <f>'Operating Revenue I'!E36</f>
        <v>267352</v>
      </c>
      <c r="I37" s="18">
        <f t="shared" si="1"/>
        <v>300062</v>
      </c>
      <c r="J37" s="19">
        <f>'Operating Revenue I'!C36/B37</f>
        <v>14.438674468324519</v>
      </c>
      <c r="K37" s="19">
        <f>('Operating Revenue I'!B36+C37)/B37</f>
        <v>0.67339934736131424</v>
      </c>
      <c r="L37" s="19">
        <f t="shared" si="2"/>
        <v>0.74603353212557666</v>
      </c>
      <c r="M37" s="19">
        <f t="shared" si="3"/>
        <v>1.8403285698210869</v>
      </c>
      <c r="N37" s="39">
        <f t="shared" si="4"/>
        <v>16.882074940924948</v>
      </c>
    </row>
    <row r="38" spans="1:14">
      <c r="A38" s="1" t="s">
        <v>176</v>
      </c>
      <c r="B38" s="2">
        <v>3715</v>
      </c>
      <c r="C38" s="17">
        <v>0</v>
      </c>
      <c r="D38" s="17">
        <v>3106</v>
      </c>
      <c r="E38" s="17">
        <v>5175</v>
      </c>
      <c r="F38" s="17">
        <v>600</v>
      </c>
      <c r="G38" s="38">
        <f t="shared" si="0"/>
        <v>8881</v>
      </c>
      <c r="H38" s="17">
        <f>'Operating Revenue I'!E37</f>
        <v>77002</v>
      </c>
      <c r="I38" s="18">
        <f t="shared" si="1"/>
        <v>85883</v>
      </c>
      <c r="J38" s="19">
        <f>'Operating Revenue I'!C37/B38</f>
        <v>20.026917900403767</v>
      </c>
      <c r="K38" s="19">
        <f>('Operating Revenue I'!B37+C38)/B38</f>
        <v>0.70040376850605657</v>
      </c>
      <c r="L38" s="19">
        <f t="shared" si="2"/>
        <v>0.8360699865410498</v>
      </c>
      <c r="M38" s="19">
        <f t="shared" si="3"/>
        <v>2.3905787348586811</v>
      </c>
      <c r="N38" s="39">
        <f t="shared" si="4"/>
        <v>23.117900403768505</v>
      </c>
    </row>
    <row r="39" spans="1:14">
      <c r="A39" s="1" t="s">
        <v>181</v>
      </c>
      <c r="B39" s="2">
        <v>11570</v>
      </c>
      <c r="C39" s="17">
        <v>0</v>
      </c>
      <c r="D39" s="17">
        <v>8570</v>
      </c>
      <c r="E39" s="17">
        <v>0</v>
      </c>
      <c r="F39" s="17">
        <v>0</v>
      </c>
      <c r="G39" s="38">
        <f t="shared" si="0"/>
        <v>8570</v>
      </c>
      <c r="H39" s="17">
        <f>'Operating Revenue I'!E38</f>
        <v>290469</v>
      </c>
      <c r="I39" s="18">
        <f t="shared" si="1"/>
        <v>299039</v>
      </c>
      <c r="J39" s="19">
        <f>'Operating Revenue I'!C38/B39</f>
        <v>24.410198789974071</v>
      </c>
      <c r="K39" s="19">
        <f>('Operating Revenue I'!B38+C39)/B39</f>
        <v>0.69515989628349184</v>
      </c>
      <c r="L39" s="19">
        <f t="shared" si="2"/>
        <v>0.74070872947277444</v>
      </c>
      <c r="M39" s="19">
        <f t="shared" si="3"/>
        <v>0.74070872947277444</v>
      </c>
      <c r="N39" s="39">
        <f t="shared" si="4"/>
        <v>25.846067415730339</v>
      </c>
    </row>
    <row r="40" spans="1:14">
      <c r="A40" s="1" t="s">
        <v>186</v>
      </c>
      <c r="B40" s="2">
        <v>61926</v>
      </c>
      <c r="C40" s="17">
        <v>0</v>
      </c>
      <c r="D40" s="17">
        <v>29440</v>
      </c>
      <c r="E40" s="17">
        <v>0</v>
      </c>
      <c r="F40" s="17">
        <v>0</v>
      </c>
      <c r="G40" s="38">
        <f t="shared" si="0"/>
        <v>29440</v>
      </c>
      <c r="H40" s="17">
        <f>'Operating Revenue I'!E39</f>
        <v>953547</v>
      </c>
      <c r="I40" s="18">
        <f t="shared" si="1"/>
        <v>982987</v>
      </c>
      <c r="J40" s="19">
        <f>'Operating Revenue I'!C39/B40</f>
        <v>15.044165617026774</v>
      </c>
      <c r="K40" s="19">
        <f>('Operating Revenue I'!B39+C40)/B40</f>
        <v>0.35400316506798435</v>
      </c>
      <c r="L40" s="19">
        <f t="shared" si="2"/>
        <v>0.47540612989697378</v>
      </c>
      <c r="M40" s="19">
        <f t="shared" si="3"/>
        <v>0.47540612989697378</v>
      </c>
      <c r="N40" s="39">
        <f t="shared" si="4"/>
        <v>15.873574911991732</v>
      </c>
    </row>
    <row r="41" spans="1:14">
      <c r="A41" s="1" t="s">
        <v>191</v>
      </c>
      <c r="B41" s="2">
        <v>1119</v>
      </c>
      <c r="C41" s="17">
        <v>0</v>
      </c>
      <c r="D41" s="17">
        <v>470</v>
      </c>
      <c r="E41" s="17">
        <v>0</v>
      </c>
      <c r="F41" s="17">
        <v>9112</v>
      </c>
      <c r="G41" s="38">
        <f t="shared" si="0"/>
        <v>9582</v>
      </c>
      <c r="H41" s="17">
        <f>'Operating Revenue I'!E40</f>
        <v>44716</v>
      </c>
      <c r="I41" s="18">
        <f t="shared" si="1"/>
        <v>54298</v>
      </c>
      <c r="J41" s="19">
        <f>'Operating Revenue I'!C40/B41</f>
        <v>35.856121537086686</v>
      </c>
      <c r="K41" s="19">
        <f>('Operating Revenue I'!B40+C41)/B41</f>
        <v>4.1045576407506701</v>
      </c>
      <c r="L41" s="19">
        <f t="shared" si="2"/>
        <v>0.42001787310098304</v>
      </c>
      <c r="M41" s="19">
        <f t="shared" si="3"/>
        <v>8.5630026809651483</v>
      </c>
      <c r="N41" s="39">
        <f t="shared" si="4"/>
        <v>48.523681858802505</v>
      </c>
    </row>
    <row r="42" spans="1:14">
      <c r="A42" s="1" t="s">
        <v>196</v>
      </c>
      <c r="B42" s="2">
        <v>2692</v>
      </c>
      <c r="C42" s="17">
        <v>2888</v>
      </c>
      <c r="D42" s="17">
        <v>9269</v>
      </c>
      <c r="E42" s="17">
        <v>0</v>
      </c>
      <c r="F42" s="17">
        <v>957</v>
      </c>
      <c r="G42" s="38">
        <f t="shared" si="0"/>
        <v>13114</v>
      </c>
      <c r="H42" s="17">
        <f>'Operating Revenue I'!E41</f>
        <v>190913</v>
      </c>
      <c r="I42" s="18">
        <f t="shared" si="1"/>
        <v>204027</v>
      </c>
      <c r="J42" s="19">
        <f>'Operating Revenue I'!C41/B42</f>
        <v>67.799777117384849</v>
      </c>
      <c r="K42" s="19">
        <f>('Operating Revenue I'!B41+C42)/B42</f>
        <v>4.1916790490341755</v>
      </c>
      <c r="L42" s="19">
        <f t="shared" si="2"/>
        <v>3.4431649331352157</v>
      </c>
      <c r="M42" s="19">
        <f t="shared" si="3"/>
        <v>4.8714710252600293</v>
      </c>
      <c r="N42" s="39">
        <f t="shared" si="4"/>
        <v>75.79011887072808</v>
      </c>
    </row>
    <row r="43" spans="1:14">
      <c r="A43" s="1" t="s">
        <v>201</v>
      </c>
      <c r="B43" s="2">
        <v>3504</v>
      </c>
      <c r="C43" s="17">
        <v>0</v>
      </c>
      <c r="D43" s="17">
        <v>0</v>
      </c>
      <c r="E43" s="17">
        <v>0</v>
      </c>
      <c r="F43" s="17">
        <v>1000</v>
      </c>
      <c r="G43" s="38">
        <f t="shared" si="0"/>
        <v>1000</v>
      </c>
      <c r="H43" s="17">
        <f>'Operating Revenue I'!E42</f>
        <v>92708</v>
      </c>
      <c r="I43" s="18">
        <f t="shared" si="1"/>
        <v>93708</v>
      </c>
      <c r="J43" s="19">
        <f>'Operating Revenue I'!C42/B43</f>
        <v>24.675228310502284</v>
      </c>
      <c r="K43" s="19">
        <f>('Operating Revenue I'!B42+C43)/B43</f>
        <v>1.7825342465753424</v>
      </c>
      <c r="L43" s="19">
        <f t="shared" si="2"/>
        <v>0</v>
      </c>
      <c r="M43" s="19">
        <f t="shared" si="3"/>
        <v>0.28538812785388129</v>
      </c>
      <c r="N43" s="39">
        <f t="shared" si="4"/>
        <v>26.743150684931507</v>
      </c>
    </row>
    <row r="44" spans="1:14">
      <c r="A44" s="1" t="s">
        <v>206</v>
      </c>
      <c r="B44" s="3">
        <v>982</v>
      </c>
      <c r="C44" s="17">
        <v>0</v>
      </c>
      <c r="D44" s="17">
        <v>7729</v>
      </c>
      <c r="E44" s="17">
        <v>0</v>
      </c>
      <c r="F44" s="17">
        <v>0</v>
      </c>
      <c r="G44" s="38">
        <f t="shared" si="0"/>
        <v>7729</v>
      </c>
      <c r="H44" s="17">
        <f>'Operating Revenue I'!E43</f>
        <v>29779</v>
      </c>
      <c r="I44" s="18">
        <f t="shared" si="1"/>
        <v>37508</v>
      </c>
      <c r="J44" s="19">
        <f>'Operating Revenue I'!C43/B44</f>
        <v>27.494908350305501</v>
      </c>
      <c r="K44" s="19">
        <f>('Operating Revenue I'!B43+C44)/B44</f>
        <v>2.8299389002036661</v>
      </c>
      <c r="L44" s="19">
        <f t="shared" si="2"/>
        <v>7.870672097759674</v>
      </c>
      <c r="M44" s="19">
        <f t="shared" si="3"/>
        <v>7.870672097759674</v>
      </c>
      <c r="N44" s="39">
        <f t="shared" si="4"/>
        <v>38.195519348268839</v>
      </c>
    </row>
    <row r="45" spans="1:14">
      <c r="A45" s="1" t="s">
        <v>211</v>
      </c>
      <c r="B45" s="3">
        <v>918</v>
      </c>
      <c r="C45" s="17">
        <v>0</v>
      </c>
      <c r="D45" s="17">
        <v>6000</v>
      </c>
      <c r="E45" s="17">
        <v>0</v>
      </c>
      <c r="F45" s="17">
        <v>0</v>
      </c>
      <c r="G45" s="38">
        <f t="shared" si="0"/>
        <v>6000</v>
      </c>
      <c r="H45" s="17">
        <f>'Operating Revenue I'!E44</f>
        <v>34993</v>
      </c>
      <c r="I45" s="18">
        <f t="shared" si="1"/>
        <v>40993</v>
      </c>
      <c r="J45" s="19">
        <f>'Operating Revenue I'!C44/B45</f>
        <v>35.27995642701525</v>
      </c>
      <c r="K45" s="19">
        <f>('Operating Revenue I'!B44+C45)/B45</f>
        <v>2.8387799564270151</v>
      </c>
      <c r="L45" s="19">
        <f t="shared" si="2"/>
        <v>6.5359477124183005</v>
      </c>
      <c r="M45" s="19">
        <f t="shared" si="3"/>
        <v>6.5359477124183005</v>
      </c>
      <c r="N45" s="39">
        <f t="shared" si="4"/>
        <v>44.654684095860567</v>
      </c>
    </row>
    <row r="46" spans="1:14">
      <c r="A46" s="1" t="s">
        <v>216</v>
      </c>
      <c r="B46" s="2">
        <v>11029</v>
      </c>
      <c r="C46" s="17">
        <v>0</v>
      </c>
      <c r="D46" s="17">
        <v>4100</v>
      </c>
      <c r="E46" s="17">
        <v>0</v>
      </c>
      <c r="F46" s="17">
        <v>0</v>
      </c>
      <c r="G46" s="38">
        <f t="shared" si="0"/>
        <v>4100</v>
      </c>
      <c r="H46" s="17">
        <f>'Operating Revenue I'!E45</f>
        <v>317338</v>
      </c>
      <c r="I46" s="18">
        <f t="shared" si="1"/>
        <v>321438</v>
      </c>
      <c r="J46" s="19">
        <f>'Operating Revenue I'!C45/B46</f>
        <v>27.381992927735968</v>
      </c>
      <c r="K46" s="19">
        <f>('Operating Revenue I'!B45+C46)/B46</f>
        <v>1.3910599329041617</v>
      </c>
      <c r="L46" s="19">
        <f t="shared" si="2"/>
        <v>0.37174721189591076</v>
      </c>
      <c r="M46" s="19">
        <f t="shared" si="3"/>
        <v>0.37174721189591076</v>
      </c>
      <c r="N46" s="39">
        <f t="shared" si="4"/>
        <v>29.144800072536043</v>
      </c>
    </row>
    <row r="47" spans="1:14">
      <c r="A47" s="1" t="s">
        <v>221</v>
      </c>
      <c r="B47" s="2">
        <v>12561</v>
      </c>
      <c r="C47" s="17">
        <v>3410</v>
      </c>
      <c r="D47" s="17">
        <v>15341</v>
      </c>
      <c r="E47" s="17">
        <v>0</v>
      </c>
      <c r="F47" s="17">
        <v>0</v>
      </c>
      <c r="G47" s="38">
        <f t="shared" si="0"/>
        <v>18751</v>
      </c>
      <c r="H47" s="17">
        <f>'Operating Revenue I'!E46</f>
        <v>408094</v>
      </c>
      <c r="I47" s="18">
        <f t="shared" si="1"/>
        <v>426845</v>
      </c>
      <c r="J47" s="19">
        <f>'Operating Revenue I'!C46/B47</f>
        <v>31.382533237799539</v>
      </c>
      <c r="K47" s="19">
        <f>('Operating Revenue I'!B46+C47)/B47</f>
        <v>1.3779157710373378</v>
      </c>
      <c r="L47" s="19">
        <f t="shared" si="2"/>
        <v>1.221319958602022</v>
      </c>
      <c r="M47" s="19">
        <f t="shared" si="3"/>
        <v>1.4927951596210494</v>
      </c>
      <c r="N47" s="39">
        <f t="shared" si="4"/>
        <v>33.981768967438896</v>
      </c>
    </row>
    <row r="48" spans="1:14">
      <c r="A48" s="1" t="s">
        <v>226</v>
      </c>
      <c r="B48" s="2">
        <v>2149</v>
      </c>
      <c r="C48" s="17">
        <v>3100</v>
      </c>
      <c r="D48" s="17">
        <v>0</v>
      </c>
      <c r="E48" s="17">
        <v>0</v>
      </c>
      <c r="F48" s="17">
        <v>58078</v>
      </c>
      <c r="G48" s="38">
        <f t="shared" si="0"/>
        <v>61178</v>
      </c>
      <c r="H48" s="17">
        <f>'Operating Revenue I'!E47</f>
        <v>108900</v>
      </c>
      <c r="I48" s="18">
        <f t="shared" si="1"/>
        <v>170078</v>
      </c>
      <c r="J48" s="19">
        <f>'Operating Revenue I'!C47/B48</f>
        <v>48.925081433224754</v>
      </c>
      <c r="K48" s="19">
        <f>('Operating Revenue I'!B47+C48)/B48</f>
        <v>3.1921824104234529</v>
      </c>
      <c r="L48" s="19">
        <f t="shared" si="2"/>
        <v>0</v>
      </c>
      <c r="M48" s="19">
        <f t="shared" si="3"/>
        <v>28.468124709167054</v>
      </c>
      <c r="N48" s="39">
        <f t="shared" si="4"/>
        <v>79.142857142857139</v>
      </c>
    </row>
    <row r="49" spans="1:14">
      <c r="A49" s="1" t="s">
        <v>231</v>
      </c>
      <c r="B49" s="2">
        <v>5630</v>
      </c>
      <c r="C49" s="17">
        <v>0</v>
      </c>
      <c r="D49" s="17">
        <v>0</v>
      </c>
      <c r="E49" s="17">
        <v>0</v>
      </c>
      <c r="F49" s="17">
        <v>0</v>
      </c>
      <c r="G49" s="38">
        <f t="shared" si="0"/>
        <v>0</v>
      </c>
      <c r="H49" s="17">
        <f>'Operating Revenue I'!E48</f>
        <v>104158</v>
      </c>
      <c r="I49" s="18">
        <f t="shared" si="1"/>
        <v>104158</v>
      </c>
      <c r="J49" s="19">
        <f>'Operating Revenue I'!C48/B49</f>
        <v>17.708703374777976</v>
      </c>
      <c r="K49" s="19">
        <f>('Operating Revenue I'!B48+C49)/B49</f>
        <v>0.79182948490230909</v>
      </c>
      <c r="L49" s="19">
        <f t="shared" si="2"/>
        <v>0</v>
      </c>
      <c r="M49" s="19">
        <f t="shared" si="3"/>
        <v>0</v>
      </c>
      <c r="N49" s="39">
        <f t="shared" si="4"/>
        <v>18.500532859680284</v>
      </c>
    </row>
    <row r="50" spans="1:14">
      <c r="A50" s="1" t="s">
        <v>236</v>
      </c>
      <c r="B50" s="2">
        <v>3181</v>
      </c>
      <c r="C50" s="17">
        <v>1500</v>
      </c>
      <c r="D50" s="17">
        <v>8604</v>
      </c>
      <c r="E50" s="17">
        <v>0</v>
      </c>
      <c r="F50" s="17">
        <v>2156</v>
      </c>
      <c r="G50" s="38">
        <f t="shared" si="0"/>
        <v>12260</v>
      </c>
      <c r="H50" s="17">
        <f>'Operating Revenue I'!E49</f>
        <v>110483</v>
      </c>
      <c r="I50" s="18">
        <f t="shared" si="1"/>
        <v>122743</v>
      </c>
      <c r="J50" s="19">
        <f>'Operating Revenue I'!C49/B50</f>
        <v>33.458032065388245</v>
      </c>
      <c r="K50" s="19">
        <f>('Operating Revenue I'!B49+C50)/B50</f>
        <v>1.7456774599182647</v>
      </c>
      <c r="L50" s="19">
        <f t="shared" si="2"/>
        <v>2.7048098082364036</v>
      </c>
      <c r="M50" s="19">
        <f t="shared" si="3"/>
        <v>3.854133920150896</v>
      </c>
      <c r="N50" s="39">
        <f t="shared" si="4"/>
        <v>38.586293618359008</v>
      </c>
    </row>
    <row r="51" spans="1:14">
      <c r="A51" s="1" t="s">
        <v>241</v>
      </c>
      <c r="B51" s="2">
        <v>3376</v>
      </c>
      <c r="C51" s="17">
        <v>0</v>
      </c>
      <c r="D51" s="17">
        <v>8268</v>
      </c>
      <c r="E51" s="17">
        <v>0</v>
      </c>
      <c r="F51" s="17">
        <v>3646</v>
      </c>
      <c r="G51" s="38">
        <f t="shared" si="0"/>
        <v>11914</v>
      </c>
      <c r="H51" s="17">
        <f>'Operating Revenue I'!E50</f>
        <v>98099</v>
      </c>
      <c r="I51" s="18">
        <f t="shared" si="1"/>
        <v>110013</v>
      </c>
      <c r="J51" s="19">
        <f>'Operating Revenue I'!C50/B51</f>
        <v>26.808056872037916</v>
      </c>
      <c r="K51" s="19">
        <f>('Operating Revenue I'!B50+C51)/B51</f>
        <v>2.2497037914691944</v>
      </c>
      <c r="L51" s="19">
        <f t="shared" si="2"/>
        <v>2.4490521327014219</v>
      </c>
      <c r="M51" s="19">
        <f t="shared" si="3"/>
        <v>3.5290284360189572</v>
      </c>
      <c r="N51" s="39">
        <f t="shared" si="4"/>
        <v>32.586789099526065</v>
      </c>
    </row>
    <row r="52" spans="1:14">
      <c r="A52" s="1" t="s">
        <v>246</v>
      </c>
      <c r="B52" s="2">
        <v>5775</v>
      </c>
      <c r="C52" s="17">
        <v>0</v>
      </c>
      <c r="D52" s="17">
        <v>11249</v>
      </c>
      <c r="E52" s="17">
        <v>0</v>
      </c>
      <c r="F52" s="17">
        <v>0</v>
      </c>
      <c r="G52" s="38">
        <f t="shared" si="0"/>
        <v>11249</v>
      </c>
      <c r="H52" s="17">
        <f>'Operating Revenue I'!E51</f>
        <v>100526</v>
      </c>
      <c r="I52" s="18">
        <f t="shared" si="1"/>
        <v>111775</v>
      </c>
      <c r="J52" s="19">
        <f>'Operating Revenue I'!C51/B52</f>
        <v>15.995324675324675</v>
      </c>
      <c r="K52" s="19">
        <f>('Operating Revenue I'!B51+C52)/B52</f>
        <v>1.4117748917748918</v>
      </c>
      <c r="L52" s="19">
        <f t="shared" si="2"/>
        <v>1.947878787878788</v>
      </c>
      <c r="M52" s="19">
        <f t="shared" si="3"/>
        <v>1.947878787878788</v>
      </c>
      <c r="N52" s="39">
        <f t="shared" si="4"/>
        <v>19.354978354978353</v>
      </c>
    </row>
    <row r="53" spans="1:14">
      <c r="A53" s="1" t="s">
        <v>251</v>
      </c>
      <c r="B53" s="2">
        <v>3261</v>
      </c>
      <c r="C53" s="17">
        <v>0</v>
      </c>
      <c r="D53" s="17">
        <v>10563</v>
      </c>
      <c r="E53" s="17">
        <v>0</v>
      </c>
      <c r="F53" s="17">
        <v>0</v>
      </c>
      <c r="G53" s="38">
        <f t="shared" si="0"/>
        <v>10563</v>
      </c>
      <c r="H53" s="17">
        <f>'Operating Revenue I'!E52</f>
        <v>82020</v>
      </c>
      <c r="I53" s="18">
        <f t="shared" si="1"/>
        <v>92583</v>
      </c>
      <c r="J53" s="19">
        <f>'Operating Revenue I'!C52/B53</f>
        <v>22.05151793928243</v>
      </c>
      <c r="K53" s="19">
        <f>('Operating Revenue I'!B52+C53)/B53</f>
        <v>3.1002759889604414</v>
      </c>
      <c r="L53" s="19">
        <f t="shared" si="2"/>
        <v>3.2391904323827045</v>
      </c>
      <c r="M53" s="19">
        <f t="shared" si="3"/>
        <v>3.2391904323827045</v>
      </c>
      <c r="N53" s="39">
        <f t="shared" si="4"/>
        <v>28.390984360625573</v>
      </c>
    </row>
    <row r="54" spans="1:14">
      <c r="A54" s="1" t="s">
        <v>256</v>
      </c>
      <c r="B54" s="2">
        <v>1740</v>
      </c>
      <c r="C54" s="17">
        <v>0</v>
      </c>
      <c r="D54" s="17">
        <v>0</v>
      </c>
      <c r="E54" s="17">
        <v>11078</v>
      </c>
      <c r="F54" s="17">
        <v>0</v>
      </c>
      <c r="G54" s="38">
        <f t="shared" si="0"/>
        <v>11078</v>
      </c>
      <c r="H54" s="17">
        <f>'Operating Revenue I'!E53</f>
        <v>38790</v>
      </c>
      <c r="I54" s="18">
        <f t="shared" si="1"/>
        <v>49868</v>
      </c>
      <c r="J54" s="19">
        <f>'Operating Revenue I'!C53/B54</f>
        <v>20.425287356321839</v>
      </c>
      <c r="K54" s="19">
        <f>('Operating Revenue I'!B53+C54)/B54</f>
        <v>1.867816091954023</v>
      </c>
      <c r="L54" s="19">
        <f t="shared" si="2"/>
        <v>0</v>
      </c>
      <c r="M54" s="19">
        <f t="shared" si="3"/>
        <v>6.3666666666666663</v>
      </c>
      <c r="N54" s="39">
        <f t="shared" si="4"/>
        <v>28.659770114942528</v>
      </c>
    </row>
    <row r="55" spans="1:14">
      <c r="A55" s="1" t="s">
        <v>261</v>
      </c>
      <c r="B55" s="3">
        <v>947</v>
      </c>
      <c r="C55" s="17">
        <v>0</v>
      </c>
      <c r="D55" s="17">
        <v>6000</v>
      </c>
      <c r="E55" s="17">
        <v>0</v>
      </c>
      <c r="F55" s="17">
        <v>0</v>
      </c>
      <c r="G55" s="38">
        <f t="shared" si="0"/>
        <v>6000</v>
      </c>
      <c r="H55" s="17">
        <f>'Operating Revenue I'!E54</f>
        <v>8819</v>
      </c>
      <c r="I55" s="18">
        <f t="shared" si="1"/>
        <v>14819</v>
      </c>
      <c r="J55" s="19">
        <f>'Operating Revenue I'!C54/B55</f>
        <v>6.6715945089757129</v>
      </c>
      <c r="K55" s="19">
        <f>('Operating Revenue I'!B54+C55)/B55</f>
        <v>2.640971488912355</v>
      </c>
      <c r="L55" s="19">
        <f t="shared" si="2"/>
        <v>6.335797254487856</v>
      </c>
      <c r="M55" s="19">
        <f t="shared" si="3"/>
        <v>6.335797254487856</v>
      </c>
      <c r="N55" s="39">
        <f t="shared" si="4"/>
        <v>15.648363252375924</v>
      </c>
    </row>
    <row r="56" spans="1:14">
      <c r="A56" s="1" t="s">
        <v>266</v>
      </c>
      <c r="B56" s="2">
        <v>1882</v>
      </c>
      <c r="C56" s="17">
        <v>0</v>
      </c>
      <c r="D56" s="17">
        <v>5610</v>
      </c>
      <c r="E56" s="1" t="s">
        <v>71</v>
      </c>
      <c r="F56" s="17">
        <v>0</v>
      </c>
      <c r="G56" s="38">
        <f t="shared" si="0"/>
        <v>5610</v>
      </c>
      <c r="H56" s="17">
        <f>'Operating Revenue I'!E55</f>
        <v>118721</v>
      </c>
      <c r="I56" s="18">
        <f t="shared" si="1"/>
        <v>124331</v>
      </c>
      <c r="J56" s="19">
        <f>'Operating Revenue I'!C55/B56</f>
        <v>61.211477151965994</v>
      </c>
      <c r="K56" s="19">
        <f>('Operating Revenue I'!B55+C56)/B56</f>
        <v>1.8708820403825717</v>
      </c>
      <c r="L56" s="19">
        <f t="shared" si="2"/>
        <v>2.9808714133900107</v>
      </c>
      <c r="M56" s="19">
        <f t="shared" si="3"/>
        <v>2.9808714133900107</v>
      </c>
      <c r="N56" s="39">
        <f t="shared" si="4"/>
        <v>66.063230605738582</v>
      </c>
    </row>
    <row r="57" spans="1:14">
      <c r="A57" s="1" t="s">
        <v>271</v>
      </c>
      <c r="B57" s="3">
        <v>324</v>
      </c>
      <c r="C57" s="17">
        <v>0</v>
      </c>
      <c r="D57" s="17">
        <v>0</v>
      </c>
      <c r="E57" s="17">
        <v>0</v>
      </c>
      <c r="F57" s="17">
        <v>0</v>
      </c>
      <c r="G57" s="38">
        <f t="shared" si="0"/>
        <v>0</v>
      </c>
      <c r="H57" s="17">
        <f>'Operating Revenue I'!E56</f>
        <v>8671</v>
      </c>
      <c r="I57" s="18">
        <f t="shared" si="1"/>
        <v>8671</v>
      </c>
      <c r="J57" s="19">
        <f>'Operating Revenue I'!C56/B57</f>
        <v>26.762345679012345</v>
      </c>
      <c r="K57" s="19">
        <f>('Operating Revenue I'!B56+C57)/B57</f>
        <v>0</v>
      </c>
      <c r="L57" s="19">
        <f t="shared" si="2"/>
        <v>0</v>
      </c>
      <c r="M57" s="19">
        <f t="shared" si="3"/>
        <v>0</v>
      </c>
      <c r="N57" s="39">
        <f t="shared" si="4"/>
        <v>26.762345679012345</v>
      </c>
    </row>
    <row r="58" spans="1:14">
      <c r="A58" s="1" t="s">
        <v>276</v>
      </c>
      <c r="B58" s="2">
        <v>1012</v>
      </c>
      <c r="C58" s="17">
        <v>0</v>
      </c>
      <c r="D58" s="17">
        <v>3000</v>
      </c>
      <c r="E58" s="17">
        <v>0</v>
      </c>
      <c r="F58" s="17">
        <v>0</v>
      </c>
      <c r="G58" s="38">
        <f t="shared" si="0"/>
        <v>3000</v>
      </c>
      <c r="H58" s="17">
        <f>'Operating Revenue I'!E57</f>
        <v>57856</v>
      </c>
      <c r="I58" s="18">
        <f t="shared" si="1"/>
        <v>60856</v>
      </c>
      <c r="J58" s="19">
        <f>'Operating Revenue I'!C57/B58</f>
        <v>54.347826086956523</v>
      </c>
      <c r="K58" s="19">
        <f>('Operating Revenue I'!B57+C58)/B58</f>
        <v>2.8221343873517788</v>
      </c>
      <c r="L58" s="19">
        <f t="shared" si="2"/>
        <v>2.9644268774703559</v>
      </c>
      <c r="M58" s="19">
        <f t="shared" si="3"/>
        <v>2.9644268774703559</v>
      </c>
      <c r="N58" s="39">
        <f t="shared" si="4"/>
        <v>60.134387351778656</v>
      </c>
    </row>
    <row r="59" spans="1:14">
      <c r="A59" s="1" t="s">
        <v>281</v>
      </c>
      <c r="B59" s="2">
        <v>4813</v>
      </c>
      <c r="C59" s="17">
        <v>0</v>
      </c>
      <c r="D59" s="17">
        <v>0</v>
      </c>
      <c r="E59" s="17">
        <v>31228</v>
      </c>
      <c r="F59" s="17">
        <v>14111</v>
      </c>
      <c r="G59" s="38">
        <f t="shared" si="0"/>
        <v>45339</v>
      </c>
      <c r="H59" s="17">
        <f>'Operating Revenue I'!E58</f>
        <v>330985</v>
      </c>
      <c r="I59" s="18">
        <f t="shared" si="1"/>
        <v>376324</v>
      </c>
      <c r="J59" s="19">
        <f>'Operating Revenue I'!C58/B59</f>
        <v>67.371909412009146</v>
      </c>
      <c r="K59" s="19">
        <f>('Operating Revenue I'!B58+C59)/B59</f>
        <v>1.397049657178475</v>
      </c>
      <c r="L59" s="19">
        <f t="shared" si="2"/>
        <v>0</v>
      </c>
      <c r="M59" s="19">
        <f t="shared" si="3"/>
        <v>9.4201121961354666</v>
      </c>
      <c r="N59" s="39">
        <f t="shared" si="4"/>
        <v>78.189071265323079</v>
      </c>
    </row>
    <row r="60" spans="1:14">
      <c r="A60" s="1" t="s">
        <v>286</v>
      </c>
      <c r="B60" s="2">
        <v>1299</v>
      </c>
      <c r="C60" s="17">
        <v>0</v>
      </c>
      <c r="D60" s="17">
        <v>4397</v>
      </c>
      <c r="E60" s="17">
        <v>0</v>
      </c>
      <c r="F60" s="17">
        <v>0</v>
      </c>
      <c r="G60" s="38">
        <f t="shared" si="0"/>
        <v>4397</v>
      </c>
      <c r="H60" s="17">
        <f>'Operating Revenue I'!E59</f>
        <v>91585</v>
      </c>
      <c r="I60" s="18">
        <f t="shared" si="1"/>
        <v>95982</v>
      </c>
      <c r="J60" s="19">
        <f>'Operating Revenue I'!C59/B60</f>
        <v>68.917628945342571</v>
      </c>
      <c r="K60" s="19">
        <f>('Operating Revenue I'!B59+C60)/B60</f>
        <v>1.5866050808314087</v>
      </c>
      <c r="L60" s="19">
        <f t="shared" si="2"/>
        <v>3.3849114703618168</v>
      </c>
      <c r="M60" s="19">
        <f t="shared" si="3"/>
        <v>3.3849114703618168</v>
      </c>
      <c r="N60" s="39">
        <f t="shared" si="4"/>
        <v>73.889145496535804</v>
      </c>
    </row>
    <row r="61" spans="1:14">
      <c r="A61" s="1" t="s">
        <v>291</v>
      </c>
      <c r="B61" s="3">
        <v>607</v>
      </c>
      <c r="C61" s="17">
        <v>0</v>
      </c>
      <c r="D61" s="17">
        <v>3000</v>
      </c>
      <c r="E61" s="17">
        <v>0</v>
      </c>
      <c r="F61" s="17">
        <v>0</v>
      </c>
      <c r="G61" s="38">
        <f t="shared" si="0"/>
        <v>3000</v>
      </c>
      <c r="H61" s="17">
        <f>'Operating Revenue I'!E60</f>
        <v>82471</v>
      </c>
      <c r="I61" s="18">
        <f t="shared" si="1"/>
        <v>85471</v>
      </c>
      <c r="J61" s="19">
        <f>'Operating Revenue I'!C60/B61</f>
        <v>131.8500823723229</v>
      </c>
      <c r="K61" s="19">
        <f>('Operating Revenue I'!B60+C61)/B61</f>
        <v>4.0164744645799013</v>
      </c>
      <c r="L61" s="19">
        <f t="shared" si="2"/>
        <v>4.9423393739703458</v>
      </c>
      <c r="M61" s="19">
        <f t="shared" si="3"/>
        <v>4.9423393739703458</v>
      </c>
      <c r="N61" s="39">
        <f t="shared" si="4"/>
        <v>140.80889621087314</v>
      </c>
    </row>
    <row r="62" spans="1:14">
      <c r="A62" s="1" t="s">
        <v>296</v>
      </c>
      <c r="B62" s="2">
        <v>1198</v>
      </c>
      <c r="C62" s="17">
        <v>0</v>
      </c>
      <c r="D62" s="17">
        <v>4032</v>
      </c>
      <c r="E62" s="17">
        <v>0</v>
      </c>
      <c r="F62" s="17">
        <v>0</v>
      </c>
      <c r="G62" s="38">
        <f t="shared" si="0"/>
        <v>4032</v>
      </c>
      <c r="H62" s="17">
        <f>'Operating Revenue I'!E61</f>
        <v>41755</v>
      </c>
      <c r="I62" s="18">
        <f t="shared" si="1"/>
        <v>45787</v>
      </c>
      <c r="J62" s="19">
        <f>'Operating Revenue I'!C61/B62</f>
        <v>30.853088480801336</v>
      </c>
      <c r="K62" s="19">
        <f>('Operating Revenue I'!B61+C62)/B62</f>
        <v>4.0008347245409013</v>
      </c>
      <c r="L62" s="19">
        <f t="shared" si="2"/>
        <v>3.365609348914858</v>
      </c>
      <c r="M62" s="19">
        <f t="shared" si="3"/>
        <v>3.365609348914858</v>
      </c>
      <c r="N62" s="39">
        <f t="shared" si="4"/>
        <v>38.219532554257093</v>
      </c>
    </row>
    <row r="63" spans="1:14">
      <c r="A63" s="1" t="s">
        <v>301</v>
      </c>
      <c r="B63" s="2">
        <v>91055</v>
      </c>
      <c r="C63" s="17">
        <v>20000</v>
      </c>
      <c r="D63" s="17">
        <v>56866</v>
      </c>
      <c r="E63" s="17">
        <v>87548</v>
      </c>
      <c r="F63" s="17">
        <v>35024</v>
      </c>
      <c r="G63" s="38">
        <f t="shared" si="0"/>
        <v>199438</v>
      </c>
      <c r="H63" s="17">
        <f>'Operating Revenue I'!E62</f>
        <v>1067083</v>
      </c>
      <c r="I63" s="18">
        <f t="shared" si="1"/>
        <v>1266521</v>
      </c>
      <c r="J63" s="19">
        <f>'Operating Revenue I'!C62/B63</f>
        <v>11.293317225852507</v>
      </c>
      <c r="K63" s="19">
        <f>('Operating Revenue I'!B62+C63)/B63</f>
        <v>0.64543407830432153</v>
      </c>
      <c r="L63" s="19">
        <f t="shared" si="2"/>
        <v>0.62452363955850865</v>
      </c>
      <c r="M63" s="19">
        <f t="shared" si="3"/>
        <v>2.1903025643841634</v>
      </c>
      <c r="N63" s="39">
        <f t="shared" si="4"/>
        <v>13.909406402723629</v>
      </c>
    </row>
    <row r="64" spans="1:14">
      <c r="A64" s="1" t="s">
        <v>306</v>
      </c>
      <c r="B64" s="2">
        <v>2880</v>
      </c>
      <c r="C64" s="17">
        <v>0</v>
      </c>
      <c r="D64" s="17">
        <v>3000</v>
      </c>
      <c r="E64" s="17">
        <v>0</v>
      </c>
      <c r="F64" s="17">
        <v>0</v>
      </c>
      <c r="G64" s="38">
        <f t="shared" si="0"/>
        <v>3000</v>
      </c>
      <c r="H64" s="17">
        <f>'Operating Revenue I'!E63</f>
        <v>94490</v>
      </c>
      <c r="I64" s="18">
        <f t="shared" si="1"/>
        <v>97490</v>
      </c>
      <c r="J64" s="19">
        <f>'Operating Revenue I'!C63/B64</f>
        <v>32.809027777777779</v>
      </c>
      <c r="K64" s="19">
        <f>('Operating Revenue I'!B63+C64)/B64</f>
        <v>0</v>
      </c>
      <c r="L64" s="19">
        <f t="shared" si="2"/>
        <v>1.0416666666666667</v>
      </c>
      <c r="M64" s="19">
        <f t="shared" si="3"/>
        <v>1.0416666666666667</v>
      </c>
      <c r="N64" s="39">
        <f t="shared" si="4"/>
        <v>33.850694444444443</v>
      </c>
    </row>
    <row r="65" spans="1:14">
      <c r="A65" s="1" t="s">
        <v>311</v>
      </c>
      <c r="B65" s="2">
        <v>1375</v>
      </c>
      <c r="C65" s="17">
        <v>0</v>
      </c>
      <c r="D65" s="17">
        <v>3000</v>
      </c>
      <c r="E65" s="17">
        <v>2636</v>
      </c>
      <c r="F65" s="17">
        <v>0</v>
      </c>
      <c r="G65" s="38">
        <f t="shared" si="0"/>
        <v>5636</v>
      </c>
      <c r="H65" s="17">
        <f>'Operating Revenue I'!E64</f>
        <v>68102</v>
      </c>
      <c r="I65" s="18">
        <f t="shared" si="1"/>
        <v>73738</v>
      </c>
      <c r="J65" s="19">
        <f>'Operating Revenue I'!C64/B65</f>
        <v>48.025454545454544</v>
      </c>
      <c r="K65" s="19">
        <f>('Operating Revenue I'!B64+C65)/B65</f>
        <v>1.5032727272727273</v>
      </c>
      <c r="L65" s="19">
        <f t="shared" si="2"/>
        <v>2.1818181818181817</v>
      </c>
      <c r="M65" s="19">
        <f t="shared" si="3"/>
        <v>4.0989090909090908</v>
      </c>
      <c r="N65" s="39">
        <f t="shared" si="4"/>
        <v>53.627636363636363</v>
      </c>
    </row>
    <row r="66" spans="1:14">
      <c r="A66" s="1" t="s">
        <v>316</v>
      </c>
      <c r="B66" s="2">
        <v>15594</v>
      </c>
      <c r="C66" s="17">
        <v>0</v>
      </c>
      <c r="D66" s="17">
        <v>7542</v>
      </c>
      <c r="E66" s="17">
        <v>0</v>
      </c>
      <c r="F66" s="17">
        <v>0</v>
      </c>
      <c r="G66" s="38">
        <f t="shared" si="0"/>
        <v>7542</v>
      </c>
      <c r="H66" s="17">
        <f>'Operating Revenue I'!E65</f>
        <v>160898</v>
      </c>
      <c r="I66" s="18">
        <f t="shared" si="1"/>
        <v>168440</v>
      </c>
      <c r="J66" s="19">
        <f>'Operating Revenue I'!C65/B66</f>
        <v>9.8743106322944723</v>
      </c>
      <c r="K66" s="19">
        <f>('Operating Revenue I'!B65+C66)/B66</f>
        <v>0.44363216621777607</v>
      </c>
      <c r="L66" s="19">
        <f t="shared" si="2"/>
        <v>0.48364755675259713</v>
      </c>
      <c r="M66" s="19">
        <f t="shared" si="3"/>
        <v>0.48364755675259713</v>
      </c>
      <c r="N66" s="39">
        <f t="shared" si="4"/>
        <v>10.801590355264846</v>
      </c>
    </row>
    <row r="67" spans="1:14">
      <c r="A67" s="1" t="s">
        <v>321</v>
      </c>
      <c r="B67" s="2">
        <v>2677</v>
      </c>
      <c r="C67" s="17">
        <v>0</v>
      </c>
      <c r="D67" s="17">
        <v>0</v>
      </c>
      <c r="E67" s="17">
        <v>0</v>
      </c>
      <c r="F67" s="17">
        <v>0</v>
      </c>
      <c r="G67" s="38">
        <f t="shared" si="0"/>
        <v>0</v>
      </c>
      <c r="H67" s="17">
        <f>'Operating Revenue I'!E66</f>
        <v>119200</v>
      </c>
      <c r="I67" s="18">
        <f t="shared" si="1"/>
        <v>119200</v>
      </c>
      <c r="J67" s="19">
        <f>'Operating Revenue I'!C66/B67</f>
        <v>42.241314904744115</v>
      </c>
      <c r="K67" s="19">
        <f>('Operating Revenue I'!B66+C67)/B67</f>
        <v>2.2861412028389987</v>
      </c>
      <c r="L67" s="19">
        <f t="shared" si="2"/>
        <v>0</v>
      </c>
      <c r="M67" s="19">
        <f t="shared" si="3"/>
        <v>0</v>
      </c>
      <c r="N67" s="39">
        <f t="shared" si="4"/>
        <v>44.527456107583113</v>
      </c>
    </row>
    <row r="68" spans="1:14">
      <c r="A68" s="1" t="s">
        <v>326</v>
      </c>
      <c r="B68" s="2">
        <v>3269</v>
      </c>
      <c r="C68" s="17">
        <v>0</v>
      </c>
      <c r="D68" s="17">
        <v>3000</v>
      </c>
      <c r="E68" s="17">
        <v>0</v>
      </c>
      <c r="F68" s="17">
        <v>504</v>
      </c>
      <c r="G68" s="38">
        <f t="shared" si="0"/>
        <v>3504</v>
      </c>
      <c r="H68" s="17">
        <f>'Operating Revenue I'!E67</f>
        <v>168263</v>
      </c>
      <c r="I68" s="18">
        <f t="shared" si="1"/>
        <v>171767</v>
      </c>
      <c r="J68" s="19">
        <f>'Operating Revenue I'!C67/B68</f>
        <v>50.598654022636893</v>
      </c>
      <c r="K68" s="19">
        <f>('Operating Revenue I'!B67+C68)/B68</f>
        <v>0.87366167023554608</v>
      </c>
      <c r="L68" s="19">
        <f t="shared" si="2"/>
        <v>0.91771183848271642</v>
      </c>
      <c r="M68" s="19">
        <f t="shared" si="3"/>
        <v>1.0718874273478127</v>
      </c>
      <c r="N68" s="39">
        <f t="shared" si="4"/>
        <v>52.544203120220253</v>
      </c>
    </row>
    <row r="69" spans="1:14">
      <c r="A69" s="1" t="s">
        <v>331</v>
      </c>
      <c r="B69" s="2">
        <v>4403</v>
      </c>
      <c r="C69" s="17">
        <v>0</v>
      </c>
      <c r="D69" s="17">
        <v>0</v>
      </c>
      <c r="E69" s="17">
        <v>0</v>
      </c>
      <c r="F69" s="17">
        <v>0</v>
      </c>
      <c r="G69" s="38">
        <f t="shared" si="0"/>
        <v>0</v>
      </c>
      <c r="H69" s="17">
        <f>'Operating Revenue I'!E68</f>
        <v>117549</v>
      </c>
      <c r="I69" s="18">
        <f t="shared" si="1"/>
        <v>117549</v>
      </c>
      <c r="J69" s="19">
        <f>'Operating Revenue I'!C68/B69</f>
        <v>26.036565977742448</v>
      </c>
      <c r="K69" s="19">
        <f>('Operating Revenue I'!B68+C69)/B69</f>
        <v>0.66091301385419032</v>
      </c>
      <c r="L69" s="19">
        <f t="shared" si="2"/>
        <v>0</v>
      </c>
      <c r="M69" s="19">
        <f t="shared" si="3"/>
        <v>0</v>
      </c>
      <c r="N69" s="39">
        <f t="shared" si="4"/>
        <v>26.69747899159664</v>
      </c>
    </row>
    <row r="70" spans="1:14">
      <c r="A70" s="1" t="s">
        <v>336</v>
      </c>
      <c r="B70" s="2">
        <v>1086</v>
      </c>
      <c r="C70" s="17">
        <v>0</v>
      </c>
      <c r="D70" s="17">
        <v>3797</v>
      </c>
      <c r="E70" s="17">
        <v>0</v>
      </c>
      <c r="F70" s="17">
        <v>629</v>
      </c>
      <c r="G70" s="38">
        <f t="shared" ref="G70:G125" si="5">SUM(C70:F70)</f>
        <v>4426</v>
      </c>
      <c r="H70" s="17">
        <f>'Operating Revenue I'!E69</f>
        <v>37856</v>
      </c>
      <c r="I70" s="18">
        <f t="shared" ref="I70:I125" si="6">SUM(G70:H70)</f>
        <v>42282</v>
      </c>
      <c r="J70" s="19">
        <f>'Operating Revenue I'!C69/B70</f>
        <v>29.963167587476981</v>
      </c>
      <c r="K70" s="19">
        <f>('Operating Revenue I'!B69+C70)/B70</f>
        <v>4.8950276243093924</v>
      </c>
      <c r="L70" s="19">
        <f t="shared" ref="L70:L125" si="7">D70/B70</f>
        <v>3.4963167587476978</v>
      </c>
      <c r="M70" s="19">
        <f t="shared" ref="M70:M125" si="8">G70/B70</f>
        <v>4.0755064456721914</v>
      </c>
      <c r="N70" s="39">
        <f t="shared" ref="N70:N127" si="9">I70/B70</f>
        <v>38.933701657458563</v>
      </c>
    </row>
    <row r="71" spans="1:14">
      <c r="A71" s="1" t="s">
        <v>341</v>
      </c>
      <c r="B71" s="3">
        <v>892</v>
      </c>
      <c r="C71" s="17">
        <v>0</v>
      </c>
      <c r="D71" s="17">
        <v>0</v>
      </c>
      <c r="E71" s="17">
        <v>0</v>
      </c>
      <c r="F71" s="17">
        <v>0</v>
      </c>
      <c r="G71" s="38">
        <f t="shared" si="5"/>
        <v>0</v>
      </c>
      <c r="H71" s="17">
        <f>'Operating Revenue I'!E70</f>
        <v>54864</v>
      </c>
      <c r="I71" s="18">
        <f t="shared" si="6"/>
        <v>54864</v>
      </c>
      <c r="J71" s="19">
        <f>'Operating Revenue I'!C70/B71</f>
        <v>51.993273542600896</v>
      </c>
      <c r="K71" s="19">
        <f>('Operating Revenue I'!B70+C71)/B71</f>
        <v>9.5134529147982061</v>
      </c>
      <c r="L71" s="19">
        <f t="shared" si="7"/>
        <v>0</v>
      </c>
      <c r="M71" s="19">
        <f t="shared" si="8"/>
        <v>0</v>
      </c>
      <c r="N71" s="39">
        <f t="shared" si="9"/>
        <v>61.506726457399104</v>
      </c>
    </row>
    <row r="72" spans="1:14">
      <c r="A72" s="1" t="s">
        <v>346</v>
      </c>
      <c r="B72" s="2">
        <v>1012</v>
      </c>
      <c r="C72" s="17">
        <v>0</v>
      </c>
      <c r="D72" s="17">
        <v>0</v>
      </c>
      <c r="E72" s="17">
        <v>0</v>
      </c>
      <c r="F72" s="17">
        <v>0</v>
      </c>
      <c r="G72" s="38">
        <f t="shared" si="5"/>
        <v>0</v>
      </c>
      <c r="H72" s="17">
        <f>'Operating Revenue I'!E71</f>
        <v>29317</v>
      </c>
      <c r="I72" s="18">
        <f t="shared" si="6"/>
        <v>29317</v>
      </c>
      <c r="J72" s="19">
        <f>'Operating Revenue I'!C71/B72</f>
        <v>26.336956521739129</v>
      </c>
      <c r="K72" s="19">
        <f>('Operating Revenue I'!B71+C72)/B72</f>
        <v>2.6324110671936758</v>
      </c>
      <c r="L72" s="19">
        <f t="shared" si="7"/>
        <v>0</v>
      </c>
      <c r="M72" s="19">
        <f t="shared" si="8"/>
        <v>0</v>
      </c>
      <c r="N72" s="39">
        <f t="shared" si="9"/>
        <v>28.969367588932805</v>
      </c>
    </row>
    <row r="73" spans="1:14">
      <c r="A73" s="1" t="s">
        <v>350</v>
      </c>
      <c r="B73" s="2">
        <v>798575</v>
      </c>
      <c r="C73" s="17">
        <v>203492</v>
      </c>
      <c r="D73" s="17">
        <v>0</v>
      </c>
      <c r="E73" s="17">
        <v>0</v>
      </c>
      <c r="F73" s="17">
        <v>545290</v>
      </c>
      <c r="G73" s="38">
        <f t="shared" si="5"/>
        <v>748782</v>
      </c>
      <c r="H73" s="17">
        <f>'Operating Revenue I'!E72</f>
        <v>42982382</v>
      </c>
      <c r="I73" s="18">
        <f t="shared" si="6"/>
        <v>43731164</v>
      </c>
      <c r="J73" s="19">
        <f>'Operating Revenue I'!C72/B73</f>
        <v>53.569032338853582</v>
      </c>
      <c r="K73" s="19">
        <f>('Operating Revenue I'!B72+C73)/B73</f>
        <v>0.50963779231756567</v>
      </c>
      <c r="L73" s="19">
        <f t="shared" si="7"/>
        <v>0</v>
      </c>
      <c r="M73" s="19">
        <f t="shared" si="8"/>
        <v>0.93764768493879724</v>
      </c>
      <c r="N73" s="39">
        <f t="shared" si="9"/>
        <v>54.761498919951165</v>
      </c>
    </row>
    <row r="74" spans="1:14">
      <c r="A74" s="1" t="s">
        <v>355</v>
      </c>
      <c r="B74" s="2">
        <v>12885</v>
      </c>
      <c r="C74" s="17">
        <v>1000</v>
      </c>
      <c r="D74" s="17">
        <v>34000</v>
      </c>
      <c r="E74" s="17">
        <v>0</v>
      </c>
      <c r="F74" s="17">
        <v>115551</v>
      </c>
      <c r="G74" s="38">
        <f t="shared" si="5"/>
        <v>150551</v>
      </c>
      <c r="H74" s="17">
        <f>'Operating Revenue I'!E73</f>
        <v>579778</v>
      </c>
      <c r="I74" s="18">
        <f t="shared" si="6"/>
        <v>730329</v>
      </c>
      <c r="J74" s="19">
        <f>'Operating Revenue I'!C73/B74</f>
        <v>44.155840124175398</v>
      </c>
      <c r="K74" s="19">
        <f>('Operating Revenue I'!B73+C74)/B74</f>
        <v>0.91812184710904154</v>
      </c>
      <c r="L74" s="19">
        <f t="shared" si="7"/>
        <v>2.6387272021730697</v>
      </c>
      <c r="M74" s="19">
        <f t="shared" si="8"/>
        <v>11.684206441598759</v>
      </c>
      <c r="N74" s="39">
        <f t="shared" si="9"/>
        <v>56.680558789289869</v>
      </c>
    </row>
    <row r="75" spans="1:14">
      <c r="A75" s="1" t="s">
        <v>360</v>
      </c>
      <c r="B75" s="2">
        <v>1159</v>
      </c>
      <c r="C75" s="17">
        <v>0</v>
      </c>
      <c r="D75" s="17">
        <v>3000</v>
      </c>
      <c r="E75" s="17">
        <v>0</v>
      </c>
      <c r="F75" s="17">
        <v>0</v>
      </c>
      <c r="G75" s="38">
        <f t="shared" si="5"/>
        <v>3000</v>
      </c>
      <c r="H75" s="17">
        <f>'Operating Revenue I'!E74</f>
        <v>21305</v>
      </c>
      <c r="I75" s="18">
        <f t="shared" si="6"/>
        <v>24305</v>
      </c>
      <c r="J75" s="19">
        <f>'Operating Revenue I'!C74/B75</f>
        <v>16.427955133735978</v>
      </c>
      <c r="K75" s="19">
        <f>('Operating Revenue I'!B74+C75)/B75</f>
        <v>1.9542709232096636</v>
      </c>
      <c r="L75" s="19">
        <f t="shared" si="7"/>
        <v>2.5884383088869716</v>
      </c>
      <c r="M75" s="19">
        <f t="shared" si="8"/>
        <v>2.5884383088869716</v>
      </c>
      <c r="N75" s="39">
        <f t="shared" si="9"/>
        <v>20.970664365832615</v>
      </c>
    </row>
    <row r="76" spans="1:14">
      <c r="A76" s="1" t="s">
        <v>365</v>
      </c>
      <c r="B76" s="3">
        <v>946</v>
      </c>
      <c r="C76" s="17">
        <v>0</v>
      </c>
      <c r="D76" s="17">
        <v>3000</v>
      </c>
      <c r="E76" s="17">
        <v>0</v>
      </c>
      <c r="F76" s="17">
        <v>0</v>
      </c>
      <c r="G76" s="38">
        <f t="shared" si="5"/>
        <v>3000</v>
      </c>
      <c r="H76" s="17">
        <f>'Operating Revenue I'!E75</f>
        <v>31453</v>
      </c>
      <c r="I76" s="18">
        <f t="shared" si="6"/>
        <v>34453</v>
      </c>
      <c r="J76" s="19">
        <f>'Operating Revenue I'!C75/B76</f>
        <v>30.22938689217759</v>
      </c>
      <c r="K76" s="19">
        <f>('Operating Revenue I'!B75+C76)/B76</f>
        <v>3.0190274841437632</v>
      </c>
      <c r="L76" s="19">
        <f t="shared" si="7"/>
        <v>3.1712473572938689</v>
      </c>
      <c r="M76" s="19">
        <f t="shared" si="8"/>
        <v>3.1712473572938689</v>
      </c>
      <c r="N76" s="39">
        <f t="shared" si="9"/>
        <v>36.419661733615222</v>
      </c>
    </row>
    <row r="77" spans="1:14">
      <c r="A77" s="1" t="s">
        <v>370</v>
      </c>
      <c r="B77" s="3">
        <v>735</v>
      </c>
      <c r="C77" s="17">
        <v>0</v>
      </c>
      <c r="D77" s="17">
        <v>2931</v>
      </c>
      <c r="E77" s="17">
        <v>0</v>
      </c>
      <c r="F77" s="17">
        <v>3492</v>
      </c>
      <c r="G77" s="38">
        <f t="shared" si="5"/>
        <v>6423</v>
      </c>
      <c r="H77" s="17">
        <f>'Operating Revenue I'!E76</f>
        <v>14100</v>
      </c>
      <c r="I77" s="18">
        <f t="shared" si="6"/>
        <v>20523</v>
      </c>
      <c r="J77" s="19">
        <f>'Operating Revenue I'!C76/B77</f>
        <v>15.572789115646259</v>
      </c>
      <c r="K77" s="19">
        <f>('Operating Revenue I'!B76+C77)/B77</f>
        <v>3.6108843537414965</v>
      </c>
      <c r="L77" s="19">
        <f t="shared" si="7"/>
        <v>3.9877551020408162</v>
      </c>
      <c r="M77" s="19">
        <f t="shared" si="8"/>
        <v>8.7387755102040821</v>
      </c>
      <c r="N77" s="39">
        <f t="shared" si="9"/>
        <v>27.922448979591838</v>
      </c>
    </row>
    <row r="78" spans="1:14">
      <c r="A78" s="1" t="s">
        <v>375</v>
      </c>
      <c r="B78" s="2">
        <v>21037</v>
      </c>
      <c r="C78" s="17">
        <v>10500</v>
      </c>
      <c r="D78" s="17">
        <v>11468</v>
      </c>
      <c r="E78" s="17">
        <v>19600</v>
      </c>
      <c r="F78" s="17">
        <v>5640</v>
      </c>
      <c r="G78" s="38">
        <f t="shared" si="5"/>
        <v>47208</v>
      </c>
      <c r="H78" s="17">
        <f>'Operating Revenue I'!E77</f>
        <v>477333</v>
      </c>
      <c r="I78" s="18">
        <f t="shared" si="6"/>
        <v>524541</v>
      </c>
      <c r="J78" s="19">
        <f>'Operating Revenue I'!C77/B78</f>
        <v>22.104244901839618</v>
      </c>
      <c r="K78" s="19">
        <f>('Operating Revenue I'!B77+C78)/B78</f>
        <v>1.0850406426771879</v>
      </c>
      <c r="L78" s="19">
        <f t="shared" si="7"/>
        <v>0.54513476256120175</v>
      </c>
      <c r="M78" s="19">
        <f t="shared" si="8"/>
        <v>2.2440462043066978</v>
      </c>
      <c r="N78" s="39">
        <f t="shared" si="9"/>
        <v>24.934211151780197</v>
      </c>
    </row>
    <row r="79" spans="1:14">
      <c r="A79" s="1" t="s">
        <v>380</v>
      </c>
      <c r="B79" s="2">
        <v>2186</v>
      </c>
      <c r="C79" s="17">
        <v>0</v>
      </c>
      <c r="D79" s="17">
        <v>3002</v>
      </c>
      <c r="E79" s="17">
        <v>0</v>
      </c>
      <c r="F79" s="17">
        <v>0</v>
      </c>
      <c r="G79" s="38">
        <f t="shared" si="5"/>
        <v>3002</v>
      </c>
      <c r="H79" s="17">
        <f>'Operating Revenue I'!E78</f>
        <v>68568</v>
      </c>
      <c r="I79" s="18">
        <f t="shared" si="6"/>
        <v>71570</v>
      </c>
      <c r="J79" s="19">
        <f>'Operating Revenue I'!C78/B79</f>
        <v>30.407593778591036</v>
      </c>
      <c r="K79" s="19">
        <f>('Operating Revenue I'!B78+C79)/B79</f>
        <v>0.95928636779505949</v>
      </c>
      <c r="L79" s="19">
        <f t="shared" si="7"/>
        <v>1.3732845379688929</v>
      </c>
      <c r="M79" s="19">
        <f t="shared" si="8"/>
        <v>1.3732845379688929</v>
      </c>
      <c r="N79" s="39">
        <f t="shared" si="9"/>
        <v>32.740164684354987</v>
      </c>
    </row>
    <row r="80" spans="1:14">
      <c r="A80" s="1" t="s">
        <v>385</v>
      </c>
      <c r="B80" s="2">
        <v>3481</v>
      </c>
      <c r="C80" s="17">
        <v>0</v>
      </c>
      <c r="D80" s="17">
        <v>0</v>
      </c>
      <c r="E80" s="17">
        <v>0</v>
      </c>
      <c r="F80" s="17">
        <v>56880</v>
      </c>
      <c r="G80" s="38">
        <f t="shared" si="5"/>
        <v>56880</v>
      </c>
      <c r="H80" s="17">
        <f>'Operating Revenue I'!E79</f>
        <v>62104</v>
      </c>
      <c r="I80" s="18">
        <f t="shared" si="6"/>
        <v>118984</v>
      </c>
      <c r="J80" s="19">
        <f>'Operating Revenue I'!C79/B80</f>
        <v>15.945130709566216</v>
      </c>
      <c r="K80" s="19">
        <f>('Operating Revenue I'!B79+C80)/B80</f>
        <v>1.8957196207986211</v>
      </c>
      <c r="L80" s="19">
        <f t="shared" si="7"/>
        <v>0</v>
      </c>
      <c r="M80" s="19">
        <f t="shared" si="8"/>
        <v>16.340132145935076</v>
      </c>
      <c r="N80" s="39">
        <f t="shared" si="9"/>
        <v>34.180982476299917</v>
      </c>
    </row>
    <row r="81" spans="1:14">
      <c r="A81" s="1" t="s">
        <v>390</v>
      </c>
      <c r="B81" s="2">
        <v>1052</v>
      </c>
      <c r="C81" s="17">
        <v>3118</v>
      </c>
      <c r="D81" s="17">
        <v>0</v>
      </c>
      <c r="E81" s="17">
        <v>0</v>
      </c>
      <c r="F81" s="17">
        <v>100</v>
      </c>
      <c r="G81" s="38">
        <f t="shared" si="5"/>
        <v>3218</v>
      </c>
      <c r="H81" s="17">
        <f>'Operating Revenue I'!E80</f>
        <v>49393</v>
      </c>
      <c r="I81" s="18">
        <f t="shared" si="6"/>
        <v>52611</v>
      </c>
      <c r="J81" s="19">
        <f>'Operating Revenue I'!C80/B81</f>
        <v>44.201520912547529</v>
      </c>
      <c r="K81" s="19">
        <f>('Operating Revenue I'!B80+C81)/B81</f>
        <v>5.7138783269961975</v>
      </c>
      <c r="L81" s="19">
        <f t="shared" si="7"/>
        <v>0</v>
      </c>
      <c r="M81" s="19">
        <f t="shared" si="8"/>
        <v>3.0589353612167298</v>
      </c>
      <c r="N81" s="39">
        <f t="shared" si="9"/>
        <v>50.010456273764255</v>
      </c>
    </row>
    <row r="82" spans="1:14">
      <c r="A82" s="1" t="s">
        <v>395</v>
      </c>
      <c r="B82" s="2">
        <v>3061</v>
      </c>
      <c r="C82" s="17">
        <v>0</v>
      </c>
      <c r="D82" s="17">
        <v>13633</v>
      </c>
      <c r="E82" s="17">
        <v>0</v>
      </c>
      <c r="F82" s="17">
        <v>2015</v>
      </c>
      <c r="G82" s="38">
        <f t="shared" si="5"/>
        <v>15648</v>
      </c>
      <c r="H82" s="17">
        <f>'Operating Revenue I'!E81</f>
        <v>110105</v>
      </c>
      <c r="I82" s="18">
        <f t="shared" si="6"/>
        <v>125753</v>
      </c>
      <c r="J82" s="19">
        <f>'Operating Revenue I'!C81/B82</f>
        <v>32.898399215942504</v>
      </c>
      <c r="K82" s="19">
        <f>('Operating Revenue I'!B81+C82)/B82</f>
        <v>3.0718719372754002</v>
      </c>
      <c r="L82" s="19">
        <f t="shared" si="7"/>
        <v>4.4537732767069587</v>
      </c>
      <c r="M82" s="19">
        <f t="shared" si="8"/>
        <v>5.1120548840248281</v>
      </c>
      <c r="N82" s="39">
        <f t="shared" si="9"/>
        <v>41.08232603724273</v>
      </c>
    </row>
    <row r="83" spans="1:14">
      <c r="A83" s="1" t="s">
        <v>400</v>
      </c>
      <c r="B83" s="2">
        <v>11298</v>
      </c>
      <c r="C83" s="17">
        <v>0</v>
      </c>
      <c r="D83" s="17">
        <v>11595</v>
      </c>
      <c r="E83" s="17">
        <v>0</v>
      </c>
      <c r="F83" s="17">
        <v>0</v>
      </c>
      <c r="G83" s="38">
        <f t="shared" si="5"/>
        <v>11595</v>
      </c>
      <c r="H83" s="17">
        <f>'Operating Revenue I'!E82</f>
        <v>487047</v>
      </c>
      <c r="I83" s="18">
        <f t="shared" si="6"/>
        <v>498642</v>
      </c>
      <c r="J83" s="19">
        <f>'Operating Revenue I'!C82/B83</f>
        <v>42.267480970083199</v>
      </c>
      <c r="K83" s="19">
        <f>('Operating Revenue I'!B82+C83)/B83</f>
        <v>0.84165338998052752</v>
      </c>
      <c r="L83" s="19">
        <f t="shared" si="7"/>
        <v>1.0262878385554965</v>
      </c>
      <c r="M83" s="19">
        <f t="shared" si="8"/>
        <v>1.0262878385554965</v>
      </c>
      <c r="N83" s="39">
        <f t="shared" si="9"/>
        <v>44.135422198619224</v>
      </c>
    </row>
    <row r="84" spans="1:14">
      <c r="A84" s="1" t="s">
        <v>405</v>
      </c>
      <c r="B84" s="2">
        <v>6031</v>
      </c>
      <c r="C84" s="17">
        <v>0</v>
      </c>
      <c r="D84" s="17">
        <v>9000</v>
      </c>
      <c r="E84" s="17">
        <v>0</v>
      </c>
      <c r="F84" s="17">
        <v>8150</v>
      </c>
      <c r="G84" s="38">
        <f t="shared" si="5"/>
        <v>17150</v>
      </c>
      <c r="H84" s="17">
        <f>'Operating Revenue I'!E83</f>
        <v>196592</v>
      </c>
      <c r="I84" s="18">
        <f t="shared" si="6"/>
        <v>213742</v>
      </c>
      <c r="J84" s="19">
        <f>'Operating Revenue I'!C83/B84</f>
        <v>31.554966008953738</v>
      </c>
      <c r="K84" s="19">
        <f>('Operating Revenue I'!B83+C84)/B84</f>
        <v>1.0419499253855082</v>
      </c>
      <c r="L84" s="19">
        <f t="shared" si="7"/>
        <v>1.492289835848118</v>
      </c>
      <c r="M84" s="19">
        <f t="shared" si="8"/>
        <v>2.8436411871994696</v>
      </c>
      <c r="N84" s="39">
        <f t="shared" si="9"/>
        <v>35.440557121538717</v>
      </c>
    </row>
    <row r="85" spans="1:14">
      <c r="A85" s="1" t="s">
        <v>410</v>
      </c>
      <c r="B85" s="2">
        <v>2948</v>
      </c>
      <c r="C85" s="17">
        <v>0</v>
      </c>
      <c r="D85" s="17">
        <v>10647</v>
      </c>
      <c r="E85" s="17">
        <v>0</v>
      </c>
      <c r="F85" s="17">
        <v>5000</v>
      </c>
      <c r="G85" s="38">
        <f t="shared" si="5"/>
        <v>15647</v>
      </c>
      <c r="H85" s="17">
        <f>'Operating Revenue I'!E84</f>
        <v>161281</v>
      </c>
      <c r="I85" s="18">
        <f t="shared" si="6"/>
        <v>176928</v>
      </c>
      <c r="J85" s="19">
        <f>'Operating Revenue I'!C84/B85</f>
        <v>51.255088195386705</v>
      </c>
      <c r="K85" s="19">
        <f>('Operating Revenue I'!B84+C85)/B85</f>
        <v>3.4535278154681142</v>
      </c>
      <c r="L85" s="19">
        <f t="shared" si="7"/>
        <v>3.6116010854816825</v>
      </c>
      <c r="M85" s="19">
        <f t="shared" si="8"/>
        <v>5.3076662143826319</v>
      </c>
      <c r="N85" s="39">
        <f t="shared" si="9"/>
        <v>60.016282225237447</v>
      </c>
    </row>
    <row r="86" spans="1:14">
      <c r="A86" s="1" t="s">
        <v>415</v>
      </c>
      <c r="B86" s="2">
        <v>1921</v>
      </c>
      <c r="C86" s="17">
        <v>0</v>
      </c>
      <c r="D86" s="17">
        <v>3682</v>
      </c>
      <c r="E86" s="17">
        <v>0</v>
      </c>
      <c r="F86" s="17">
        <v>0</v>
      </c>
      <c r="G86" s="38">
        <f t="shared" si="5"/>
        <v>3682</v>
      </c>
      <c r="H86" s="17">
        <f>'Operating Revenue I'!E85</f>
        <v>77822</v>
      </c>
      <c r="I86" s="18">
        <f t="shared" si="6"/>
        <v>81504</v>
      </c>
      <c r="J86" s="19">
        <f>'Operating Revenue I'!C85/B86</f>
        <v>38.461738677771997</v>
      </c>
      <c r="K86" s="19">
        <f>('Operating Revenue I'!B85+C86)/B86</f>
        <v>2.049453409682457</v>
      </c>
      <c r="L86" s="19">
        <f t="shared" si="7"/>
        <v>1.9167100468505986</v>
      </c>
      <c r="M86" s="19">
        <f t="shared" si="8"/>
        <v>1.9167100468505986</v>
      </c>
      <c r="N86" s="39">
        <f t="shared" si="9"/>
        <v>42.42790213430505</v>
      </c>
    </row>
    <row r="87" spans="1:14">
      <c r="A87" s="1" t="s">
        <v>420</v>
      </c>
      <c r="B87" s="2">
        <v>3305</v>
      </c>
      <c r="C87" s="17">
        <v>0</v>
      </c>
      <c r="D87" s="17">
        <v>3090</v>
      </c>
      <c r="E87" s="17">
        <v>0</v>
      </c>
      <c r="F87" s="17">
        <v>0</v>
      </c>
      <c r="G87" s="38">
        <f t="shared" si="5"/>
        <v>3090</v>
      </c>
      <c r="H87" s="17">
        <f>'Operating Revenue I'!E86</f>
        <v>109492</v>
      </c>
      <c r="I87" s="18">
        <f t="shared" si="6"/>
        <v>112582</v>
      </c>
      <c r="J87" s="19">
        <f>'Operating Revenue I'!C86/B87</f>
        <v>32.055370650529504</v>
      </c>
      <c r="K87" s="19">
        <f>('Operating Revenue I'!B86+C87)/B87</f>
        <v>1.0738275340393344</v>
      </c>
      <c r="L87" s="19">
        <f t="shared" si="7"/>
        <v>0.93494704992435707</v>
      </c>
      <c r="M87" s="19">
        <f t="shared" si="8"/>
        <v>0.93494704992435707</v>
      </c>
      <c r="N87" s="39">
        <f t="shared" si="9"/>
        <v>34.064145234493189</v>
      </c>
    </row>
    <row r="88" spans="1:14">
      <c r="A88" s="1" t="s">
        <v>425</v>
      </c>
      <c r="B88" s="2">
        <v>4527</v>
      </c>
      <c r="C88" s="17">
        <v>0</v>
      </c>
      <c r="D88" s="17">
        <v>11090</v>
      </c>
      <c r="E88" s="17">
        <v>0</v>
      </c>
      <c r="F88" s="17">
        <v>0</v>
      </c>
      <c r="G88" s="38">
        <f t="shared" si="5"/>
        <v>11090</v>
      </c>
      <c r="H88" s="17">
        <f>'Operating Revenue I'!E87</f>
        <v>241023</v>
      </c>
      <c r="I88" s="18">
        <f t="shared" si="6"/>
        <v>252113</v>
      </c>
      <c r="J88" s="19">
        <f>'Operating Revenue I'!C87/B88</f>
        <v>51.571018334437817</v>
      </c>
      <c r="K88" s="19">
        <f>('Operating Revenue I'!B87+C88)/B88</f>
        <v>1.6702010161254695</v>
      </c>
      <c r="L88" s="19">
        <f t="shared" si="7"/>
        <v>2.4497459686326484</v>
      </c>
      <c r="M88" s="19">
        <f t="shared" si="8"/>
        <v>2.4497459686326484</v>
      </c>
      <c r="N88" s="39">
        <f t="shared" si="9"/>
        <v>55.690965319195932</v>
      </c>
    </row>
    <row r="89" spans="1:14">
      <c r="A89" s="1" t="s">
        <v>430</v>
      </c>
      <c r="B89" s="2">
        <v>7884</v>
      </c>
      <c r="C89" s="17">
        <v>9000</v>
      </c>
      <c r="D89" s="17">
        <v>4271</v>
      </c>
      <c r="E89" s="17">
        <v>7000</v>
      </c>
      <c r="F89" s="17">
        <v>2050</v>
      </c>
      <c r="G89" s="38">
        <f t="shared" si="5"/>
        <v>22321</v>
      </c>
      <c r="H89" s="17">
        <f>'Operating Revenue I'!E88</f>
        <v>153249</v>
      </c>
      <c r="I89" s="18">
        <f t="shared" si="6"/>
        <v>175570</v>
      </c>
      <c r="J89" s="19">
        <f>'Operating Revenue I'!C88/B89</f>
        <v>18.855657026889904</v>
      </c>
      <c r="K89" s="19">
        <f>('Operating Revenue I'!B88+C89)/B89</f>
        <v>1.7238711314053781</v>
      </c>
      <c r="L89" s="19">
        <f t="shared" si="7"/>
        <v>0.54173008625063424</v>
      </c>
      <c r="M89" s="19">
        <f t="shared" si="8"/>
        <v>2.8311770674784373</v>
      </c>
      <c r="N89" s="39">
        <f t="shared" si="9"/>
        <v>22.269152714358192</v>
      </c>
    </row>
    <row r="90" spans="1:14">
      <c r="A90" s="1" t="s">
        <v>435</v>
      </c>
      <c r="B90" s="2">
        <v>414132</v>
      </c>
      <c r="C90" s="17">
        <v>0</v>
      </c>
      <c r="D90" s="17">
        <v>0</v>
      </c>
      <c r="E90" s="17">
        <v>0</v>
      </c>
      <c r="F90" s="17">
        <v>1046704</v>
      </c>
      <c r="G90" s="38">
        <f t="shared" si="5"/>
        <v>1046704</v>
      </c>
      <c r="H90" s="17">
        <f>'Operating Revenue I'!E89</f>
        <v>20899848</v>
      </c>
      <c r="I90" s="18">
        <f t="shared" si="6"/>
        <v>21946552</v>
      </c>
      <c r="J90" s="19">
        <f>'Operating Revenue I'!C89/B90</f>
        <v>50.197982768779035</v>
      </c>
      <c r="K90" s="19">
        <f>('Operating Revenue I'!B89+C90)/B90</f>
        <v>0.26865105811673573</v>
      </c>
      <c r="L90" s="19">
        <f t="shared" si="7"/>
        <v>0</v>
      </c>
      <c r="M90" s="19">
        <f t="shared" si="8"/>
        <v>2.5274646730993982</v>
      </c>
      <c r="N90" s="39">
        <f t="shared" si="9"/>
        <v>52.994098499995168</v>
      </c>
    </row>
    <row r="91" spans="1:14">
      <c r="A91" s="1" t="s">
        <v>440</v>
      </c>
      <c r="B91" s="2">
        <v>24398</v>
      </c>
      <c r="C91" s="17">
        <v>4345</v>
      </c>
      <c r="D91" s="17">
        <v>13904</v>
      </c>
      <c r="E91" s="17">
        <v>0</v>
      </c>
      <c r="F91" s="17">
        <v>33812</v>
      </c>
      <c r="G91" s="38">
        <f t="shared" si="5"/>
        <v>52061</v>
      </c>
      <c r="H91" s="17">
        <f>'Operating Revenue I'!E90</f>
        <v>1095892</v>
      </c>
      <c r="I91" s="18">
        <f t="shared" si="6"/>
        <v>1147953</v>
      </c>
      <c r="J91" s="19">
        <f>'Operating Revenue I'!C90/B91</f>
        <v>44.477580129518813</v>
      </c>
      <c r="K91" s="19">
        <f>('Operating Revenue I'!B90+C91)/B91</f>
        <v>0.61779654070005741</v>
      </c>
      <c r="L91" s="19">
        <f t="shared" si="7"/>
        <v>0.56988277727682601</v>
      </c>
      <c r="M91" s="19">
        <f t="shared" si="8"/>
        <v>2.1338224444626608</v>
      </c>
      <c r="N91" s="39">
        <f t="shared" si="9"/>
        <v>47.05111074678252</v>
      </c>
    </row>
    <row r="92" spans="1:14">
      <c r="A92" s="1" t="s">
        <v>445</v>
      </c>
      <c r="B92" s="2">
        <v>2368</v>
      </c>
      <c r="C92" s="17">
        <v>0</v>
      </c>
      <c r="D92" s="17">
        <v>5680</v>
      </c>
      <c r="E92" s="17">
        <v>0</v>
      </c>
      <c r="F92" s="17">
        <v>0</v>
      </c>
      <c r="G92" s="38">
        <f t="shared" si="5"/>
        <v>5680</v>
      </c>
      <c r="H92" s="17">
        <f>'Operating Revenue I'!E91</f>
        <v>141596</v>
      </c>
      <c r="I92" s="18">
        <f t="shared" si="6"/>
        <v>147276</v>
      </c>
      <c r="J92" s="19">
        <f>'Operating Revenue I'!C91/B92</f>
        <v>58.044763513513516</v>
      </c>
      <c r="K92" s="19">
        <f>('Operating Revenue I'!B91+C92)/B92</f>
        <v>1.7508445945945945</v>
      </c>
      <c r="L92" s="19">
        <f t="shared" si="7"/>
        <v>2.3986486486486487</v>
      </c>
      <c r="M92" s="19">
        <f t="shared" si="8"/>
        <v>2.3986486486486487</v>
      </c>
      <c r="N92" s="39">
        <f t="shared" si="9"/>
        <v>62.194256756756758</v>
      </c>
    </row>
    <row r="93" spans="1:14">
      <c r="A93" s="1" t="s">
        <v>450</v>
      </c>
      <c r="B93" s="2">
        <v>9453</v>
      </c>
      <c r="C93" s="17">
        <v>0</v>
      </c>
      <c r="D93" s="17">
        <v>0</v>
      </c>
      <c r="E93" s="17">
        <v>0</v>
      </c>
      <c r="F93" s="17">
        <v>0</v>
      </c>
      <c r="G93" s="38">
        <f t="shared" si="5"/>
        <v>0</v>
      </c>
      <c r="H93" s="17">
        <f>'Operating Revenue I'!E92</f>
        <v>529689</v>
      </c>
      <c r="I93" s="18">
        <f t="shared" si="6"/>
        <v>529689</v>
      </c>
      <c r="J93" s="19">
        <f>'Operating Revenue I'!C92/B93</f>
        <v>54.959695334814342</v>
      </c>
      <c r="K93" s="19">
        <f>('Operating Revenue I'!B92+C93)/B93</f>
        <v>1.074262139003491</v>
      </c>
      <c r="L93" s="19">
        <f t="shared" si="7"/>
        <v>0</v>
      </c>
      <c r="M93" s="19">
        <f t="shared" si="8"/>
        <v>0</v>
      </c>
      <c r="N93" s="39">
        <f t="shared" si="9"/>
        <v>56.033957473817836</v>
      </c>
    </row>
    <row r="94" spans="1:14">
      <c r="A94" s="1" t="s">
        <v>455</v>
      </c>
      <c r="B94" s="3">
        <v>882</v>
      </c>
      <c r="C94" s="17">
        <v>3000</v>
      </c>
      <c r="D94" s="17">
        <v>1700</v>
      </c>
      <c r="E94" s="17">
        <v>0</v>
      </c>
      <c r="F94" s="17">
        <v>0</v>
      </c>
      <c r="G94" s="38">
        <f t="shared" si="5"/>
        <v>4700</v>
      </c>
      <c r="H94" s="17">
        <f>'Operating Revenue I'!E93</f>
        <v>34212</v>
      </c>
      <c r="I94" s="18">
        <f t="shared" si="6"/>
        <v>38912</v>
      </c>
      <c r="J94" s="19">
        <f>'Operating Revenue I'!C93/B94</f>
        <v>35.147392290249435</v>
      </c>
      <c r="K94" s="19">
        <f>('Operating Revenue I'!B93+C94)/B94</f>
        <v>7.0430839002267573</v>
      </c>
      <c r="L94" s="19">
        <f t="shared" si="7"/>
        <v>1.9274376417233561</v>
      </c>
      <c r="M94" s="19">
        <f t="shared" si="8"/>
        <v>5.3287981859410429</v>
      </c>
      <c r="N94" s="39">
        <f t="shared" si="9"/>
        <v>44.117913832199548</v>
      </c>
    </row>
    <row r="95" spans="1:14">
      <c r="A95" s="1" t="s">
        <v>460</v>
      </c>
      <c r="B95" s="2">
        <v>1008</v>
      </c>
      <c r="C95" s="17">
        <v>0</v>
      </c>
      <c r="D95" s="17">
        <v>3000</v>
      </c>
      <c r="E95" s="17">
        <v>0</v>
      </c>
      <c r="F95" s="17">
        <v>0</v>
      </c>
      <c r="G95" s="38">
        <f t="shared" si="5"/>
        <v>3000</v>
      </c>
      <c r="H95" s="17">
        <f>'Operating Revenue I'!E94</f>
        <v>41299</v>
      </c>
      <c r="I95" s="18">
        <f t="shared" si="6"/>
        <v>44299</v>
      </c>
      <c r="J95" s="19">
        <f>'Operating Revenue I'!C94/B95</f>
        <v>38.039682539682538</v>
      </c>
      <c r="K95" s="19">
        <f>('Operating Revenue I'!B94+C95)/B95</f>
        <v>2.9315476190476191</v>
      </c>
      <c r="L95" s="19">
        <f t="shared" si="7"/>
        <v>2.9761904761904763</v>
      </c>
      <c r="M95" s="19">
        <f t="shared" si="8"/>
        <v>2.9761904761904763</v>
      </c>
      <c r="N95" s="39">
        <f t="shared" si="9"/>
        <v>43.947420634920633</v>
      </c>
    </row>
    <row r="96" spans="1:14">
      <c r="A96" s="1" t="s">
        <v>465</v>
      </c>
      <c r="B96" s="2">
        <v>1078</v>
      </c>
      <c r="C96" s="17">
        <v>3298</v>
      </c>
      <c r="D96" s="17">
        <v>3298</v>
      </c>
      <c r="E96" s="17">
        <v>0</v>
      </c>
      <c r="F96" s="17">
        <v>0</v>
      </c>
      <c r="G96" s="38">
        <f t="shared" si="5"/>
        <v>6596</v>
      </c>
      <c r="H96" s="17">
        <f>'Operating Revenue I'!E95</f>
        <v>50655</v>
      </c>
      <c r="I96" s="18">
        <f t="shared" si="6"/>
        <v>57251</v>
      </c>
      <c r="J96" s="19">
        <f>'Operating Revenue I'!C95/B96</f>
        <v>45.098330241187384</v>
      </c>
      <c r="K96" s="19">
        <f>('Operating Revenue I'!B95+C96)/B96</f>
        <v>4.9508348794063082</v>
      </c>
      <c r="L96" s="19">
        <f t="shared" si="7"/>
        <v>3.0593692022263452</v>
      </c>
      <c r="M96" s="19">
        <f t="shared" si="8"/>
        <v>6.1187384044526905</v>
      </c>
      <c r="N96" s="39">
        <f t="shared" si="9"/>
        <v>53.108534322820034</v>
      </c>
    </row>
    <row r="97" spans="1:14">
      <c r="A97" s="1" t="s">
        <v>470</v>
      </c>
      <c r="B97" s="2">
        <v>22213</v>
      </c>
      <c r="C97" s="17">
        <v>0</v>
      </c>
      <c r="D97" s="17">
        <v>26969</v>
      </c>
      <c r="E97" s="17">
        <v>0</v>
      </c>
      <c r="F97" s="17">
        <v>0</v>
      </c>
      <c r="G97" s="38">
        <f t="shared" si="5"/>
        <v>26969</v>
      </c>
      <c r="H97" s="17">
        <f>'Operating Revenue I'!E96</f>
        <v>545449</v>
      </c>
      <c r="I97" s="18">
        <f t="shared" si="6"/>
        <v>572418</v>
      </c>
      <c r="J97" s="19">
        <f>'Operating Revenue I'!C96/B97</f>
        <v>23.988385179849637</v>
      </c>
      <c r="K97" s="19">
        <f>('Operating Revenue I'!B96+C97)/B97</f>
        <v>0.5670103092783505</v>
      </c>
      <c r="L97" s="19">
        <f t="shared" si="7"/>
        <v>1.2141088551748975</v>
      </c>
      <c r="M97" s="19">
        <f t="shared" si="8"/>
        <v>1.2141088551748975</v>
      </c>
      <c r="N97" s="39">
        <f t="shared" si="9"/>
        <v>25.769504344302884</v>
      </c>
    </row>
    <row r="98" spans="1:14">
      <c r="A98" s="1" t="s">
        <v>475</v>
      </c>
      <c r="B98" s="2">
        <v>4400</v>
      </c>
      <c r="C98" s="17">
        <v>3321</v>
      </c>
      <c r="D98" s="17">
        <v>0</v>
      </c>
      <c r="E98" s="17">
        <v>0</v>
      </c>
      <c r="F98" s="17">
        <v>1162</v>
      </c>
      <c r="G98" s="38">
        <f t="shared" si="5"/>
        <v>4483</v>
      </c>
      <c r="H98" s="17">
        <f>'Operating Revenue I'!E97</f>
        <v>72903</v>
      </c>
      <c r="I98" s="18">
        <f t="shared" si="6"/>
        <v>77386</v>
      </c>
      <c r="J98" s="19">
        <f>'Operating Revenue I'!C97/B98</f>
        <v>15.818181818181818</v>
      </c>
      <c r="K98" s="19">
        <f>('Operating Revenue I'!B97+C98)/B98</f>
        <v>1.5054545454545454</v>
      </c>
      <c r="L98" s="19">
        <f t="shared" si="7"/>
        <v>0</v>
      </c>
      <c r="M98" s="19">
        <f t="shared" si="8"/>
        <v>1.0188636363636363</v>
      </c>
      <c r="N98" s="39">
        <f t="shared" si="9"/>
        <v>17.587727272727271</v>
      </c>
    </row>
    <row r="99" spans="1:14">
      <c r="A99" s="1" t="s">
        <v>480</v>
      </c>
      <c r="B99" s="2">
        <v>7068</v>
      </c>
      <c r="C99" s="17">
        <v>0</v>
      </c>
      <c r="D99" s="17">
        <v>0</v>
      </c>
      <c r="E99" s="17">
        <v>8168</v>
      </c>
      <c r="F99" s="17">
        <v>0</v>
      </c>
      <c r="G99" s="38">
        <f t="shared" si="5"/>
        <v>8168</v>
      </c>
      <c r="H99" s="17">
        <f>'Operating Revenue I'!E98</f>
        <v>229206</v>
      </c>
      <c r="I99" s="18">
        <f t="shared" si="6"/>
        <v>237374</v>
      </c>
      <c r="J99" s="19">
        <f>'Operating Revenue I'!C98/B99</f>
        <v>31.551358234295417</v>
      </c>
      <c r="K99" s="19">
        <f>('Operating Revenue I'!B98+C99)/B99</f>
        <v>0.87733446519524616</v>
      </c>
      <c r="L99" s="19">
        <f t="shared" si="7"/>
        <v>0</v>
      </c>
      <c r="M99" s="19">
        <f t="shared" si="8"/>
        <v>1.155631013016412</v>
      </c>
      <c r="N99" s="39">
        <f t="shared" si="9"/>
        <v>33.584323712507071</v>
      </c>
    </row>
    <row r="100" spans="1:14">
      <c r="A100" s="1" t="s">
        <v>485</v>
      </c>
      <c r="B100" s="2">
        <v>1243</v>
      </c>
      <c r="C100" s="17">
        <v>0</v>
      </c>
      <c r="D100" s="17">
        <v>9460</v>
      </c>
      <c r="E100" s="17">
        <v>0</v>
      </c>
      <c r="F100" s="17">
        <v>0</v>
      </c>
      <c r="G100" s="38">
        <f t="shared" si="5"/>
        <v>9460</v>
      </c>
      <c r="H100" s="17">
        <f>'Operating Revenue I'!E99</f>
        <v>92875</v>
      </c>
      <c r="I100" s="18">
        <f t="shared" si="6"/>
        <v>102335</v>
      </c>
      <c r="J100" s="19">
        <f>'Operating Revenue I'!C99/B100</f>
        <v>66.934835076428001</v>
      </c>
      <c r="K100" s="19">
        <f>('Operating Revenue I'!B99+C100)/B100</f>
        <v>7.7835880933226065</v>
      </c>
      <c r="L100" s="19">
        <f t="shared" si="7"/>
        <v>7.610619469026549</v>
      </c>
      <c r="M100" s="19">
        <f t="shared" si="8"/>
        <v>7.610619469026549</v>
      </c>
      <c r="N100" s="39">
        <f t="shared" si="9"/>
        <v>82.329042638777153</v>
      </c>
    </row>
    <row r="101" spans="1:14">
      <c r="A101" s="1" t="s">
        <v>490</v>
      </c>
      <c r="B101" s="2">
        <v>163605</v>
      </c>
      <c r="C101" s="17">
        <v>0</v>
      </c>
      <c r="D101" s="17">
        <v>178539</v>
      </c>
      <c r="E101" s="17">
        <v>0</v>
      </c>
      <c r="F101" s="17">
        <v>100334</v>
      </c>
      <c r="G101" s="38">
        <f t="shared" si="5"/>
        <v>278873</v>
      </c>
      <c r="H101" s="17">
        <f>'Operating Revenue I'!E100</f>
        <v>5772802</v>
      </c>
      <c r="I101" s="18">
        <f t="shared" si="6"/>
        <v>6051675</v>
      </c>
      <c r="J101" s="19">
        <f>'Operating Revenue I'!C100/B101</f>
        <v>34.735258702362394</v>
      </c>
      <c r="K101" s="19">
        <f>('Operating Revenue I'!B100+C101)/B101</f>
        <v>0.54973869991748414</v>
      </c>
      <c r="L101" s="19">
        <f t="shared" si="7"/>
        <v>1.0912808288255249</v>
      </c>
      <c r="M101" s="19">
        <f t="shared" si="8"/>
        <v>1.7045505944194859</v>
      </c>
      <c r="N101" s="39">
        <f t="shared" si="9"/>
        <v>36.989547996699365</v>
      </c>
    </row>
    <row r="102" spans="1:14">
      <c r="A102" s="1" t="s">
        <v>494</v>
      </c>
      <c r="B102" s="2">
        <v>96850</v>
      </c>
      <c r="C102" s="17">
        <v>28672</v>
      </c>
      <c r="D102" s="17">
        <v>54081</v>
      </c>
      <c r="E102" s="17">
        <v>0</v>
      </c>
      <c r="F102" s="17">
        <v>126695</v>
      </c>
      <c r="G102" s="38">
        <f t="shared" si="5"/>
        <v>209448</v>
      </c>
      <c r="H102" s="17">
        <f>'Operating Revenue I'!E101</f>
        <v>2428177</v>
      </c>
      <c r="I102" s="18">
        <f t="shared" si="6"/>
        <v>2637625</v>
      </c>
      <c r="J102" s="19">
        <f>'Operating Revenue I'!C101/B102</f>
        <v>24.596850800206504</v>
      </c>
      <c r="K102" s="19">
        <f>('Operating Revenue I'!B101+C102)/B102</f>
        <v>0.77071760454310789</v>
      </c>
      <c r="L102" s="19">
        <f t="shared" si="7"/>
        <v>0.55839958699019099</v>
      </c>
      <c r="M102" s="19">
        <f t="shared" si="8"/>
        <v>2.1626019617965926</v>
      </c>
      <c r="N102" s="39">
        <f t="shared" si="9"/>
        <v>27.234124935467218</v>
      </c>
    </row>
    <row r="103" spans="1:14">
      <c r="A103" s="1" t="s">
        <v>497</v>
      </c>
      <c r="B103" s="2">
        <v>27183</v>
      </c>
      <c r="C103" s="17">
        <v>1000</v>
      </c>
      <c r="D103" s="17">
        <v>26543</v>
      </c>
      <c r="E103" s="17">
        <v>0</v>
      </c>
      <c r="F103" s="17">
        <v>27429</v>
      </c>
      <c r="G103" s="38">
        <f t="shared" si="5"/>
        <v>54972</v>
      </c>
      <c r="H103" s="17">
        <f>'Operating Revenue I'!E102</f>
        <v>788158</v>
      </c>
      <c r="I103" s="18">
        <f t="shared" si="6"/>
        <v>843130</v>
      </c>
      <c r="J103" s="19">
        <f>'Operating Revenue I'!C102/B103</f>
        <v>28.433285509325682</v>
      </c>
      <c r="K103" s="19">
        <f>('Operating Revenue I'!B102+C103)/B103</f>
        <v>0.59802082183717764</v>
      </c>
      <c r="L103" s="19">
        <f t="shared" si="7"/>
        <v>0.97645587315601667</v>
      </c>
      <c r="M103" s="19">
        <f t="shared" si="8"/>
        <v>2.0222933451053966</v>
      </c>
      <c r="N103" s="39">
        <f t="shared" si="9"/>
        <v>31.016811978074532</v>
      </c>
    </row>
    <row r="104" spans="1:14">
      <c r="A104" s="1" t="s">
        <v>500</v>
      </c>
      <c r="B104" s="2">
        <v>48134</v>
      </c>
      <c r="C104" s="17">
        <v>9425</v>
      </c>
      <c r="D104" s="17">
        <v>164005</v>
      </c>
      <c r="E104" s="17">
        <v>0</v>
      </c>
      <c r="F104" s="17">
        <v>12736</v>
      </c>
      <c r="G104" s="38">
        <f t="shared" si="5"/>
        <v>186166</v>
      </c>
      <c r="H104" s="17">
        <f>'Operating Revenue I'!E103</f>
        <v>1361033</v>
      </c>
      <c r="I104" s="18">
        <f t="shared" si="6"/>
        <v>1547199</v>
      </c>
      <c r="J104" s="19">
        <f>'Operating Revenue I'!C103/B104</f>
        <v>28.275917231063282</v>
      </c>
      <c r="K104" s="19">
        <f>('Operating Revenue I'!B103+C104)/B104</f>
        <v>0.19580753729172726</v>
      </c>
      <c r="L104" s="19">
        <f t="shared" si="7"/>
        <v>3.4072589022312711</v>
      </c>
      <c r="M104" s="19">
        <f t="shared" si="8"/>
        <v>3.8676611127269704</v>
      </c>
      <c r="N104" s="39">
        <f t="shared" si="9"/>
        <v>32.143578343790253</v>
      </c>
    </row>
    <row r="105" spans="1:14">
      <c r="A105" s="1" t="s">
        <v>505</v>
      </c>
      <c r="B105" s="2">
        <v>1406</v>
      </c>
      <c r="C105" s="17">
        <v>0</v>
      </c>
      <c r="D105" s="17">
        <v>0</v>
      </c>
      <c r="E105" s="17">
        <v>0</v>
      </c>
      <c r="F105" s="17">
        <v>0</v>
      </c>
      <c r="G105" s="38">
        <f t="shared" si="5"/>
        <v>0</v>
      </c>
      <c r="H105" s="17">
        <f>'Operating Revenue I'!E104</f>
        <v>76014</v>
      </c>
      <c r="I105" s="18">
        <f t="shared" si="6"/>
        <v>76014</v>
      </c>
      <c r="J105" s="19">
        <f>'Operating Revenue I'!C104/B105</f>
        <v>52.290184921763867</v>
      </c>
      <c r="K105" s="19">
        <f>('Operating Revenue I'!B104+C105)/B105</f>
        <v>1.7738264580369842</v>
      </c>
      <c r="L105" s="19">
        <f t="shared" si="7"/>
        <v>0</v>
      </c>
      <c r="M105" s="19">
        <f t="shared" si="8"/>
        <v>0</v>
      </c>
      <c r="N105" s="39">
        <f t="shared" si="9"/>
        <v>54.064011379800853</v>
      </c>
    </row>
    <row r="106" spans="1:14">
      <c r="A106" s="1" t="s">
        <v>510</v>
      </c>
      <c r="B106" s="2">
        <v>2748</v>
      </c>
      <c r="C106" s="17">
        <v>0</v>
      </c>
      <c r="D106" s="17">
        <v>4653</v>
      </c>
      <c r="E106" s="17">
        <v>0</v>
      </c>
      <c r="F106" s="17">
        <v>0</v>
      </c>
      <c r="G106" s="38">
        <f t="shared" si="5"/>
        <v>4653</v>
      </c>
      <c r="H106" s="17">
        <f>'Operating Revenue I'!E105</f>
        <v>93645</v>
      </c>
      <c r="I106" s="18">
        <f t="shared" si="6"/>
        <v>98298</v>
      </c>
      <c r="J106" s="19">
        <f>'Operating Revenue I'!C105/B106</f>
        <v>32.204512372634646</v>
      </c>
      <c r="K106" s="19">
        <f>('Operating Revenue I'!B105+C106)/B106</f>
        <v>1.8729985443959243</v>
      </c>
      <c r="L106" s="19">
        <f t="shared" si="7"/>
        <v>1.6932314410480349</v>
      </c>
      <c r="M106" s="19">
        <f t="shared" si="8"/>
        <v>1.6932314410480349</v>
      </c>
      <c r="N106" s="39">
        <f t="shared" si="9"/>
        <v>35.7707423580786</v>
      </c>
    </row>
    <row r="107" spans="1:14">
      <c r="A107" s="1" t="s">
        <v>515</v>
      </c>
      <c r="B107" s="3">
        <v>259</v>
      </c>
      <c r="C107" s="17">
        <v>0</v>
      </c>
      <c r="D107" s="17">
        <v>3000</v>
      </c>
      <c r="E107" s="17">
        <v>0</v>
      </c>
      <c r="F107" s="17">
        <v>0</v>
      </c>
      <c r="G107" s="38">
        <f t="shared" si="5"/>
        <v>3000</v>
      </c>
      <c r="H107" s="17">
        <f>'Operating Revenue I'!E106</f>
        <v>17721</v>
      </c>
      <c r="I107" s="18">
        <f t="shared" si="6"/>
        <v>20721</v>
      </c>
      <c r="J107" s="19">
        <f>'Operating Revenue I'!C106/B107</f>
        <v>55.598455598455601</v>
      </c>
      <c r="K107" s="19">
        <f>('Operating Revenue I'!B106+C107)/B107</f>
        <v>12.822393822393822</v>
      </c>
      <c r="L107" s="19">
        <f t="shared" si="7"/>
        <v>11.583011583011583</v>
      </c>
      <c r="M107" s="19">
        <f t="shared" si="8"/>
        <v>11.583011583011583</v>
      </c>
      <c r="N107" s="39">
        <f t="shared" si="9"/>
        <v>80.003861003861005</v>
      </c>
    </row>
    <row r="108" spans="1:14">
      <c r="A108" s="1" t="s">
        <v>520</v>
      </c>
      <c r="B108" s="3">
        <v>831</v>
      </c>
      <c r="C108" s="17">
        <v>0</v>
      </c>
      <c r="D108" s="17">
        <v>0</v>
      </c>
      <c r="E108" s="17">
        <v>0</v>
      </c>
      <c r="F108" s="17">
        <v>0</v>
      </c>
      <c r="G108" s="38">
        <f t="shared" si="5"/>
        <v>0</v>
      </c>
      <c r="H108" s="17">
        <f>'Operating Revenue I'!E107</f>
        <v>18622</v>
      </c>
      <c r="I108" s="18">
        <f t="shared" si="6"/>
        <v>18622</v>
      </c>
      <c r="J108" s="19">
        <f>'Operating Revenue I'!C107/B108</f>
        <v>19.093862815884478</v>
      </c>
      <c r="K108" s="19">
        <f>('Operating Revenue I'!B107+C108)/B108</f>
        <v>3.3152827918170877</v>
      </c>
      <c r="L108" s="19">
        <f t="shared" si="7"/>
        <v>0</v>
      </c>
      <c r="M108" s="19">
        <f t="shared" si="8"/>
        <v>0</v>
      </c>
      <c r="N108" s="39">
        <f t="shared" si="9"/>
        <v>22.409145607701564</v>
      </c>
    </row>
    <row r="109" spans="1:14">
      <c r="A109" s="1" t="s">
        <v>525</v>
      </c>
      <c r="B109" s="2">
        <v>3044</v>
      </c>
      <c r="C109" s="17">
        <v>0</v>
      </c>
      <c r="D109" s="17">
        <v>3000</v>
      </c>
      <c r="E109" s="17">
        <v>0</v>
      </c>
      <c r="F109" s="17">
        <v>0</v>
      </c>
      <c r="G109" s="38">
        <f t="shared" si="5"/>
        <v>3000</v>
      </c>
      <c r="H109" s="17">
        <f>'Operating Revenue I'!E108</f>
        <v>157316</v>
      </c>
      <c r="I109" s="18">
        <f t="shared" si="6"/>
        <v>160316</v>
      </c>
      <c r="J109" s="19">
        <f>'Operating Revenue I'!C108/B109</f>
        <v>50.991787122207619</v>
      </c>
      <c r="K109" s="19">
        <f>('Operating Revenue I'!B108+C109)/B109</f>
        <v>0.6888961892247043</v>
      </c>
      <c r="L109" s="19">
        <f t="shared" si="7"/>
        <v>0.98554533508541398</v>
      </c>
      <c r="M109" s="19">
        <f t="shared" si="8"/>
        <v>0.98554533508541398</v>
      </c>
      <c r="N109" s="39">
        <f t="shared" si="9"/>
        <v>52.666228646517737</v>
      </c>
    </row>
    <row r="110" spans="1:14">
      <c r="A110" s="1" t="s">
        <v>530</v>
      </c>
      <c r="B110" s="3">
        <v>384</v>
      </c>
      <c r="C110" s="17">
        <v>0</v>
      </c>
      <c r="D110" s="17">
        <v>33000</v>
      </c>
      <c r="E110" s="17">
        <v>0</v>
      </c>
      <c r="F110" s="17">
        <v>3000</v>
      </c>
      <c r="G110" s="38">
        <f t="shared" si="5"/>
        <v>36000</v>
      </c>
      <c r="H110" s="17">
        <f>'Operating Revenue I'!E109</f>
        <v>14518</v>
      </c>
      <c r="I110" s="18">
        <f t="shared" si="6"/>
        <v>50518</v>
      </c>
      <c r="J110" s="19">
        <f>'Operating Revenue I'!C109/B110</f>
        <v>31.190104166666668</v>
      </c>
      <c r="K110" s="19">
        <f>('Operating Revenue I'!B109+C110)/B110</f>
        <v>6.6171875</v>
      </c>
      <c r="L110" s="19">
        <f t="shared" si="7"/>
        <v>85.9375</v>
      </c>
      <c r="M110" s="19">
        <f t="shared" si="8"/>
        <v>93.75</v>
      </c>
      <c r="N110" s="39">
        <f t="shared" si="9"/>
        <v>131.55729166666666</v>
      </c>
    </row>
    <row r="111" spans="1:14">
      <c r="A111" s="1" t="s">
        <v>535</v>
      </c>
      <c r="B111" s="2">
        <v>672858</v>
      </c>
      <c r="C111" s="17">
        <v>10073</v>
      </c>
      <c r="D111" s="17">
        <v>0</v>
      </c>
      <c r="E111" s="17">
        <v>0</v>
      </c>
      <c r="F111" s="17">
        <v>798528</v>
      </c>
      <c r="G111" s="38">
        <f t="shared" si="5"/>
        <v>808601</v>
      </c>
      <c r="H111" s="17">
        <f>'Operating Revenue I'!E110</f>
        <v>35813283</v>
      </c>
      <c r="I111" s="18">
        <f t="shared" si="6"/>
        <v>36621884</v>
      </c>
      <c r="J111" s="19">
        <f>'Operating Revenue I'!C110/B111</f>
        <v>52.978511067714138</v>
      </c>
      <c r="K111" s="19">
        <f>('Operating Revenue I'!B110+C111)/B111</f>
        <v>0.26207758546379772</v>
      </c>
      <c r="L111" s="19">
        <f t="shared" si="7"/>
        <v>0</v>
      </c>
      <c r="M111" s="19">
        <f t="shared" si="8"/>
        <v>1.2017409319648424</v>
      </c>
      <c r="N111" s="39">
        <f t="shared" si="9"/>
        <v>54.427359115890724</v>
      </c>
    </row>
    <row r="112" spans="1:14">
      <c r="A112" s="1" t="s">
        <v>540</v>
      </c>
      <c r="B112" s="1">
        <v>7739</v>
      </c>
      <c r="C112" s="17">
        <v>0</v>
      </c>
      <c r="D112" s="17">
        <v>0</v>
      </c>
      <c r="E112" s="1" t="s">
        <v>71</v>
      </c>
      <c r="F112" s="17">
        <v>18967</v>
      </c>
      <c r="G112" s="38">
        <f t="shared" si="5"/>
        <v>18967</v>
      </c>
      <c r="H112" s="17">
        <f>'Operating Revenue I'!E111</f>
        <v>0</v>
      </c>
      <c r="I112" s="18">
        <f t="shared" si="6"/>
        <v>18967</v>
      </c>
      <c r="J112" s="19">
        <f>'Operating Revenue I'!C111/B112</f>
        <v>0</v>
      </c>
      <c r="K112" s="19">
        <f>('Operating Revenue I'!B111+C112)/B112</f>
        <v>0</v>
      </c>
      <c r="L112" s="19">
        <f t="shared" si="7"/>
        <v>0</v>
      </c>
      <c r="M112" s="19">
        <f t="shared" si="8"/>
        <v>2.4508334410130508</v>
      </c>
      <c r="N112" s="39">
        <f t="shared" si="9"/>
        <v>2.4508334410130508</v>
      </c>
    </row>
    <row r="113" spans="1:14">
      <c r="A113" s="1" t="s">
        <v>545</v>
      </c>
      <c r="B113" s="2">
        <v>5189</v>
      </c>
      <c r="C113" s="17">
        <v>0</v>
      </c>
      <c r="D113" s="17">
        <v>10925</v>
      </c>
      <c r="E113" s="17">
        <v>0</v>
      </c>
      <c r="F113" s="17">
        <v>1102</v>
      </c>
      <c r="G113" s="38">
        <f t="shared" si="5"/>
        <v>12027</v>
      </c>
      <c r="H113" s="17">
        <f>'Operating Revenue I'!E112</f>
        <v>142341</v>
      </c>
      <c r="I113" s="18">
        <f t="shared" si="6"/>
        <v>154368</v>
      </c>
      <c r="J113" s="19">
        <f>'Operating Revenue I'!C112/B113</f>
        <v>25.823858161495473</v>
      </c>
      <c r="K113" s="19">
        <f>('Operating Revenue I'!B112+C113)/B113</f>
        <v>1.6074388128733861</v>
      </c>
      <c r="L113" s="19">
        <f t="shared" si="7"/>
        <v>2.1054153015995376</v>
      </c>
      <c r="M113" s="19">
        <f t="shared" si="8"/>
        <v>2.3177876276739258</v>
      </c>
      <c r="N113" s="39">
        <f t="shared" si="9"/>
        <v>29.749084602042782</v>
      </c>
    </row>
    <row r="114" spans="1:14">
      <c r="A114" s="1" t="s">
        <v>550</v>
      </c>
      <c r="B114" s="2">
        <v>7846</v>
      </c>
      <c r="C114" s="17">
        <v>0</v>
      </c>
      <c r="D114" s="17">
        <v>11117</v>
      </c>
      <c r="E114" s="17">
        <v>0</v>
      </c>
      <c r="F114" s="17">
        <v>3900</v>
      </c>
      <c r="G114" s="38">
        <f t="shared" si="5"/>
        <v>15017</v>
      </c>
      <c r="H114" s="17">
        <f>'Operating Revenue I'!E113</f>
        <v>336441</v>
      </c>
      <c r="I114" s="18">
        <f t="shared" si="6"/>
        <v>351458</v>
      </c>
      <c r="J114" s="19">
        <f>'Operating Revenue I'!C113/B114</f>
        <v>41.414096354830484</v>
      </c>
      <c r="K114" s="19">
        <f>('Operating Revenue I'!B113+C114)/B114</f>
        <v>1.4664797348967626</v>
      </c>
      <c r="L114" s="19">
        <f t="shared" si="7"/>
        <v>1.4169003313790467</v>
      </c>
      <c r="M114" s="19">
        <f t="shared" si="8"/>
        <v>1.9139689013510068</v>
      </c>
      <c r="N114" s="39">
        <f t="shared" si="9"/>
        <v>44.794544991078254</v>
      </c>
    </row>
    <row r="115" spans="1:14">
      <c r="A115" s="1" t="s">
        <v>555</v>
      </c>
      <c r="B115" s="2">
        <v>2390</v>
      </c>
      <c r="C115" s="17">
        <v>0</v>
      </c>
      <c r="D115" s="17">
        <v>0</v>
      </c>
      <c r="E115" s="17">
        <v>0</v>
      </c>
      <c r="F115" s="17">
        <v>0</v>
      </c>
      <c r="G115" s="38">
        <f t="shared" si="5"/>
        <v>0</v>
      </c>
      <c r="H115" s="17">
        <f>'Operating Revenue I'!E114</f>
        <v>58096</v>
      </c>
      <c r="I115" s="18">
        <f t="shared" si="6"/>
        <v>58096</v>
      </c>
      <c r="J115" s="19">
        <f>'Operating Revenue I'!C114/B115</f>
        <v>23.837656903765691</v>
      </c>
      <c r="K115" s="19">
        <f>('Operating Revenue I'!B114+C115)/B115</f>
        <v>0.47029288702928868</v>
      </c>
      <c r="L115" s="19">
        <f t="shared" si="7"/>
        <v>0</v>
      </c>
      <c r="M115" s="19">
        <f t="shared" si="8"/>
        <v>0</v>
      </c>
      <c r="N115" s="39">
        <f t="shared" si="9"/>
        <v>24.307949790794979</v>
      </c>
    </row>
    <row r="116" spans="1:14">
      <c r="A116" s="1" t="s">
        <v>560</v>
      </c>
      <c r="B116" s="2">
        <v>2633</v>
      </c>
      <c r="C116" s="17">
        <v>6281</v>
      </c>
      <c r="D116" s="17">
        <v>3188</v>
      </c>
      <c r="E116" s="17">
        <v>0</v>
      </c>
      <c r="F116" s="17">
        <v>1510</v>
      </c>
      <c r="G116" s="38">
        <f t="shared" si="5"/>
        <v>10979</v>
      </c>
      <c r="H116" s="17">
        <f>'Operating Revenue I'!E115</f>
        <v>244138</v>
      </c>
      <c r="I116" s="18">
        <f t="shared" si="6"/>
        <v>255117</v>
      </c>
      <c r="J116" s="19">
        <f>'Operating Revenue I'!C115/B116</f>
        <v>90.722369920243068</v>
      </c>
      <c r="K116" s="19">
        <f>('Operating Revenue I'!B115+C116)/B116</f>
        <v>4.3854918344094189</v>
      </c>
      <c r="L116" s="19">
        <f t="shared" si="7"/>
        <v>1.2107861754652487</v>
      </c>
      <c r="M116" s="19">
        <f t="shared" si="8"/>
        <v>4.1697683251044433</v>
      </c>
      <c r="N116" s="39">
        <f t="shared" si="9"/>
        <v>96.89213824534751</v>
      </c>
    </row>
    <row r="117" spans="1:14">
      <c r="A117" s="1" t="s">
        <v>565</v>
      </c>
      <c r="B117" s="2">
        <v>1886</v>
      </c>
      <c r="C117" s="17">
        <v>0</v>
      </c>
      <c r="D117" s="17">
        <v>0</v>
      </c>
      <c r="E117" s="17">
        <v>0</v>
      </c>
      <c r="F117" s="17">
        <v>0</v>
      </c>
      <c r="G117" s="38">
        <f t="shared" si="5"/>
        <v>0</v>
      </c>
      <c r="H117" s="17">
        <f>'Operating Revenue I'!E116</f>
        <v>70543</v>
      </c>
      <c r="I117" s="18">
        <f t="shared" si="6"/>
        <v>70543</v>
      </c>
      <c r="J117" s="19">
        <f>'Operating Revenue I'!C116/B117</f>
        <v>35.121420996818664</v>
      </c>
      <c r="K117" s="19">
        <f>('Operating Revenue I'!B116+C117)/B117</f>
        <v>2.2820784729586427</v>
      </c>
      <c r="L117" s="19">
        <f t="shared" si="7"/>
        <v>0</v>
      </c>
      <c r="M117" s="19">
        <f t="shared" si="8"/>
        <v>0</v>
      </c>
      <c r="N117" s="39">
        <f t="shared" si="9"/>
        <v>37.403499469777309</v>
      </c>
    </row>
    <row r="118" spans="1:14">
      <c r="A118" s="1" t="s">
        <v>570</v>
      </c>
      <c r="B118" s="3">
        <v>716</v>
      </c>
      <c r="C118" s="17">
        <v>0</v>
      </c>
      <c r="D118" s="17">
        <v>3257</v>
      </c>
      <c r="E118" s="17">
        <v>0</v>
      </c>
      <c r="F118" s="17">
        <v>136</v>
      </c>
      <c r="G118" s="38">
        <f t="shared" si="5"/>
        <v>3393</v>
      </c>
      <c r="H118" s="17">
        <f>'Operating Revenue I'!E117</f>
        <v>26891</v>
      </c>
      <c r="I118" s="18">
        <f t="shared" si="6"/>
        <v>30284</v>
      </c>
      <c r="J118" s="19">
        <f>'Operating Revenue I'!C117/B118</f>
        <v>33.803072625698327</v>
      </c>
      <c r="K118" s="19">
        <f>('Operating Revenue I'!B117+C118)/B118</f>
        <v>3.7541899441340782</v>
      </c>
      <c r="L118" s="19">
        <f t="shared" si="7"/>
        <v>4.5488826815642458</v>
      </c>
      <c r="M118" s="19">
        <f t="shared" si="8"/>
        <v>4.738826815642458</v>
      </c>
      <c r="N118" s="39">
        <f t="shared" si="9"/>
        <v>42.296089385474858</v>
      </c>
    </row>
    <row r="119" spans="1:14">
      <c r="A119" s="1" t="s">
        <v>575</v>
      </c>
      <c r="B119" s="2">
        <v>46881</v>
      </c>
      <c r="C119" s="17">
        <v>0</v>
      </c>
      <c r="D119" s="17">
        <v>40789</v>
      </c>
      <c r="E119" s="17">
        <v>0</v>
      </c>
      <c r="F119" s="17">
        <v>24250</v>
      </c>
      <c r="G119" s="38">
        <f t="shared" si="5"/>
        <v>65039</v>
      </c>
      <c r="H119" s="17">
        <f>'Operating Revenue I'!E118</f>
        <v>2393987</v>
      </c>
      <c r="I119" s="18">
        <f t="shared" si="6"/>
        <v>2459026</v>
      </c>
      <c r="J119" s="19">
        <f>'Operating Revenue I'!C118/B119</f>
        <v>50.247051044133016</v>
      </c>
      <c r="K119" s="19">
        <f>('Operating Revenue I'!B118+C119)/B119</f>
        <v>0.81813527868432845</v>
      </c>
      <c r="L119" s="19">
        <f t="shared" si="7"/>
        <v>0.87005396642563082</v>
      </c>
      <c r="M119" s="19">
        <f t="shared" si="8"/>
        <v>1.3873210895672021</v>
      </c>
      <c r="N119" s="39">
        <f t="shared" si="9"/>
        <v>52.452507412384549</v>
      </c>
    </row>
    <row r="120" spans="1:14">
      <c r="A120" s="1" t="s">
        <v>579</v>
      </c>
      <c r="B120" s="2">
        <v>1147</v>
      </c>
      <c r="C120" s="17">
        <v>0</v>
      </c>
      <c r="D120" s="17">
        <v>3462</v>
      </c>
      <c r="E120" s="17">
        <v>0</v>
      </c>
      <c r="F120" s="17">
        <v>0</v>
      </c>
      <c r="G120" s="38">
        <f t="shared" si="5"/>
        <v>3462</v>
      </c>
      <c r="H120" s="17">
        <f>'Operating Revenue I'!E119</f>
        <v>22398</v>
      </c>
      <c r="I120" s="18">
        <f t="shared" si="6"/>
        <v>25860</v>
      </c>
      <c r="J120" s="19">
        <f>'Operating Revenue I'!C119/B120</f>
        <v>19.527462946817785</v>
      </c>
      <c r="K120" s="19">
        <f>('Operating Revenue I'!B119+C120)/B120</f>
        <v>0</v>
      </c>
      <c r="L120" s="19">
        <f t="shared" si="7"/>
        <v>3.0183086312118572</v>
      </c>
      <c r="M120" s="19">
        <f t="shared" si="8"/>
        <v>3.0183086312118572</v>
      </c>
      <c r="N120" s="39">
        <f t="shared" si="9"/>
        <v>22.545771578029644</v>
      </c>
    </row>
    <row r="121" spans="1:14">
      <c r="A121" s="1" t="s">
        <v>584</v>
      </c>
      <c r="B121" s="2">
        <v>3080</v>
      </c>
      <c r="C121" s="17">
        <v>0</v>
      </c>
      <c r="D121" s="17">
        <v>3606</v>
      </c>
      <c r="E121" s="17">
        <v>0</v>
      </c>
      <c r="F121" s="17">
        <v>0</v>
      </c>
      <c r="G121" s="38">
        <f t="shared" si="5"/>
        <v>3606</v>
      </c>
      <c r="H121" s="17">
        <f>'Operating Revenue I'!E120</f>
        <v>93136</v>
      </c>
      <c r="I121" s="18">
        <f t="shared" si="6"/>
        <v>96742</v>
      </c>
      <c r="J121" s="19">
        <f>'Operating Revenue I'!C120/B121</f>
        <v>29.154220779220779</v>
      </c>
      <c r="K121" s="19">
        <f>('Operating Revenue I'!B120+C121)/B121</f>
        <v>1.0847402597402598</v>
      </c>
      <c r="L121" s="19">
        <f t="shared" si="7"/>
        <v>1.1707792207792207</v>
      </c>
      <c r="M121" s="19">
        <f t="shared" si="8"/>
        <v>1.1707792207792207</v>
      </c>
      <c r="N121" s="39">
        <f t="shared" si="9"/>
        <v>31.409740259740261</v>
      </c>
    </row>
    <row r="122" spans="1:14">
      <c r="A122" s="1" t="s">
        <v>589</v>
      </c>
      <c r="B122" s="2">
        <v>11998</v>
      </c>
      <c r="C122" s="17">
        <v>1000</v>
      </c>
      <c r="D122" s="17">
        <v>12842</v>
      </c>
      <c r="E122" s="17">
        <v>0</v>
      </c>
      <c r="F122" s="17">
        <v>0</v>
      </c>
      <c r="G122" s="38">
        <f t="shared" si="5"/>
        <v>13842</v>
      </c>
      <c r="H122" s="17">
        <f>'Operating Revenue I'!E121</f>
        <v>394357</v>
      </c>
      <c r="I122" s="18">
        <f t="shared" si="6"/>
        <v>408199</v>
      </c>
      <c r="J122" s="19">
        <f>'Operating Revenue I'!C121/B122</f>
        <v>31.897232872145359</v>
      </c>
      <c r="K122" s="19">
        <f>('Operating Revenue I'!B121+C122)/B122</f>
        <v>1.0546757792965493</v>
      </c>
      <c r="L122" s="19">
        <f t="shared" si="7"/>
        <v>1.070345057509585</v>
      </c>
      <c r="M122" s="19">
        <f t="shared" si="8"/>
        <v>1.1536922820470079</v>
      </c>
      <c r="N122" s="39">
        <f t="shared" si="9"/>
        <v>34.022253708951489</v>
      </c>
    </row>
    <row r="123" spans="1:14">
      <c r="A123" s="1" t="s">
        <v>594</v>
      </c>
      <c r="B123" s="2">
        <v>1931</v>
      </c>
      <c r="C123" s="17">
        <v>0</v>
      </c>
      <c r="D123" s="17">
        <v>8059</v>
      </c>
      <c r="E123" s="17">
        <v>0</v>
      </c>
      <c r="F123" s="17">
        <v>1468</v>
      </c>
      <c r="G123" s="38">
        <f t="shared" si="5"/>
        <v>9527</v>
      </c>
      <c r="H123" s="17">
        <f>'Operating Revenue I'!E122</f>
        <v>57711</v>
      </c>
      <c r="I123" s="18">
        <f t="shared" si="6"/>
        <v>67238</v>
      </c>
      <c r="J123" s="19">
        <f>'Operating Revenue I'!C122/B123</f>
        <v>28.321595028482651</v>
      </c>
      <c r="K123" s="19">
        <f>('Operating Revenue I'!B122+C123)/B123</f>
        <v>1.5649922320041429</v>
      </c>
      <c r="L123" s="19">
        <f t="shared" si="7"/>
        <v>4.1734852408078718</v>
      </c>
      <c r="M123" s="19">
        <f t="shared" si="8"/>
        <v>4.9337131020196789</v>
      </c>
      <c r="N123" s="39">
        <f t="shared" si="9"/>
        <v>34.820300362506472</v>
      </c>
    </row>
    <row r="124" spans="1:14">
      <c r="A124" s="1" t="s">
        <v>599</v>
      </c>
      <c r="B124" s="2">
        <v>1088</v>
      </c>
      <c r="C124" s="17">
        <v>0</v>
      </c>
      <c r="D124" s="17">
        <v>3015</v>
      </c>
      <c r="E124" s="17">
        <v>0</v>
      </c>
      <c r="F124" s="17">
        <v>2877</v>
      </c>
      <c r="G124" s="38">
        <f t="shared" si="5"/>
        <v>5892</v>
      </c>
      <c r="H124" s="17">
        <f>'Operating Revenue I'!E123</f>
        <v>78025</v>
      </c>
      <c r="I124" s="18">
        <f t="shared" si="6"/>
        <v>83917</v>
      </c>
      <c r="J124" s="19">
        <f>'Operating Revenue I'!C123/B124</f>
        <v>69.611213235294116</v>
      </c>
      <c r="K124" s="19">
        <f>('Operating Revenue I'!B123+C124)/B124</f>
        <v>2.1029411764705883</v>
      </c>
      <c r="L124" s="19">
        <f t="shared" si="7"/>
        <v>2.7711397058823528</v>
      </c>
      <c r="M124" s="19">
        <f t="shared" si="8"/>
        <v>5.4154411764705879</v>
      </c>
      <c r="N124" s="39">
        <f t="shared" si="9"/>
        <v>77.12959558823529</v>
      </c>
    </row>
    <row r="125" spans="1:14">
      <c r="A125" s="1" t="s">
        <v>604</v>
      </c>
      <c r="B125" s="2">
        <v>24623</v>
      </c>
      <c r="C125" s="17">
        <v>8046</v>
      </c>
      <c r="D125" s="17">
        <v>14592</v>
      </c>
      <c r="E125" s="17">
        <v>25200</v>
      </c>
      <c r="F125" s="17">
        <v>25478</v>
      </c>
      <c r="G125" s="38">
        <f t="shared" si="5"/>
        <v>73316</v>
      </c>
      <c r="H125" s="17">
        <f>'Operating Revenue I'!E124</f>
        <v>638985</v>
      </c>
      <c r="I125" s="18">
        <f t="shared" si="6"/>
        <v>712301</v>
      </c>
      <c r="J125" s="19">
        <f>'Operating Revenue I'!C124/B125</f>
        <v>25.598099338017303</v>
      </c>
      <c r="K125" s="19">
        <f>('Operating Revenue I'!B124+C125)/B125</f>
        <v>0.67940543394387365</v>
      </c>
      <c r="L125" s="19">
        <f t="shared" si="7"/>
        <v>0.59261665922105344</v>
      </c>
      <c r="M125" s="19">
        <f t="shared" si="8"/>
        <v>2.9775413231531496</v>
      </c>
      <c r="N125" s="39">
        <f t="shared" si="9"/>
        <v>28.92827843885798</v>
      </c>
    </row>
    <row r="126" spans="1:14">
      <c r="N126" s="39"/>
    </row>
    <row r="127" spans="1:14">
      <c r="A127" s="8" t="s">
        <v>609</v>
      </c>
      <c r="B127">
        <v>3987000</v>
      </c>
      <c r="D127" s="18">
        <f>SUM(D5:D126)</f>
        <v>1470014</v>
      </c>
      <c r="I127" s="18">
        <f>SUM(I5:I126)</f>
        <v>146693788</v>
      </c>
      <c r="N127" s="39">
        <f t="shared" si="9"/>
        <v>36.793024329069475</v>
      </c>
    </row>
  </sheetData>
  <mergeCells count="2">
    <mergeCell ref="C3:G3"/>
    <mergeCell ref="J3:N3"/>
  </mergeCell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D5CDF-9249-42D7-97B2-4DEEF52EFAFB}">
  <dimension ref="A1:K130"/>
  <sheetViews>
    <sheetView workbookViewId="0">
      <selection activeCell="L5" sqref="L5"/>
    </sheetView>
  </sheetViews>
  <sheetFormatPr defaultRowHeight="15"/>
  <cols>
    <col min="1" max="1" width="56.5703125" customWidth="1"/>
    <col min="2" max="2" width="13.140625" bestFit="1" customWidth="1"/>
    <col min="3" max="3" width="19.85546875" style="20" customWidth="1"/>
    <col min="4" max="4" width="13.85546875" bestFit="1" customWidth="1"/>
    <col min="5" max="5" width="14.28515625" bestFit="1" customWidth="1"/>
    <col min="6" max="6" width="11" bestFit="1" customWidth="1"/>
    <col min="7" max="7" width="26.42578125" bestFit="1" customWidth="1"/>
    <col min="8" max="8" width="13.28515625" bestFit="1" customWidth="1"/>
    <col min="9" max="9" width="30" bestFit="1" customWidth="1"/>
    <col min="10" max="10" width="23.7109375" style="7" customWidth="1"/>
    <col min="11" max="11" width="13.5703125" customWidth="1"/>
  </cols>
  <sheetData>
    <row r="1" spans="1:11">
      <c r="A1" s="26" t="s">
        <v>914</v>
      </c>
    </row>
    <row r="3" spans="1:11">
      <c r="D3" s="57" t="s">
        <v>915</v>
      </c>
      <c r="E3" s="57"/>
      <c r="F3" s="57"/>
      <c r="G3" s="57"/>
      <c r="H3" s="57"/>
      <c r="I3" s="57"/>
      <c r="J3" s="57"/>
      <c r="K3" s="57"/>
    </row>
    <row r="4" spans="1:11">
      <c r="A4" s="49" t="s">
        <v>1</v>
      </c>
      <c r="B4" s="49" t="s">
        <v>11</v>
      </c>
      <c r="C4" s="67" t="s">
        <v>916</v>
      </c>
      <c r="D4" s="40" t="s">
        <v>917</v>
      </c>
      <c r="E4" s="40" t="s">
        <v>918</v>
      </c>
      <c r="F4" s="40" t="s">
        <v>919</v>
      </c>
      <c r="G4" s="40" t="s">
        <v>920</v>
      </c>
      <c r="H4" s="40" t="s">
        <v>921</v>
      </c>
      <c r="I4" s="41" t="s">
        <v>922</v>
      </c>
      <c r="J4" s="68" t="s">
        <v>923</v>
      </c>
      <c r="K4" s="40" t="s">
        <v>770</v>
      </c>
    </row>
    <row r="5" spans="1:11">
      <c r="A5" s="1" t="s">
        <v>12</v>
      </c>
      <c r="B5" s="2">
        <v>16842</v>
      </c>
      <c r="C5" s="21">
        <v>512166</v>
      </c>
      <c r="D5" s="17">
        <v>39937</v>
      </c>
      <c r="E5" s="17">
        <v>5090</v>
      </c>
      <c r="F5" s="17">
        <v>6750</v>
      </c>
      <c r="G5" s="17">
        <v>11099</v>
      </c>
      <c r="H5" s="17">
        <v>15850</v>
      </c>
      <c r="I5" s="38">
        <f>SUM(D5:H5)</f>
        <v>78726</v>
      </c>
      <c r="J5" s="7">
        <f>I5/C5</f>
        <v>0.15371188247560361</v>
      </c>
      <c r="K5" s="19">
        <f>I5/B5</f>
        <v>4.6743854649091556</v>
      </c>
    </row>
    <row r="6" spans="1:11">
      <c r="A6" s="1" t="s">
        <v>17</v>
      </c>
      <c r="B6" s="3">
        <v>789</v>
      </c>
      <c r="C6" s="21">
        <v>39293</v>
      </c>
      <c r="D6" s="17">
        <v>8195</v>
      </c>
      <c r="E6" s="17">
        <v>0</v>
      </c>
      <c r="F6" s="17">
        <v>0</v>
      </c>
      <c r="G6" s="17">
        <v>4500</v>
      </c>
      <c r="H6" s="17">
        <v>0</v>
      </c>
      <c r="I6" s="38">
        <f t="shared" ref="I6:I69" si="0">SUM(D6:H6)</f>
        <v>12695</v>
      </c>
      <c r="J6" s="7">
        <f t="shared" ref="J6:J69" si="1">I6/C6</f>
        <v>0.32308553686407249</v>
      </c>
      <c r="K6" s="19">
        <f t="shared" ref="K6:K69" si="2">I6/B6</f>
        <v>16.089987325728771</v>
      </c>
    </row>
    <row r="7" spans="1:11">
      <c r="A7" s="1" t="s">
        <v>22</v>
      </c>
      <c r="B7" s="2">
        <v>4997</v>
      </c>
      <c r="C7" s="21">
        <v>355677</v>
      </c>
      <c r="D7" s="17">
        <v>16532</v>
      </c>
      <c r="E7" s="17">
        <v>3376</v>
      </c>
      <c r="F7" s="17">
        <v>1423</v>
      </c>
      <c r="G7" s="17">
        <v>4210</v>
      </c>
      <c r="H7" s="17">
        <v>1423</v>
      </c>
      <c r="I7" s="38">
        <f t="shared" si="0"/>
        <v>26964</v>
      </c>
      <c r="J7" s="7">
        <f t="shared" si="1"/>
        <v>7.5810356025270115E-2</v>
      </c>
      <c r="K7" s="19">
        <f t="shared" si="2"/>
        <v>5.3960376225735445</v>
      </c>
    </row>
    <row r="8" spans="1:11">
      <c r="A8" s="1" t="s">
        <v>27</v>
      </c>
      <c r="B8" s="2">
        <v>5990</v>
      </c>
      <c r="C8" s="21">
        <v>135587</v>
      </c>
      <c r="D8" s="17">
        <v>6500</v>
      </c>
      <c r="E8" s="17">
        <v>0</v>
      </c>
      <c r="F8" s="17">
        <v>45</v>
      </c>
      <c r="G8" s="17">
        <v>6789</v>
      </c>
      <c r="H8" s="17">
        <v>3345</v>
      </c>
      <c r="I8" s="38">
        <f t="shared" si="0"/>
        <v>16679</v>
      </c>
      <c r="J8" s="7">
        <f t="shared" si="1"/>
        <v>0.12301326823368022</v>
      </c>
      <c r="K8" s="19">
        <f t="shared" si="2"/>
        <v>2.7844741235392321</v>
      </c>
    </row>
    <row r="9" spans="1:11">
      <c r="A9" s="1" t="s">
        <v>32</v>
      </c>
      <c r="B9" s="2">
        <v>2184</v>
      </c>
      <c r="C9" s="21">
        <v>114630</v>
      </c>
      <c r="D9" s="17">
        <v>2473</v>
      </c>
      <c r="E9" s="17">
        <v>0</v>
      </c>
      <c r="F9" s="17">
        <v>0</v>
      </c>
      <c r="G9" s="17">
        <v>2745</v>
      </c>
      <c r="H9" s="17">
        <v>0</v>
      </c>
      <c r="I9" s="38">
        <f t="shared" si="0"/>
        <v>5218</v>
      </c>
      <c r="J9" s="7">
        <f t="shared" si="1"/>
        <v>4.5520369885719274E-2</v>
      </c>
      <c r="K9" s="19">
        <f t="shared" si="2"/>
        <v>2.3891941391941391</v>
      </c>
    </row>
    <row r="10" spans="1:11">
      <c r="A10" s="1" t="s">
        <v>37</v>
      </c>
      <c r="B10" s="2">
        <v>1093</v>
      </c>
      <c r="C10" s="21">
        <v>29694</v>
      </c>
      <c r="D10" s="17">
        <v>3849</v>
      </c>
      <c r="E10" s="17">
        <v>0</v>
      </c>
      <c r="F10" s="17">
        <v>0</v>
      </c>
      <c r="G10" s="17">
        <v>2205</v>
      </c>
      <c r="H10" s="17">
        <v>0</v>
      </c>
      <c r="I10" s="38">
        <f t="shared" si="0"/>
        <v>6054</v>
      </c>
      <c r="J10" s="7">
        <f t="shared" si="1"/>
        <v>0.20387957163063244</v>
      </c>
      <c r="K10" s="19">
        <f t="shared" si="2"/>
        <v>5.5388838060384264</v>
      </c>
    </row>
    <row r="11" spans="1:11">
      <c r="A11" s="1" t="s">
        <v>42</v>
      </c>
      <c r="B11" s="2">
        <v>24893</v>
      </c>
      <c r="C11" s="21">
        <v>1257627</v>
      </c>
      <c r="D11" s="17">
        <v>72555</v>
      </c>
      <c r="E11" s="17">
        <v>4571</v>
      </c>
      <c r="F11" s="17">
        <v>37396</v>
      </c>
      <c r="G11" s="17">
        <v>34091</v>
      </c>
      <c r="H11" s="17">
        <v>37521</v>
      </c>
      <c r="I11" s="38">
        <f t="shared" si="0"/>
        <v>186134</v>
      </c>
      <c r="J11" s="7">
        <f t="shared" si="1"/>
        <v>0.14800413795187287</v>
      </c>
      <c r="K11" s="19">
        <f t="shared" si="2"/>
        <v>7.4773631141284698</v>
      </c>
    </row>
    <row r="12" spans="1:11">
      <c r="A12" s="1" t="s">
        <v>47</v>
      </c>
      <c r="B12" s="2">
        <v>1024</v>
      </c>
      <c r="C12" s="21">
        <v>25822</v>
      </c>
      <c r="D12" s="17">
        <v>3896</v>
      </c>
      <c r="E12" s="17">
        <v>0</v>
      </c>
      <c r="F12" s="17">
        <v>0</v>
      </c>
      <c r="G12" s="17">
        <v>1500</v>
      </c>
      <c r="H12" s="17">
        <v>0</v>
      </c>
      <c r="I12" s="38">
        <f t="shared" si="0"/>
        <v>5396</v>
      </c>
      <c r="J12" s="7">
        <f t="shared" si="1"/>
        <v>0.20896909611958794</v>
      </c>
      <c r="K12" s="19">
        <f t="shared" si="2"/>
        <v>5.26953125</v>
      </c>
    </row>
    <row r="13" spans="1:11">
      <c r="A13" s="1" t="s">
        <v>52</v>
      </c>
      <c r="B13" s="2">
        <v>37384</v>
      </c>
      <c r="C13" s="21">
        <v>1559934</v>
      </c>
      <c r="D13" s="17">
        <v>39327</v>
      </c>
      <c r="E13" s="17">
        <v>4848</v>
      </c>
      <c r="F13" s="17">
        <v>15233</v>
      </c>
      <c r="G13" s="17">
        <v>64243</v>
      </c>
      <c r="H13" s="17">
        <v>22532</v>
      </c>
      <c r="I13" s="38">
        <f t="shared" si="0"/>
        <v>146183</v>
      </c>
      <c r="J13" s="7">
        <f t="shared" si="1"/>
        <v>9.3711015978881151E-2</v>
      </c>
      <c r="K13" s="19">
        <f t="shared" si="2"/>
        <v>3.9103092231970895</v>
      </c>
    </row>
    <row r="14" spans="1:11">
      <c r="A14" s="1" t="s">
        <v>57</v>
      </c>
      <c r="B14" s="2">
        <v>4980</v>
      </c>
      <c r="C14" s="21">
        <v>92607</v>
      </c>
      <c r="D14" s="17">
        <v>2000</v>
      </c>
      <c r="E14" s="17">
        <v>0</v>
      </c>
      <c r="F14" s="17">
        <v>0</v>
      </c>
      <c r="G14" s="17">
        <v>0</v>
      </c>
      <c r="H14" s="17">
        <v>0</v>
      </c>
      <c r="I14" s="38">
        <f t="shared" si="0"/>
        <v>2000</v>
      </c>
      <c r="J14" s="7">
        <f t="shared" si="1"/>
        <v>2.1596639562884015E-2</v>
      </c>
      <c r="K14" s="19">
        <f t="shared" si="2"/>
        <v>0.40160642570281124</v>
      </c>
    </row>
    <row r="15" spans="1:11">
      <c r="A15" s="1" t="s">
        <v>62</v>
      </c>
      <c r="B15" s="2">
        <v>6069</v>
      </c>
      <c r="C15" s="21">
        <v>236650</v>
      </c>
      <c r="D15" s="17">
        <v>41454</v>
      </c>
      <c r="E15" s="17">
        <v>658</v>
      </c>
      <c r="F15" s="17">
        <v>695</v>
      </c>
      <c r="G15" s="17">
        <v>4120</v>
      </c>
      <c r="H15" s="17">
        <v>2195</v>
      </c>
      <c r="I15" s="38">
        <f t="shared" si="0"/>
        <v>49122</v>
      </c>
      <c r="J15" s="7">
        <f t="shared" si="1"/>
        <v>0.20757236425100359</v>
      </c>
      <c r="K15" s="19">
        <f t="shared" si="2"/>
        <v>8.0939199209095403</v>
      </c>
    </row>
    <row r="16" spans="1:11">
      <c r="A16" s="1" t="s">
        <v>67</v>
      </c>
      <c r="B16" s="2">
        <v>2248</v>
      </c>
      <c r="C16" s="21">
        <v>59812</v>
      </c>
      <c r="D16" s="17">
        <v>3046</v>
      </c>
      <c r="E16" s="17">
        <v>0</v>
      </c>
      <c r="F16" s="17">
        <v>0</v>
      </c>
      <c r="G16" s="17">
        <v>1500</v>
      </c>
      <c r="H16" s="17">
        <v>0</v>
      </c>
      <c r="I16" s="38">
        <f t="shared" si="0"/>
        <v>4546</v>
      </c>
      <c r="J16" s="7">
        <f t="shared" si="1"/>
        <v>7.6004815087273456E-2</v>
      </c>
      <c r="K16" s="19">
        <f t="shared" si="2"/>
        <v>2.0222419928825621</v>
      </c>
    </row>
    <row r="17" spans="1:11">
      <c r="A17" s="1" t="s">
        <v>72</v>
      </c>
      <c r="B17" s="2">
        <v>4260</v>
      </c>
      <c r="C17" s="21">
        <v>154812</v>
      </c>
      <c r="D17" s="17">
        <v>9941</v>
      </c>
      <c r="E17" s="17">
        <v>637</v>
      </c>
      <c r="F17" s="17">
        <v>43</v>
      </c>
      <c r="G17" s="17">
        <v>5792</v>
      </c>
      <c r="H17" s="17">
        <v>293</v>
      </c>
      <c r="I17" s="38">
        <f t="shared" si="0"/>
        <v>16706</v>
      </c>
      <c r="J17" s="7">
        <f t="shared" si="1"/>
        <v>0.10791153140583418</v>
      </c>
      <c r="K17" s="19">
        <f t="shared" si="2"/>
        <v>3.9215962441314556</v>
      </c>
    </row>
    <row r="18" spans="1:11">
      <c r="A18" s="1" t="s">
        <v>77</v>
      </c>
      <c r="B18" s="3">
        <v>999</v>
      </c>
      <c r="C18" s="21">
        <v>20344</v>
      </c>
      <c r="D18" s="17">
        <v>1481</v>
      </c>
      <c r="E18" s="17">
        <v>0</v>
      </c>
      <c r="F18" s="17">
        <v>0</v>
      </c>
      <c r="G18" s="17">
        <v>0</v>
      </c>
      <c r="H18" s="17">
        <v>0</v>
      </c>
      <c r="I18" s="38">
        <f t="shared" si="0"/>
        <v>1481</v>
      </c>
      <c r="J18" s="7">
        <f t="shared" si="1"/>
        <v>7.27978765237908E-2</v>
      </c>
      <c r="K18" s="19">
        <f t="shared" si="2"/>
        <v>1.4824824824824825</v>
      </c>
    </row>
    <row r="19" spans="1:11">
      <c r="A19" s="1" t="s">
        <v>82</v>
      </c>
      <c r="B19" s="3">
        <v>369</v>
      </c>
      <c r="C19" s="21">
        <v>16564</v>
      </c>
      <c r="D19" s="17">
        <v>1387</v>
      </c>
      <c r="E19" s="17">
        <v>0</v>
      </c>
      <c r="F19" s="17">
        <v>0</v>
      </c>
      <c r="G19" s="17">
        <v>120</v>
      </c>
      <c r="H19" s="17">
        <v>0</v>
      </c>
      <c r="I19" s="38">
        <f t="shared" si="0"/>
        <v>1507</v>
      </c>
      <c r="J19" s="7">
        <f t="shared" si="1"/>
        <v>9.0980439507365368E-2</v>
      </c>
      <c r="K19" s="19">
        <f t="shared" si="2"/>
        <v>4.0840108401084008</v>
      </c>
    </row>
    <row r="20" spans="1:11">
      <c r="A20" s="1" t="s">
        <v>87</v>
      </c>
      <c r="B20" s="2">
        <v>1459</v>
      </c>
      <c r="C20" s="21">
        <v>36468</v>
      </c>
      <c r="D20" s="17">
        <v>3111</v>
      </c>
      <c r="E20" s="17">
        <v>65</v>
      </c>
      <c r="F20" s="17">
        <v>180</v>
      </c>
      <c r="G20" s="17">
        <v>0</v>
      </c>
      <c r="H20" s="17">
        <v>180</v>
      </c>
      <c r="I20" s="38">
        <f t="shared" si="0"/>
        <v>3536</v>
      </c>
      <c r="J20" s="7">
        <f t="shared" si="1"/>
        <v>9.6961719863990353E-2</v>
      </c>
      <c r="K20" s="19">
        <f t="shared" si="2"/>
        <v>2.4235777930089104</v>
      </c>
    </row>
    <row r="21" spans="1:11">
      <c r="A21" s="1" t="s">
        <v>92</v>
      </c>
      <c r="B21" s="2">
        <v>7410</v>
      </c>
      <c r="C21" s="21">
        <v>237310</v>
      </c>
      <c r="D21" s="17">
        <v>20371</v>
      </c>
      <c r="E21" s="17">
        <v>1343</v>
      </c>
      <c r="F21" s="17">
        <v>3199</v>
      </c>
      <c r="G21" s="17">
        <v>4459</v>
      </c>
      <c r="H21" s="17">
        <v>4930</v>
      </c>
      <c r="I21" s="38">
        <f t="shared" si="0"/>
        <v>34302</v>
      </c>
      <c r="J21" s="7">
        <f t="shared" si="1"/>
        <v>0.14454510977202814</v>
      </c>
      <c r="K21" s="19">
        <f t="shared" si="2"/>
        <v>4.6291497975708502</v>
      </c>
    </row>
    <row r="22" spans="1:11">
      <c r="A22" s="1" t="s">
        <v>97</v>
      </c>
      <c r="B22" s="2">
        <v>2890</v>
      </c>
      <c r="C22" s="21">
        <v>133864</v>
      </c>
      <c r="D22" s="17">
        <v>2214</v>
      </c>
      <c r="E22" s="17">
        <v>0</v>
      </c>
      <c r="F22" s="17">
        <v>378</v>
      </c>
      <c r="G22" s="17">
        <v>2078</v>
      </c>
      <c r="H22" s="17">
        <v>378</v>
      </c>
      <c r="I22" s="38">
        <f t="shared" si="0"/>
        <v>5048</v>
      </c>
      <c r="J22" s="7">
        <f t="shared" si="1"/>
        <v>3.7709914540130285E-2</v>
      </c>
      <c r="K22" s="19">
        <f t="shared" si="2"/>
        <v>1.746712802768166</v>
      </c>
    </row>
    <row r="23" spans="1:11">
      <c r="A23" s="1" t="s">
        <v>102</v>
      </c>
      <c r="B23" s="2">
        <v>1994</v>
      </c>
      <c r="C23" s="21">
        <v>18062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38">
        <f t="shared" si="0"/>
        <v>0</v>
      </c>
      <c r="J23" s="7">
        <f t="shared" si="1"/>
        <v>0</v>
      </c>
      <c r="K23" s="19">
        <f t="shared" si="2"/>
        <v>0</v>
      </c>
    </row>
    <row r="24" spans="1:11">
      <c r="A24" s="1" t="s">
        <v>107</v>
      </c>
      <c r="B24" s="2">
        <v>5710</v>
      </c>
      <c r="C24" s="21">
        <v>131937</v>
      </c>
      <c r="D24" s="17">
        <v>33224</v>
      </c>
      <c r="E24" s="17">
        <v>1023</v>
      </c>
      <c r="F24" s="17">
        <v>30</v>
      </c>
      <c r="G24" s="17">
        <v>8030</v>
      </c>
      <c r="H24" s="17">
        <v>30</v>
      </c>
      <c r="I24" s="38">
        <f t="shared" si="0"/>
        <v>42337</v>
      </c>
      <c r="J24" s="7">
        <f t="shared" si="1"/>
        <v>0.32088799957555503</v>
      </c>
      <c r="K24" s="19">
        <f t="shared" si="2"/>
        <v>7.4145359019264445</v>
      </c>
    </row>
    <row r="25" spans="1:11">
      <c r="A25" s="1" t="s">
        <v>112</v>
      </c>
      <c r="B25" s="2">
        <v>15786</v>
      </c>
      <c r="C25" s="21">
        <v>453135</v>
      </c>
      <c r="D25" s="17">
        <v>27343</v>
      </c>
      <c r="E25" s="17">
        <v>1476</v>
      </c>
      <c r="F25" s="17">
        <v>3225</v>
      </c>
      <c r="G25" s="17">
        <v>16554</v>
      </c>
      <c r="H25" s="17">
        <v>6497</v>
      </c>
      <c r="I25" s="38">
        <f t="shared" si="0"/>
        <v>55095</v>
      </c>
      <c r="J25" s="7">
        <f t="shared" si="1"/>
        <v>0.12158628223377139</v>
      </c>
      <c r="K25" s="19">
        <f t="shared" si="2"/>
        <v>3.4901178259217027</v>
      </c>
    </row>
    <row r="26" spans="1:11">
      <c r="A26" s="1" t="s">
        <v>117</v>
      </c>
      <c r="B26" s="2">
        <v>2077</v>
      </c>
      <c r="C26" s="21">
        <v>50365</v>
      </c>
      <c r="D26" s="17">
        <v>2581</v>
      </c>
      <c r="E26" s="17">
        <v>0</v>
      </c>
      <c r="F26" s="17">
        <v>0</v>
      </c>
      <c r="G26" s="17">
        <v>1629</v>
      </c>
      <c r="H26" s="17">
        <v>0</v>
      </c>
      <c r="I26" s="38">
        <f t="shared" si="0"/>
        <v>4210</v>
      </c>
      <c r="J26" s="7">
        <f t="shared" si="1"/>
        <v>8.3589794500148917E-2</v>
      </c>
      <c r="K26" s="19">
        <f t="shared" si="2"/>
        <v>2.0269619643716901</v>
      </c>
    </row>
    <row r="27" spans="1:11">
      <c r="A27" s="1" t="s">
        <v>122</v>
      </c>
      <c r="B27" s="2">
        <v>19419</v>
      </c>
      <c r="C27" s="21">
        <v>487814</v>
      </c>
      <c r="D27" s="17">
        <v>37071</v>
      </c>
      <c r="E27" s="17">
        <v>1222</v>
      </c>
      <c r="F27" s="17">
        <v>11986</v>
      </c>
      <c r="G27" s="17">
        <v>24571</v>
      </c>
      <c r="H27" s="17">
        <v>18597</v>
      </c>
      <c r="I27" s="38">
        <f t="shared" si="0"/>
        <v>93447</v>
      </c>
      <c r="J27" s="7">
        <f t="shared" si="1"/>
        <v>0.19156276777624259</v>
      </c>
      <c r="K27" s="19">
        <f t="shared" si="2"/>
        <v>4.8121427467943763</v>
      </c>
    </row>
    <row r="28" spans="1:11">
      <c r="A28" s="1" t="s">
        <v>127</v>
      </c>
      <c r="B28" s="2">
        <v>3214</v>
      </c>
      <c r="C28" s="21">
        <v>174226</v>
      </c>
      <c r="D28" s="17">
        <v>10495</v>
      </c>
      <c r="E28" s="17">
        <v>613</v>
      </c>
      <c r="F28" s="17">
        <v>248</v>
      </c>
      <c r="G28" s="17">
        <v>1500</v>
      </c>
      <c r="H28" s="17">
        <v>496</v>
      </c>
      <c r="I28" s="38">
        <f t="shared" si="0"/>
        <v>13352</v>
      </c>
      <c r="J28" s="7">
        <f t="shared" si="1"/>
        <v>7.6636093350016643E-2</v>
      </c>
      <c r="K28" s="19">
        <f t="shared" si="2"/>
        <v>4.154324828873678</v>
      </c>
    </row>
    <row r="29" spans="1:11">
      <c r="A29" s="1" t="s">
        <v>132</v>
      </c>
      <c r="B29" s="2">
        <v>10149</v>
      </c>
      <c r="C29" s="21">
        <v>274209</v>
      </c>
      <c r="D29" s="17">
        <v>30254</v>
      </c>
      <c r="E29" s="17">
        <v>1583</v>
      </c>
      <c r="F29" s="17">
        <v>1744</v>
      </c>
      <c r="G29" s="17">
        <v>9553</v>
      </c>
      <c r="H29" s="17">
        <v>4684</v>
      </c>
      <c r="I29" s="38">
        <f t="shared" si="0"/>
        <v>47818</v>
      </c>
      <c r="J29" s="7">
        <f t="shared" si="1"/>
        <v>0.17438523170282522</v>
      </c>
      <c r="K29" s="19">
        <f t="shared" si="2"/>
        <v>4.7115972016947483</v>
      </c>
    </row>
    <row r="30" spans="1:11">
      <c r="A30" s="1" t="s">
        <v>137</v>
      </c>
      <c r="B30" s="2">
        <v>1323</v>
      </c>
      <c r="C30" s="21">
        <v>33622</v>
      </c>
      <c r="D30" s="17">
        <v>1996</v>
      </c>
      <c r="E30" s="17">
        <v>0</v>
      </c>
      <c r="F30" s="17">
        <v>0</v>
      </c>
      <c r="G30" s="17">
        <v>1500</v>
      </c>
      <c r="H30" s="17">
        <v>294</v>
      </c>
      <c r="I30" s="38">
        <f t="shared" si="0"/>
        <v>3790</v>
      </c>
      <c r="J30" s="7">
        <f t="shared" si="1"/>
        <v>0.11272381178989947</v>
      </c>
      <c r="K30" s="19">
        <f t="shared" si="2"/>
        <v>2.8647014361300074</v>
      </c>
    </row>
    <row r="31" spans="1:11">
      <c r="A31" s="1" t="s">
        <v>142</v>
      </c>
      <c r="B31" s="2">
        <v>8184</v>
      </c>
      <c r="C31" s="21">
        <v>316526</v>
      </c>
      <c r="D31" s="17">
        <v>12339</v>
      </c>
      <c r="E31" s="17">
        <v>1829</v>
      </c>
      <c r="F31" s="17">
        <v>2900</v>
      </c>
      <c r="G31" s="17">
        <v>3250</v>
      </c>
      <c r="H31" s="17">
        <v>2900</v>
      </c>
      <c r="I31" s="38">
        <f t="shared" si="0"/>
        <v>23218</v>
      </c>
      <c r="J31" s="7">
        <f t="shared" si="1"/>
        <v>7.3352583989940795E-2</v>
      </c>
      <c r="K31" s="19">
        <f t="shared" si="2"/>
        <v>2.8369990224828934</v>
      </c>
    </row>
    <row r="32" spans="1:11">
      <c r="A32" s="1" t="s">
        <v>147</v>
      </c>
      <c r="B32" s="2">
        <v>3379</v>
      </c>
      <c r="C32" s="21">
        <v>99213</v>
      </c>
      <c r="D32" s="17">
        <v>7707</v>
      </c>
      <c r="E32" s="17">
        <v>2157</v>
      </c>
      <c r="F32" s="17">
        <v>0</v>
      </c>
      <c r="G32" s="17">
        <v>0</v>
      </c>
      <c r="H32" s="17">
        <v>0</v>
      </c>
      <c r="I32" s="38">
        <f t="shared" si="0"/>
        <v>9864</v>
      </c>
      <c r="J32" s="7">
        <f t="shared" si="1"/>
        <v>9.9422454718635658E-2</v>
      </c>
      <c r="K32" s="19">
        <f t="shared" si="2"/>
        <v>2.9192068659366677</v>
      </c>
    </row>
    <row r="33" spans="1:11">
      <c r="A33" s="1" t="s">
        <v>152</v>
      </c>
      <c r="B33" s="2">
        <v>2550</v>
      </c>
      <c r="C33" s="21">
        <v>83304</v>
      </c>
      <c r="D33" s="17">
        <v>3795</v>
      </c>
      <c r="E33" s="17">
        <v>30</v>
      </c>
      <c r="F33" s="17">
        <v>402</v>
      </c>
      <c r="G33" s="17">
        <v>2245</v>
      </c>
      <c r="H33" s="17">
        <v>402</v>
      </c>
      <c r="I33" s="38">
        <f t="shared" si="0"/>
        <v>6874</v>
      </c>
      <c r="J33" s="7">
        <f t="shared" si="1"/>
        <v>8.2517046000192065E-2</v>
      </c>
      <c r="K33" s="19">
        <f t="shared" si="2"/>
        <v>2.695686274509804</v>
      </c>
    </row>
    <row r="34" spans="1:11">
      <c r="A34" s="1" t="s">
        <v>157</v>
      </c>
      <c r="B34" s="2">
        <v>22745</v>
      </c>
      <c r="C34" s="21">
        <v>695871</v>
      </c>
      <c r="D34" s="17">
        <v>41069</v>
      </c>
      <c r="E34" s="17">
        <v>3504</v>
      </c>
      <c r="F34" s="17">
        <v>11176</v>
      </c>
      <c r="G34" s="17">
        <v>33278</v>
      </c>
      <c r="H34" s="17">
        <v>19110</v>
      </c>
      <c r="I34" s="38">
        <f t="shared" si="0"/>
        <v>108137</v>
      </c>
      <c r="J34" s="7">
        <f t="shared" si="1"/>
        <v>0.15539805509929283</v>
      </c>
      <c r="K34" s="19">
        <f t="shared" si="2"/>
        <v>4.7543196306880633</v>
      </c>
    </row>
    <row r="35" spans="1:11">
      <c r="A35" s="1" t="s">
        <v>162</v>
      </c>
      <c r="B35" s="2">
        <v>19088</v>
      </c>
      <c r="C35" s="21">
        <v>767494</v>
      </c>
      <c r="D35" s="17">
        <v>19707</v>
      </c>
      <c r="E35" s="17">
        <v>3181</v>
      </c>
      <c r="F35" s="17">
        <v>5495</v>
      </c>
      <c r="G35" s="17">
        <v>9700</v>
      </c>
      <c r="H35" s="17">
        <v>5554</v>
      </c>
      <c r="I35" s="38">
        <f t="shared" si="0"/>
        <v>43637</v>
      </c>
      <c r="J35" s="7">
        <f t="shared" si="1"/>
        <v>5.6856470539183371E-2</v>
      </c>
      <c r="K35" s="19">
        <f t="shared" si="2"/>
        <v>2.286095976529757</v>
      </c>
    </row>
    <row r="36" spans="1:11">
      <c r="A36" s="1" t="s">
        <v>167</v>
      </c>
      <c r="B36" s="2">
        <v>232940</v>
      </c>
      <c r="C36" s="21">
        <v>5587547</v>
      </c>
      <c r="D36" s="17">
        <v>319689</v>
      </c>
      <c r="E36" s="17">
        <v>26088</v>
      </c>
      <c r="F36" s="17">
        <v>399553</v>
      </c>
      <c r="G36" s="17">
        <v>139592</v>
      </c>
      <c r="H36" s="17">
        <v>401628</v>
      </c>
      <c r="I36" s="38">
        <f t="shared" si="0"/>
        <v>1286550</v>
      </c>
      <c r="J36" s="7">
        <f t="shared" si="1"/>
        <v>0.23025309675247474</v>
      </c>
      <c r="K36" s="19">
        <f t="shared" si="2"/>
        <v>5.5230960762428092</v>
      </c>
    </row>
    <row r="37" spans="1:11">
      <c r="A37" s="1" t="s">
        <v>171</v>
      </c>
      <c r="B37" s="2">
        <v>17774</v>
      </c>
      <c r="C37" s="21">
        <v>267211</v>
      </c>
      <c r="D37" s="17">
        <v>9500</v>
      </c>
      <c r="E37" s="17">
        <v>380</v>
      </c>
      <c r="F37" s="17">
        <v>1661</v>
      </c>
      <c r="G37" s="17">
        <v>4459</v>
      </c>
      <c r="H37" s="17">
        <v>1661</v>
      </c>
      <c r="I37" s="38">
        <f t="shared" si="0"/>
        <v>17661</v>
      </c>
      <c r="J37" s="7">
        <f t="shared" si="1"/>
        <v>6.6093835957352048E-2</v>
      </c>
      <c r="K37" s="19">
        <f t="shared" si="2"/>
        <v>0.99364239900978957</v>
      </c>
    </row>
    <row r="38" spans="1:11">
      <c r="A38" s="1" t="s">
        <v>176</v>
      </c>
      <c r="B38" s="2">
        <v>3715</v>
      </c>
      <c r="C38" s="21">
        <v>85883</v>
      </c>
      <c r="D38" s="17">
        <v>5525</v>
      </c>
      <c r="E38" s="17">
        <v>0</v>
      </c>
      <c r="F38" s="17">
        <v>1530</v>
      </c>
      <c r="G38" s="17">
        <v>4230</v>
      </c>
      <c r="H38" s="17">
        <v>1918</v>
      </c>
      <c r="I38" s="38">
        <f t="shared" si="0"/>
        <v>13203</v>
      </c>
      <c r="J38" s="7">
        <f t="shared" si="1"/>
        <v>0.15373240338600189</v>
      </c>
      <c r="K38" s="19">
        <f t="shared" si="2"/>
        <v>3.5539703903095559</v>
      </c>
    </row>
    <row r="39" spans="1:11">
      <c r="A39" s="1" t="s">
        <v>181</v>
      </c>
      <c r="B39" s="2">
        <v>11570</v>
      </c>
      <c r="C39" s="21">
        <v>299039</v>
      </c>
      <c r="D39" s="17">
        <v>15452</v>
      </c>
      <c r="E39" s="17">
        <v>1489</v>
      </c>
      <c r="F39" s="17">
        <v>935</v>
      </c>
      <c r="G39" s="17">
        <v>4940</v>
      </c>
      <c r="H39" s="17">
        <v>1985</v>
      </c>
      <c r="I39" s="38">
        <f t="shared" si="0"/>
        <v>24801</v>
      </c>
      <c r="J39" s="7">
        <f t="shared" si="1"/>
        <v>8.2935670598149408E-2</v>
      </c>
      <c r="K39" s="19">
        <f t="shared" si="2"/>
        <v>2.1435609334485739</v>
      </c>
    </row>
    <row r="40" spans="1:11">
      <c r="A40" s="1" t="s">
        <v>186</v>
      </c>
      <c r="B40" s="2">
        <v>61926</v>
      </c>
      <c r="C40" s="21">
        <v>905823</v>
      </c>
      <c r="D40" s="17">
        <v>61460</v>
      </c>
      <c r="E40" s="17">
        <v>11155</v>
      </c>
      <c r="F40" s="17">
        <v>4858</v>
      </c>
      <c r="G40" s="17">
        <v>15203</v>
      </c>
      <c r="H40" s="17">
        <v>4858</v>
      </c>
      <c r="I40" s="38">
        <f t="shared" si="0"/>
        <v>97534</v>
      </c>
      <c r="J40" s="7">
        <f t="shared" si="1"/>
        <v>0.10767445737191482</v>
      </c>
      <c r="K40" s="19">
        <f t="shared" si="2"/>
        <v>1.5750088815683234</v>
      </c>
    </row>
    <row r="41" spans="1:11">
      <c r="A41" s="1" t="s">
        <v>191</v>
      </c>
      <c r="B41" s="2">
        <v>1119</v>
      </c>
      <c r="C41" s="21">
        <v>55161</v>
      </c>
      <c r="D41" s="17">
        <v>3620</v>
      </c>
      <c r="E41" s="17">
        <v>0</v>
      </c>
      <c r="F41" s="17">
        <v>102</v>
      </c>
      <c r="G41" s="17">
        <v>1500</v>
      </c>
      <c r="H41" s="17">
        <v>102</v>
      </c>
      <c r="I41" s="38">
        <f t="shared" si="0"/>
        <v>5324</v>
      </c>
      <c r="J41" s="7">
        <f t="shared" si="1"/>
        <v>9.6517467050996175E-2</v>
      </c>
      <c r="K41" s="19">
        <f t="shared" si="2"/>
        <v>4.7578194816800714</v>
      </c>
    </row>
    <row r="42" spans="1:11">
      <c r="A42" s="1" t="s">
        <v>196</v>
      </c>
      <c r="B42" s="2">
        <v>2692</v>
      </c>
      <c r="C42" s="21">
        <v>174159</v>
      </c>
      <c r="D42" s="17">
        <v>9750</v>
      </c>
      <c r="E42" s="17">
        <v>440</v>
      </c>
      <c r="F42" s="17">
        <v>115</v>
      </c>
      <c r="G42" s="17">
        <v>4500</v>
      </c>
      <c r="H42" s="17">
        <v>180</v>
      </c>
      <c r="I42" s="38">
        <f t="shared" si="0"/>
        <v>14985</v>
      </c>
      <c r="J42" s="7">
        <f t="shared" si="1"/>
        <v>8.6042065009560229E-2</v>
      </c>
      <c r="K42" s="19">
        <f t="shared" si="2"/>
        <v>5.5664933135215451</v>
      </c>
    </row>
    <row r="43" spans="1:11">
      <c r="A43" s="1" t="s">
        <v>201</v>
      </c>
      <c r="B43" s="2">
        <v>3504</v>
      </c>
      <c r="C43" s="21">
        <v>84830</v>
      </c>
      <c r="D43" s="17">
        <v>2525</v>
      </c>
      <c r="E43" s="17">
        <v>532</v>
      </c>
      <c r="F43" s="17">
        <v>388</v>
      </c>
      <c r="G43" s="17">
        <v>0</v>
      </c>
      <c r="H43" s="17">
        <v>388</v>
      </c>
      <c r="I43" s="38">
        <f t="shared" si="0"/>
        <v>3833</v>
      </c>
      <c r="J43" s="7">
        <f t="shared" si="1"/>
        <v>4.5184486620299426E-2</v>
      </c>
      <c r="K43" s="19">
        <f t="shared" si="2"/>
        <v>1.0938926940639269</v>
      </c>
    </row>
    <row r="44" spans="1:11">
      <c r="A44" s="1" t="s">
        <v>206</v>
      </c>
      <c r="B44" s="3">
        <v>982</v>
      </c>
      <c r="C44" s="21">
        <v>35284</v>
      </c>
      <c r="D44" s="17">
        <v>4196</v>
      </c>
      <c r="E44" s="17">
        <v>0</v>
      </c>
      <c r="F44" s="17">
        <v>0</v>
      </c>
      <c r="G44" s="17">
        <v>0</v>
      </c>
      <c r="H44" s="17">
        <v>0</v>
      </c>
      <c r="I44" s="38">
        <f t="shared" si="0"/>
        <v>4196</v>
      </c>
      <c r="J44" s="7">
        <f t="shared" si="1"/>
        <v>0.11892075728375467</v>
      </c>
      <c r="K44" s="19">
        <f t="shared" si="2"/>
        <v>4.2729124236252547</v>
      </c>
    </row>
    <row r="45" spans="1:11">
      <c r="A45" s="1" t="s">
        <v>211</v>
      </c>
      <c r="B45" s="3">
        <v>918</v>
      </c>
      <c r="C45" s="21">
        <v>40993</v>
      </c>
      <c r="D45" s="17">
        <v>6475</v>
      </c>
      <c r="E45" s="17">
        <v>190</v>
      </c>
      <c r="F45" s="17">
        <v>0</v>
      </c>
      <c r="G45" s="17">
        <v>0</v>
      </c>
      <c r="H45" s="17">
        <v>0</v>
      </c>
      <c r="I45" s="38">
        <f t="shared" si="0"/>
        <v>6665</v>
      </c>
      <c r="J45" s="7">
        <f t="shared" si="1"/>
        <v>0.16258873466201545</v>
      </c>
      <c r="K45" s="19">
        <f t="shared" si="2"/>
        <v>7.2603485838779953</v>
      </c>
    </row>
    <row r="46" spans="1:11">
      <c r="A46" s="1" t="s">
        <v>216</v>
      </c>
      <c r="B46" s="2">
        <v>11029</v>
      </c>
      <c r="C46" s="21">
        <v>321438</v>
      </c>
      <c r="D46" s="17">
        <v>25000</v>
      </c>
      <c r="E46" s="17">
        <v>1000</v>
      </c>
      <c r="F46" s="17">
        <v>13007</v>
      </c>
      <c r="G46" s="17">
        <v>13000</v>
      </c>
      <c r="H46" s="17">
        <v>13007</v>
      </c>
      <c r="I46" s="38">
        <f t="shared" si="0"/>
        <v>65014</v>
      </c>
      <c r="J46" s="7">
        <f t="shared" si="1"/>
        <v>0.20225984482232964</v>
      </c>
      <c r="K46" s="19">
        <f t="shared" si="2"/>
        <v>5.8948227400489621</v>
      </c>
    </row>
    <row r="47" spans="1:11">
      <c r="A47" s="1" t="s">
        <v>221</v>
      </c>
      <c r="B47" s="2">
        <v>12561</v>
      </c>
      <c r="C47" s="21">
        <v>315546</v>
      </c>
      <c r="D47" s="17">
        <v>21398</v>
      </c>
      <c r="E47" s="17">
        <v>869</v>
      </c>
      <c r="F47" s="17">
        <v>2700</v>
      </c>
      <c r="G47" s="17">
        <v>7674</v>
      </c>
      <c r="H47" s="17">
        <v>2700</v>
      </c>
      <c r="I47" s="38">
        <f t="shared" si="0"/>
        <v>35341</v>
      </c>
      <c r="J47" s="7">
        <f t="shared" si="1"/>
        <v>0.11199951829527233</v>
      </c>
      <c r="K47" s="19">
        <f t="shared" si="2"/>
        <v>2.8135498766021811</v>
      </c>
    </row>
    <row r="48" spans="1:11">
      <c r="A48" s="1" t="s">
        <v>226</v>
      </c>
      <c r="B48" s="2">
        <v>2149</v>
      </c>
      <c r="C48" s="21">
        <v>74877</v>
      </c>
      <c r="D48" s="17">
        <v>5111</v>
      </c>
      <c r="E48" s="17">
        <v>23</v>
      </c>
      <c r="F48" s="17">
        <v>1671</v>
      </c>
      <c r="G48" s="17">
        <v>0</v>
      </c>
      <c r="H48" s="17">
        <v>1671</v>
      </c>
      <c r="I48" s="38">
        <f t="shared" si="0"/>
        <v>8476</v>
      </c>
      <c r="J48" s="7">
        <f t="shared" si="1"/>
        <v>0.11319897965997569</v>
      </c>
      <c r="K48" s="19">
        <f t="shared" si="2"/>
        <v>3.9441600744532339</v>
      </c>
    </row>
    <row r="49" spans="1:11">
      <c r="A49" s="1" t="s">
        <v>231</v>
      </c>
      <c r="B49" s="2">
        <v>5630</v>
      </c>
      <c r="C49" s="21">
        <v>101926</v>
      </c>
      <c r="D49" s="17">
        <v>5513</v>
      </c>
      <c r="E49" s="17">
        <v>2221</v>
      </c>
      <c r="F49" s="17">
        <v>160</v>
      </c>
      <c r="G49" s="17">
        <v>2366</v>
      </c>
      <c r="H49" s="17">
        <v>160</v>
      </c>
      <c r="I49" s="38">
        <f t="shared" si="0"/>
        <v>10420</v>
      </c>
      <c r="J49" s="7">
        <f t="shared" si="1"/>
        <v>0.10223103035535584</v>
      </c>
      <c r="K49" s="19">
        <f t="shared" si="2"/>
        <v>1.8507992895204264</v>
      </c>
    </row>
    <row r="50" spans="1:11">
      <c r="A50" s="1" t="s">
        <v>236</v>
      </c>
      <c r="B50" s="2">
        <v>3181</v>
      </c>
      <c r="C50" s="21">
        <v>111632</v>
      </c>
      <c r="D50" s="17">
        <v>9351</v>
      </c>
      <c r="E50" s="17">
        <v>0</v>
      </c>
      <c r="F50" s="17">
        <v>445</v>
      </c>
      <c r="G50" s="17">
        <v>1500</v>
      </c>
      <c r="H50" s="17">
        <v>2176</v>
      </c>
      <c r="I50" s="38">
        <f t="shared" si="0"/>
        <v>13472</v>
      </c>
      <c r="J50" s="7">
        <f t="shared" si="1"/>
        <v>0.12068224165113946</v>
      </c>
      <c r="K50" s="19">
        <f t="shared" si="2"/>
        <v>4.2351461804464003</v>
      </c>
    </row>
    <row r="51" spans="1:11">
      <c r="A51" s="1" t="s">
        <v>241</v>
      </c>
      <c r="B51" s="2">
        <v>3376</v>
      </c>
      <c r="C51" s="21">
        <v>109668</v>
      </c>
      <c r="D51" s="17">
        <v>7515</v>
      </c>
      <c r="E51" s="17">
        <v>111</v>
      </c>
      <c r="F51" s="17">
        <v>77</v>
      </c>
      <c r="G51" s="17">
        <v>1500</v>
      </c>
      <c r="H51" s="17">
        <v>77</v>
      </c>
      <c r="I51" s="38">
        <f t="shared" si="0"/>
        <v>9280</v>
      </c>
      <c r="J51" s="7">
        <f t="shared" si="1"/>
        <v>8.4619031987453033E-2</v>
      </c>
      <c r="K51" s="19">
        <f t="shared" si="2"/>
        <v>2.7488151658767772</v>
      </c>
    </row>
    <row r="52" spans="1:11">
      <c r="A52" s="1" t="s">
        <v>246</v>
      </c>
      <c r="B52" s="2">
        <v>5775</v>
      </c>
      <c r="C52" s="21">
        <v>111775</v>
      </c>
      <c r="D52" s="17">
        <v>7905</v>
      </c>
      <c r="E52" s="17">
        <v>0</v>
      </c>
      <c r="F52" s="17">
        <v>0</v>
      </c>
      <c r="G52" s="17">
        <v>11746</v>
      </c>
      <c r="H52" s="17">
        <v>0</v>
      </c>
      <c r="I52" s="38">
        <f t="shared" si="0"/>
        <v>19651</v>
      </c>
      <c r="J52" s="7">
        <f t="shared" si="1"/>
        <v>0.17580854394989937</v>
      </c>
      <c r="K52" s="19">
        <f t="shared" si="2"/>
        <v>3.4027705627705629</v>
      </c>
    </row>
    <row r="53" spans="1:11">
      <c r="A53" s="1" t="s">
        <v>251</v>
      </c>
      <c r="B53" s="2">
        <v>3261</v>
      </c>
      <c r="C53" s="21">
        <v>91246</v>
      </c>
      <c r="D53" s="17">
        <v>8099</v>
      </c>
      <c r="E53" s="17">
        <v>590</v>
      </c>
      <c r="F53" s="17">
        <v>0</v>
      </c>
      <c r="G53" s="17">
        <v>1500</v>
      </c>
      <c r="H53" s="17">
        <v>3777</v>
      </c>
      <c r="I53" s="38">
        <f t="shared" si="0"/>
        <v>13966</v>
      </c>
      <c r="J53" s="7">
        <f t="shared" si="1"/>
        <v>0.15305876421980141</v>
      </c>
      <c r="K53" s="19">
        <f t="shared" si="2"/>
        <v>4.2827353572523768</v>
      </c>
    </row>
    <row r="54" spans="1:11">
      <c r="A54" s="1" t="s">
        <v>256</v>
      </c>
      <c r="B54" s="2">
        <v>1740</v>
      </c>
      <c r="C54" s="21">
        <v>49868</v>
      </c>
      <c r="D54" s="17">
        <v>8377</v>
      </c>
      <c r="E54" s="17">
        <v>0</v>
      </c>
      <c r="F54" s="17">
        <v>100</v>
      </c>
      <c r="G54" s="17">
        <v>3000</v>
      </c>
      <c r="H54" s="17">
        <v>250</v>
      </c>
      <c r="I54" s="38">
        <f t="shared" si="0"/>
        <v>11727</v>
      </c>
      <c r="J54" s="7">
        <f t="shared" si="1"/>
        <v>0.23516082457688298</v>
      </c>
      <c r="K54" s="19">
        <f t="shared" si="2"/>
        <v>6.7396551724137934</v>
      </c>
    </row>
    <row r="55" spans="1:11">
      <c r="A55" s="1" t="s">
        <v>261</v>
      </c>
      <c r="B55" s="3">
        <v>947</v>
      </c>
      <c r="C55" s="21">
        <v>14819</v>
      </c>
      <c r="D55" s="17">
        <v>7265</v>
      </c>
      <c r="E55" s="17">
        <v>0</v>
      </c>
      <c r="F55" s="17">
        <v>18</v>
      </c>
      <c r="G55" s="17">
        <v>0</v>
      </c>
      <c r="H55" s="17">
        <v>18</v>
      </c>
      <c r="I55" s="38">
        <f t="shared" si="0"/>
        <v>7301</v>
      </c>
      <c r="J55" s="7">
        <f t="shared" si="1"/>
        <v>0.49267831837505904</v>
      </c>
      <c r="K55" s="19">
        <f t="shared" si="2"/>
        <v>7.7096092925026403</v>
      </c>
    </row>
    <row r="56" spans="1:11">
      <c r="A56" s="1" t="s">
        <v>266</v>
      </c>
      <c r="B56" s="2">
        <v>1882</v>
      </c>
      <c r="C56" s="21">
        <v>107716</v>
      </c>
      <c r="D56" s="17">
        <v>13422</v>
      </c>
      <c r="E56" s="17">
        <v>0</v>
      </c>
      <c r="F56" s="17">
        <v>565</v>
      </c>
      <c r="G56" s="17">
        <v>3895</v>
      </c>
      <c r="H56" s="17">
        <v>565</v>
      </c>
      <c r="I56" s="38">
        <f t="shared" si="0"/>
        <v>18447</v>
      </c>
      <c r="J56" s="7">
        <f t="shared" si="1"/>
        <v>0.17125589513164247</v>
      </c>
      <c r="K56" s="19">
        <f t="shared" si="2"/>
        <v>9.8018065887353885</v>
      </c>
    </row>
    <row r="57" spans="1:11">
      <c r="A57" s="1" t="s">
        <v>271</v>
      </c>
      <c r="B57" s="3">
        <v>324</v>
      </c>
      <c r="C57" s="21">
        <v>8671</v>
      </c>
      <c r="D57" s="17">
        <v>200</v>
      </c>
      <c r="E57" s="17">
        <v>0</v>
      </c>
      <c r="F57" s="17">
        <v>0</v>
      </c>
      <c r="G57" s="17">
        <v>0</v>
      </c>
      <c r="H57" s="17">
        <v>0</v>
      </c>
      <c r="I57" s="38">
        <f t="shared" si="0"/>
        <v>200</v>
      </c>
      <c r="J57" s="7">
        <f t="shared" si="1"/>
        <v>2.306539038173221E-2</v>
      </c>
      <c r="K57" s="19">
        <f t="shared" si="2"/>
        <v>0.61728395061728392</v>
      </c>
    </row>
    <row r="58" spans="1:11">
      <c r="A58" s="1" t="s">
        <v>276</v>
      </c>
      <c r="B58" s="2">
        <v>1012</v>
      </c>
      <c r="C58" s="21">
        <v>52694</v>
      </c>
      <c r="D58" s="17">
        <v>0</v>
      </c>
      <c r="E58" s="17">
        <v>0</v>
      </c>
      <c r="F58" s="17">
        <v>0</v>
      </c>
      <c r="G58" s="17">
        <v>1162</v>
      </c>
      <c r="H58" s="17">
        <v>768</v>
      </c>
      <c r="I58" s="38">
        <f t="shared" si="0"/>
        <v>1930</v>
      </c>
      <c r="J58" s="7">
        <f t="shared" si="1"/>
        <v>3.6626560898774051E-2</v>
      </c>
      <c r="K58" s="19">
        <f t="shared" si="2"/>
        <v>1.9071146245059289</v>
      </c>
    </row>
    <row r="59" spans="1:11">
      <c r="A59" s="1" t="s">
        <v>281</v>
      </c>
      <c r="B59" s="2">
        <v>4813</v>
      </c>
      <c r="C59" s="21">
        <v>407819</v>
      </c>
      <c r="D59" s="17">
        <v>17819</v>
      </c>
      <c r="E59" s="17">
        <v>383</v>
      </c>
      <c r="F59" s="17">
        <v>1600</v>
      </c>
      <c r="G59" s="17">
        <v>850</v>
      </c>
      <c r="H59" s="17">
        <v>1600</v>
      </c>
      <c r="I59" s="38">
        <f t="shared" si="0"/>
        <v>22252</v>
      </c>
      <c r="J59" s="7">
        <f t="shared" si="1"/>
        <v>5.4563421517879254E-2</v>
      </c>
      <c r="K59" s="19">
        <f t="shared" si="2"/>
        <v>4.6233118637024724</v>
      </c>
    </row>
    <row r="60" spans="1:11">
      <c r="A60" s="1" t="s">
        <v>286</v>
      </c>
      <c r="B60" s="2">
        <v>1299</v>
      </c>
      <c r="C60" s="21">
        <v>95982</v>
      </c>
      <c r="D60" s="17">
        <v>2005</v>
      </c>
      <c r="E60" s="17">
        <v>820</v>
      </c>
      <c r="F60" s="17">
        <v>0</v>
      </c>
      <c r="G60" s="17">
        <v>0</v>
      </c>
      <c r="H60" s="17">
        <v>0</v>
      </c>
      <c r="I60" s="38">
        <f t="shared" si="0"/>
        <v>2825</v>
      </c>
      <c r="J60" s="7">
        <f t="shared" si="1"/>
        <v>2.9432601946198244E-2</v>
      </c>
      <c r="K60" s="19">
        <f t="shared" si="2"/>
        <v>2.1747498075442646</v>
      </c>
    </row>
    <row r="61" spans="1:11">
      <c r="A61" s="1" t="s">
        <v>291</v>
      </c>
      <c r="B61" s="3">
        <v>607</v>
      </c>
      <c r="C61" s="21">
        <v>85471</v>
      </c>
      <c r="D61" s="17">
        <v>3020</v>
      </c>
      <c r="E61" s="17">
        <v>0</v>
      </c>
      <c r="F61" s="17">
        <v>0</v>
      </c>
      <c r="G61" s="17">
        <v>2908</v>
      </c>
      <c r="H61" s="17">
        <v>126</v>
      </c>
      <c r="I61" s="38">
        <f t="shared" si="0"/>
        <v>6054</v>
      </c>
      <c r="J61" s="7">
        <f t="shared" si="1"/>
        <v>7.0831042107849448E-2</v>
      </c>
      <c r="K61" s="19">
        <f t="shared" si="2"/>
        <v>9.9736408566721586</v>
      </c>
    </row>
    <row r="62" spans="1:11">
      <c r="A62" s="1" t="s">
        <v>296</v>
      </c>
      <c r="B62" s="2">
        <v>1198</v>
      </c>
      <c r="C62" s="21">
        <v>43261</v>
      </c>
      <c r="D62" s="17">
        <v>441</v>
      </c>
      <c r="E62" s="17">
        <v>0</v>
      </c>
      <c r="F62" s="17">
        <v>0</v>
      </c>
      <c r="G62" s="17">
        <v>0</v>
      </c>
      <c r="H62" s="17">
        <v>0</v>
      </c>
      <c r="I62" s="38">
        <f t="shared" si="0"/>
        <v>441</v>
      </c>
      <c r="J62" s="7">
        <f t="shared" si="1"/>
        <v>1.0193939113751415E-2</v>
      </c>
      <c r="K62" s="19">
        <f t="shared" si="2"/>
        <v>0.36811352253756263</v>
      </c>
    </row>
    <row r="63" spans="1:11">
      <c r="A63" s="1" t="s">
        <v>301</v>
      </c>
      <c r="B63" s="2">
        <v>91055</v>
      </c>
      <c r="C63" s="21">
        <v>1266521</v>
      </c>
      <c r="D63" s="17">
        <v>57460</v>
      </c>
      <c r="E63" s="17">
        <v>0</v>
      </c>
      <c r="F63" s="17">
        <v>2055</v>
      </c>
      <c r="G63" s="17">
        <v>54894</v>
      </c>
      <c r="H63" s="17">
        <v>2055</v>
      </c>
      <c r="I63" s="38">
        <f t="shared" si="0"/>
        <v>116464</v>
      </c>
      <c r="J63" s="7">
        <f t="shared" si="1"/>
        <v>9.1955838079273849E-2</v>
      </c>
      <c r="K63" s="19">
        <f t="shared" si="2"/>
        <v>1.2790511229476691</v>
      </c>
    </row>
    <row r="64" spans="1:11">
      <c r="A64" s="1" t="s">
        <v>306</v>
      </c>
      <c r="B64" s="2">
        <v>2880</v>
      </c>
      <c r="C64" s="21">
        <v>97430</v>
      </c>
      <c r="D64" s="17">
        <v>3287</v>
      </c>
      <c r="E64" s="17">
        <v>795</v>
      </c>
      <c r="F64" s="17">
        <v>0</v>
      </c>
      <c r="G64" s="17">
        <v>1500</v>
      </c>
      <c r="H64" s="17">
        <v>0</v>
      </c>
      <c r="I64" s="38">
        <f t="shared" si="0"/>
        <v>5582</v>
      </c>
      <c r="J64" s="7">
        <f t="shared" si="1"/>
        <v>5.729241506722775E-2</v>
      </c>
      <c r="K64" s="19">
        <f t="shared" si="2"/>
        <v>1.9381944444444446</v>
      </c>
    </row>
    <row r="65" spans="1:11">
      <c r="A65" s="1" t="s">
        <v>311</v>
      </c>
      <c r="B65" s="2">
        <v>1375</v>
      </c>
      <c r="C65" s="21">
        <v>73625</v>
      </c>
      <c r="D65" s="17">
        <v>4423</v>
      </c>
      <c r="E65" s="17">
        <v>538</v>
      </c>
      <c r="F65" s="17">
        <v>73</v>
      </c>
      <c r="G65" s="17">
        <v>1500</v>
      </c>
      <c r="H65" s="17">
        <v>73</v>
      </c>
      <c r="I65" s="38">
        <f t="shared" si="0"/>
        <v>6607</v>
      </c>
      <c r="J65" s="7">
        <f t="shared" si="1"/>
        <v>8.9738539898132422E-2</v>
      </c>
      <c r="K65" s="19">
        <f t="shared" si="2"/>
        <v>4.8050909090909091</v>
      </c>
    </row>
    <row r="66" spans="1:11">
      <c r="A66" s="1" t="s">
        <v>316</v>
      </c>
      <c r="B66" s="2">
        <v>15594</v>
      </c>
      <c r="C66" s="21">
        <v>167440</v>
      </c>
      <c r="D66" s="17">
        <v>8713</v>
      </c>
      <c r="E66" s="17">
        <v>50</v>
      </c>
      <c r="F66" s="17">
        <v>3461</v>
      </c>
      <c r="G66" s="17">
        <v>4244</v>
      </c>
      <c r="H66" s="17">
        <v>3461</v>
      </c>
      <c r="I66" s="38">
        <f t="shared" si="0"/>
        <v>19929</v>
      </c>
      <c r="J66" s="7">
        <f t="shared" si="1"/>
        <v>0.11902173913043479</v>
      </c>
      <c r="K66" s="19">
        <f t="shared" si="2"/>
        <v>1.2779915352058484</v>
      </c>
    </row>
    <row r="67" spans="1:11">
      <c r="A67" s="1" t="s">
        <v>321</v>
      </c>
      <c r="B67" s="2">
        <v>2677</v>
      </c>
      <c r="C67" s="21">
        <v>111775</v>
      </c>
      <c r="D67" s="17">
        <v>5173</v>
      </c>
      <c r="E67" s="17">
        <v>0</v>
      </c>
      <c r="F67" s="17">
        <v>474</v>
      </c>
      <c r="G67" s="17">
        <v>1500</v>
      </c>
      <c r="H67" s="17">
        <v>825</v>
      </c>
      <c r="I67" s="38">
        <f t="shared" si="0"/>
        <v>7972</v>
      </c>
      <c r="J67" s="7">
        <f t="shared" si="1"/>
        <v>7.132185193469022E-2</v>
      </c>
      <c r="K67" s="19">
        <f t="shared" si="2"/>
        <v>2.9779604034366827</v>
      </c>
    </row>
    <row r="68" spans="1:11">
      <c r="A68" s="1" t="s">
        <v>326</v>
      </c>
      <c r="B68" s="2">
        <v>3269</v>
      </c>
      <c r="C68" s="21">
        <v>171753</v>
      </c>
      <c r="D68" s="17">
        <v>7411</v>
      </c>
      <c r="E68" s="17">
        <v>45</v>
      </c>
      <c r="F68" s="17">
        <v>271</v>
      </c>
      <c r="G68" s="17">
        <v>0</v>
      </c>
      <c r="H68" s="17">
        <v>271</v>
      </c>
      <c r="I68" s="38">
        <f t="shared" si="0"/>
        <v>7998</v>
      </c>
      <c r="J68" s="7">
        <f t="shared" si="1"/>
        <v>4.6566872194372153E-2</v>
      </c>
      <c r="K68" s="19">
        <f t="shared" si="2"/>
        <v>2.4466197613949219</v>
      </c>
    </row>
    <row r="69" spans="1:11">
      <c r="A69" s="1" t="s">
        <v>331</v>
      </c>
      <c r="B69" s="2">
        <v>4403</v>
      </c>
      <c r="C69" s="21">
        <v>117549</v>
      </c>
      <c r="D69" s="17">
        <v>11291</v>
      </c>
      <c r="E69" s="17">
        <v>544</v>
      </c>
      <c r="F69" s="17">
        <v>0</v>
      </c>
      <c r="G69" s="17">
        <v>2923</v>
      </c>
      <c r="H69" s="17">
        <v>0</v>
      </c>
      <c r="I69" s="38">
        <f t="shared" si="0"/>
        <v>14758</v>
      </c>
      <c r="J69" s="7">
        <f t="shared" si="1"/>
        <v>0.12554764396124168</v>
      </c>
      <c r="K69" s="19">
        <f t="shared" si="2"/>
        <v>3.3518055870997046</v>
      </c>
    </row>
    <row r="70" spans="1:11">
      <c r="A70" s="1" t="s">
        <v>336</v>
      </c>
      <c r="B70" s="2">
        <v>1086</v>
      </c>
      <c r="C70" s="21">
        <v>42282</v>
      </c>
      <c r="D70" s="17">
        <v>2582</v>
      </c>
      <c r="E70" s="17">
        <v>0</v>
      </c>
      <c r="F70" s="17">
        <v>0</v>
      </c>
      <c r="G70" s="17">
        <v>0</v>
      </c>
      <c r="H70" s="17">
        <v>0</v>
      </c>
      <c r="I70" s="38">
        <f t="shared" ref="I70:I125" si="3">SUM(D70:H70)</f>
        <v>2582</v>
      </c>
      <c r="J70" s="7">
        <f t="shared" ref="J70:J125" si="4">I70/C70</f>
        <v>6.1066174731564261E-2</v>
      </c>
      <c r="K70" s="19">
        <f t="shared" ref="K70:K127" si="5">I70/B70</f>
        <v>2.3775322283609577</v>
      </c>
    </row>
    <row r="71" spans="1:11">
      <c r="A71" s="1" t="s">
        <v>341</v>
      </c>
      <c r="B71" s="3">
        <v>892</v>
      </c>
      <c r="C71" s="21">
        <v>57056</v>
      </c>
      <c r="D71" s="17">
        <v>1406</v>
      </c>
      <c r="E71" s="17">
        <v>163</v>
      </c>
      <c r="F71" s="17">
        <v>55</v>
      </c>
      <c r="G71" s="17">
        <v>0</v>
      </c>
      <c r="H71" s="17">
        <v>211</v>
      </c>
      <c r="I71" s="38">
        <f t="shared" si="3"/>
        <v>1835</v>
      </c>
      <c r="J71" s="7">
        <f t="shared" si="4"/>
        <v>3.2161385305664612E-2</v>
      </c>
      <c r="K71" s="19">
        <f t="shared" si="5"/>
        <v>2.0571748878923768</v>
      </c>
    </row>
    <row r="72" spans="1:11">
      <c r="A72" s="1" t="s">
        <v>346</v>
      </c>
      <c r="B72" s="2">
        <v>1012</v>
      </c>
      <c r="C72" s="21">
        <v>29317</v>
      </c>
      <c r="D72" s="17">
        <v>650</v>
      </c>
      <c r="E72" s="17">
        <v>0</v>
      </c>
      <c r="F72" s="17">
        <v>0</v>
      </c>
      <c r="G72" s="17">
        <v>1500</v>
      </c>
      <c r="H72" s="17">
        <v>0</v>
      </c>
      <c r="I72" s="38">
        <f t="shared" si="3"/>
        <v>2150</v>
      </c>
      <c r="J72" s="7">
        <f t="shared" si="4"/>
        <v>7.3336289524849066E-2</v>
      </c>
      <c r="K72" s="19">
        <f t="shared" si="5"/>
        <v>2.1245059288537549</v>
      </c>
    </row>
    <row r="73" spans="1:11">
      <c r="A73" s="1" t="s">
        <v>350</v>
      </c>
      <c r="B73" s="2">
        <v>798575</v>
      </c>
      <c r="C73" s="21">
        <v>30026737</v>
      </c>
      <c r="D73" s="17">
        <v>2141956</v>
      </c>
      <c r="E73" s="17">
        <v>93206</v>
      </c>
      <c r="F73" s="17">
        <v>782211</v>
      </c>
      <c r="G73" s="17">
        <v>3840111</v>
      </c>
      <c r="H73" s="17">
        <v>782211</v>
      </c>
      <c r="I73" s="38">
        <f t="shared" si="3"/>
        <v>7639695</v>
      </c>
      <c r="J73" s="7">
        <f t="shared" si="4"/>
        <v>0.2544297437313951</v>
      </c>
      <c r="K73" s="19">
        <f t="shared" si="5"/>
        <v>9.5666593619885418</v>
      </c>
    </row>
    <row r="74" spans="1:11">
      <c r="A74" s="1" t="s">
        <v>355</v>
      </c>
      <c r="B74" s="2">
        <v>12885</v>
      </c>
      <c r="C74" s="21">
        <v>648758</v>
      </c>
      <c r="D74" s="17">
        <v>24676</v>
      </c>
      <c r="E74" s="17">
        <v>2470</v>
      </c>
      <c r="F74" s="17">
        <v>4917</v>
      </c>
      <c r="G74" s="17">
        <v>12328</v>
      </c>
      <c r="H74" s="17">
        <v>5535</v>
      </c>
      <c r="I74" s="38">
        <f t="shared" si="3"/>
        <v>49926</v>
      </c>
      <c r="J74" s="7">
        <f t="shared" si="4"/>
        <v>7.6956276454394401E-2</v>
      </c>
      <c r="K74" s="19">
        <f t="shared" si="5"/>
        <v>3.8747380675203726</v>
      </c>
    </row>
    <row r="75" spans="1:11">
      <c r="A75" s="1" t="s">
        <v>360</v>
      </c>
      <c r="B75" s="2">
        <v>1159</v>
      </c>
      <c r="C75" s="21">
        <v>20520</v>
      </c>
      <c r="D75" s="17">
        <v>215</v>
      </c>
      <c r="E75" s="17">
        <v>0</v>
      </c>
      <c r="F75" s="17">
        <v>0</v>
      </c>
      <c r="G75" s="17">
        <v>0</v>
      </c>
      <c r="H75" s="17">
        <v>0</v>
      </c>
      <c r="I75" s="38">
        <f t="shared" si="3"/>
        <v>215</v>
      </c>
      <c r="J75" s="7">
        <f t="shared" si="4"/>
        <v>1.0477582846003898E-2</v>
      </c>
      <c r="K75" s="19">
        <f t="shared" si="5"/>
        <v>0.18550474547023296</v>
      </c>
    </row>
    <row r="76" spans="1:11">
      <c r="A76" s="1" t="s">
        <v>365</v>
      </c>
      <c r="B76" s="3">
        <v>946</v>
      </c>
      <c r="C76" s="21">
        <v>34453</v>
      </c>
      <c r="D76" s="17">
        <v>471</v>
      </c>
      <c r="E76" s="17">
        <v>60</v>
      </c>
      <c r="F76" s="17">
        <v>110</v>
      </c>
      <c r="G76" s="17">
        <v>0</v>
      </c>
      <c r="H76" s="17">
        <v>185</v>
      </c>
      <c r="I76" s="38">
        <f t="shared" si="3"/>
        <v>826</v>
      </c>
      <c r="J76" s="7">
        <f t="shared" si="4"/>
        <v>2.3974690157606015E-2</v>
      </c>
      <c r="K76" s="19">
        <f t="shared" si="5"/>
        <v>0.87315010570824525</v>
      </c>
    </row>
    <row r="77" spans="1:11">
      <c r="A77" s="1" t="s">
        <v>370</v>
      </c>
      <c r="B77" s="3">
        <v>735</v>
      </c>
      <c r="C77" s="21">
        <v>20523</v>
      </c>
      <c r="D77" s="17">
        <v>1082</v>
      </c>
      <c r="E77" s="17">
        <v>0</v>
      </c>
      <c r="F77" s="17">
        <v>0</v>
      </c>
      <c r="G77" s="17">
        <v>4591</v>
      </c>
      <c r="H77" s="17">
        <v>0</v>
      </c>
      <c r="I77" s="38">
        <f t="shared" si="3"/>
        <v>5673</v>
      </c>
      <c r="J77" s="7">
        <f t="shared" si="4"/>
        <v>0.27642157579301274</v>
      </c>
      <c r="K77" s="19">
        <f t="shared" si="5"/>
        <v>7.7183673469387752</v>
      </c>
    </row>
    <row r="78" spans="1:11">
      <c r="A78" s="1" t="s">
        <v>375</v>
      </c>
      <c r="B78" s="2">
        <v>21037</v>
      </c>
      <c r="C78" s="21">
        <v>485913</v>
      </c>
      <c r="D78" s="17">
        <v>28681</v>
      </c>
      <c r="E78" s="17">
        <v>830</v>
      </c>
      <c r="F78" s="17">
        <v>8968</v>
      </c>
      <c r="G78" s="17">
        <v>6235</v>
      </c>
      <c r="H78" s="17">
        <v>8968</v>
      </c>
      <c r="I78" s="38">
        <f t="shared" si="3"/>
        <v>53682</v>
      </c>
      <c r="J78" s="7">
        <f t="shared" si="4"/>
        <v>0.11047656679282093</v>
      </c>
      <c r="K78" s="19">
        <f t="shared" si="5"/>
        <v>2.5517897038551123</v>
      </c>
    </row>
    <row r="79" spans="1:11">
      <c r="A79" s="1" t="s">
        <v>380</v>
      </c>
      <c r="B79" s="2">
        <v>2186</v>
      </c>
      <c r="C79" s="21">
        <v>77939</v>
      </c>
      <c r="D79" s="17">
        <v>2034</v>
      </c>
      <c r="E79" s="17">
        <v>0</v>
      </c>
      <c r="F79" s="17">
        <v>0</v>
      </c>
      <c r="G79" s="17">
        <v>0</v>
      </c>
      <c r="H79" s="17">
        <v>0</v>
      </c>
      <c r="I79" s="38">
        <f t="shared" si="3"/>
        <v>2034</v>
      </c>
      <c r="J79" s="7">
        <f t="shared" si="4"/>
        <v>2.6097332529285724E-2</v>
      </c>
      <c r="K79" s="19">
        <f t="shared" si="5"/>
        <v>0.93046660567246109</v>
      </c>
    </row>
    <row r="80" spans="1:11">
      <c r="A80" s="1" t="s">
        <v>385</v>
      </c>
      <c r="B80" s="2">
        <v>3481</v>
      </c>
      <c r="C80" s="21">
        <v>125379</v>
      </c>
      <c r="D80" s="17">
        <v>9880</v>
      </c>
      <c r="E80" s="17">
        <v>960</v>
      </c>
      <c r="F80" s="17">
        <v>0</v>
      </c>
      <c r="G80" s="17">
        <v>0</v>
      </c>
      <c r="H80" s="17">
        <v>0</v>
      </c>
      <c r="I80" s="38">
        <f t="shared" si="3"/>
        <v>10840</v>
      </c>
      <c r="J80" s="7">
        <f t="shared" si="4"/>
        <v>8.6457859769179843E-2</v>
      </c>
      <c r="K80" s="19">
        <f t="shared" si="5"/>
        <v>3.1140476874461362</v>
      </c>
    </row>
    <row r="81" spans="1:11">
      <c r="A81" s="1" t="s">
        <v>390</v>
      </c>
      <c r="B81" s="2">
        <v>1052</v>
      </c>
      <c r="C81" s="21">
        <v>52758</v>
      </c>
      <c r="D81" s="17">
        <v>8049</v>
      </c>
      <c r="E81" s="17">
        <v>0</v>
      </c>
      <c r="F81" s="17">
        <v>221</v>
      </c>
      <c r="G81" s="17">
        <v>1500</v>
      </c>
      <c r="H81" s="17">
        <v>221</v>
      </c>
      <c r="I81" s="38">
        <f t="shared" si="3"/>
        <v>9991</v>
      </c>
      <c r="J81" s="7">
        <f t="shared" si="4"/>
        <v>0.18937412335569961</v>
      </c>
      <c r="K81" s="19">
        <f t="shared" si="5"/>
        <v>9.4971482889733831</v>
      </c>
    </row>
    <row r="82" spans="1:11">
      <c r="A82" s="1" t="s">
        <v>395</v>
      </c>
      <c r="B82" s="2">
        <v>3061</v>
      </c>
      <c r="C82" s="21">
        <v>114980</v>
      </c>
      <c r="D82" s="17">
        <v>5981</v>
      </c>
      <c r="E82" s="17">
        <v>0</v>
      </c>
      <c r="F82" s="17">
        <v>0</v>
      </c>
      <c r="G82" s="17">
        <v>1500</v>
      </c>
      <c r="H82" s="17">
        <v>0</v>
      </c>
      <c r="I82" s="38">
        <f t="shared" si="3"/>
        <v>7481</v>
      </c>
      <c r="J82" s="7">
        <f t="shared" si="4"/>
        <v>6.5063489302487384E-2</v>
      </c>
      <c r="K82" s="19">
        <f t="shared" si="5"/>
        <v>2.4439725579875859</v>
      </c>
    </row>
    <row r="83" spans="1:11">
      <c r="A83" s="1" t="s">
        <v>400</v>
      </c>
      <c r="B83" s="2">
        <v>11298</v>
      </c>
      <c r="C83" s="21">
        <v>431490</v>
      </c>
      <c r="D83" s="17">
        <v>44764</v>
      </c>
      <c r="E83" s="17">
        <v>2212</v>
      </c>
      <c r="F83" s="17">
        <v>6500</v>
      </c>
      <c r="G83" s="17">
        <v>4500</v>
      </c>
      <c r="H83" s="17">
        <v>6500</v>
      </c>
      <c r="I83" s="38">
        <f t="shared" si="3"/>
        <v>64476</v>
      </c>
      <c r="J83" s="7">
        <f t="shared" si="4"/>
        <v>0.14942640617395536</v>
      </c>
      <c r="K83" s="19">
        <f t="shared" si="5"/>
        <v>5.7068507700477964</v>
      </c>
    </row>
    <row r="84" spans="1:11">
      <c r="A84" s="1" t="s">
        <v>405</v>
      </c>
      <c r="B84" s="2">
        <v>6031</v>
      </c>
      <c r="C84" s="21">
        <v>223331</v>
      </c>
      <c r="D84" s="17">
        <v>4510</v>
      </c>
      <c r="E84" s="17">
        <v>950</v>
      </c>
      <c r="F84" s="17">
        <v>0</v>
      </c>
      <c r="G84" s="17">
        <v>1500</v>
      </c>
      <c r="H84" s="17">
        <v>0</v>
      </c>
      <c r="I84" s="38">
        <f t="shared" si="3"/>
        <v>6960</v>
      </c>
      <c r="J84" s="7">
        <f t="shared" si="4"/>
        <v>3.1164504703780488E-2</v>
      </c>
      <c r="K84" s="19">
        <f t="shared" si="5"/>
        <v>1.154037473055878</v>
      </c>
    </row>
    <row r="85" spans="1:11">
      <c r="A85" s="1" t="s">
        <v>410</v>
      </c>
      <c r="B85" s="2">
        <v>2948</v>
      </c>
      <c r="C85" s="21">
        <v>176928</v>
      </c>
      <c r="D85" s="17">
        <v>4154</v>
      </c>
      <c r="E85" s="17">
        <v>1726</v>
      </c>
      <c r="F85" s="17">
        <v>0</v>
      </c>
      <c r="G85" s="17">
        <v>2904</v>
      </c>
      <c r="H85" s="17">
        <v>0</v>
      </c>
      <c r="I85" s="38">
        <f t="shared" si="3"/>
        <v>8784</v>
      </c>
      <c r="J85" s="7">
        <f t="shared" si="4"/>
        <v>4.9647314161692893E-2</v>
      </c>
      <c r="K85" s="19">
        <f t="shared" si="5"/>
        <v>2.9796472184531888</v>
      </c>
    </row>
    <row r="86" spans="1:11">
      <c r="A86" s="1" t="s">
        <v>415</v>
      </c>
      <c r="B86" s="2">
        <v>1921</v>
      </c>
      <c r="C86" s="21">
        <v>77382</v>
      </c>
      <c r="D86" s="17">
        <v>3887</v>
      </c>
      <c r="E86" s="17">
        <v>470</v>
      </c>
      <c r="F86" s="17">
        <v>0</v>
      </c>
      <c r="G86" s="17">
        <v>188</v>
      </c>
      <c r="H86" s="17">
        <v>100</v>
      </c>
      <c r="I86" s="38">
        <f t="shared" si="3"/>
        <v>4645</v>
      </c>
      <c r="J86" s="7">
        <f t="shared" si="4"/>
        <v>6.0026879636091081E-2</v>
      </c>
      <c r="K86" s="19">
        <f t="shared" si="5"/>
        <v>2.4180114523685581</v>
      </c>
    </row>
    <row r="87" spans="1:11">
      <c r="A87" s="1" t="s">
        <v>420</v>
      </c>
      <c r="B87" s="2">
        <v>3305</v>
      </c>
      <c r="C87" s="21">
        <v>106087</v>
      </c>
      <c r="D87" s="17">
        <v>5844</v>
      </c>
      <c r="E87" s="17">
        <v>0</v>
      </c>
      <c r="F87" s="17">
        <v>44</v>
      </c>
      <c r="G87" s="17">
        <v>1500</v>
      </c>
      <c r="H87" s="17">
        <v>44</v>
      </c>
      <c r="I87" s="38">
        <f t="shared" si="3"/>
        <v>7432</v>
      </c>
      <c r="J87" s="7">
        <f t="shared" si="4"/>
        <v>7.0055708993561894E-2</v>
      </c>
      <c r="K87" s="19">
        <f t="shared" si="5"/>
        <v>2.2487140695915282</v>
      </c>
    </row>
    <row r="88" spans="1:11">
      <c r="A88" s="1" t="s">
        <v>425</v>
      </c>
      <c r="B88" s="2">
        <v>4527</v>
      </c>
      <c r="C88" s="21">
        <v>252035</v>
      </c>
      <c r="D88" s="17">
        <v>12256</v>
      </c>
      <c r="E88" s="17">
        <v>1530</v>
      </c>
      <c r="F88" s="17">
        <v>1840</v>
      </c>
      <c r="G88" s="17">
        <v>10229</v>
      </c>
      <c r="H88" s="17">
        <v>1840</v>
      </c>
      <c r="I88" s="38">
        <f t="shared" si="3"/>
        <v>27695</v>
      </c>
      <c r="J88" s="7">
        <f t="shared" si="4"/>
        <v>0.10988553177138095</v>
      </c>
      <c r="K88" s="19">
        <f t="shared" si="5"/>
        <v>6.1177380163463662</v>
      </c>
    </row>
    <row r="89" spans="1:11">
      <c r="A89" s="1" t="s">
        <v>430</v>
      </c>
      <c r="B89" s="2">
        <v>7884</v>
      </c>
      <c r="C89" s="21">
        <v>178869</v>
      </c>
      <c r="D89" s="17">
        <v>5975</v>
      </c>
      <c r="E89" s="17">
        <v>0</v>
      </c>
      <c r="F89" s="17">
        <v>0</v>
      </c>
      <c r="G89" s="17">
        <v>3000</v>
      </c>
      <c r="H89" s="17">
        <v>0</v>
      </c>
      <c r="I89" s="38">
        <f t="shared" si="3"/>
        <v>8975</v>
      </c>
      <c r="J89" s="7">
        <f t="shared" si="4"/>
        <v>5.0176386070252529E-2</v>
      </c>
      <c r="K89" s="19">
        <f t="shared" si="5"/>
        <v>1.1383815322171487</v>
      </c>
    </row>
    <row r="90" spans="1:11">
      <c r="A90" s="1" t="s">
        <v>435</v>
      </c>
      <c r="B90" s="2">
        <v>414132</v>
      </c>
      <c r="C90" s="21">
        <v>20278957</v>
      </c>
      <c r="D90" s="17">
        <v>1151399</v>
      </c>
      <c r="E90" s="17">
        <v>30332</v>
      </c>
      <c r="F90" s="17">
        <v>199443</v>
      </c>
      <c r="G90" s="17">
        <v>1652521</v>
      </c>
      <c r="H90" s="17">
        <v>221265</v>
      </c>
      <c r="I90" s="38">
        <f t="shared" si="3"/>
        <v>3254960</v>
      </c>
      <c r="J90" s="7">
        <f t="shared" si="4"/>
        <v>0.16050924118040194</v>
      </c>
      <c r="K90" s="19">
        <f t="shared" si="5"/>
        <v>7.8597162257444486</v>
      </c>
    </row>
    <row r="91" spans="1:11">
      <c r="A91" s="1" t="s">
        <v>440</v>
      </c>
      <c r="B91" s="2">
        <v>24398</v>
      </c>
      <c r="C91" s="21">
        <v>1059572</v>
      </c>
      <c r="D91" s="17">
        <v>75013</v>
      </c>
      <c r="E91" s="17">
        <v>16891</v>
      </c>
      <c r="F91" s="17">
        <v>8144</v>
      </c>
      <c r="G91" s="17">
        <v>50911</v>
      </c>
      <c r="H91" s="17">
        <v>8144</v>
      </c>
      <c r="I91" s="38">
        <f t="shared" si="3"/>
        <v>159103</v>
      </c>
      <c r="J91" s="7">
        <f t="shared" si="4"/>
        <v>0.15015779956435241</v>
      </c>
      <c r="K91" s="19">
        <f t="shared" si="5"/>
        <v>6.5211492745306989</v>
      </c>
    </row>
    <row r="92" spans="1:11">
      <c r="A92" s="1" t="s">
        <v>445</v>
      </c>
      <c r="B92" s="2">
        <v>2368</v>
      </c>
      <c r="C92" s="21">
        <v>137289</v>
      </c>
      <c r="D92" s="17">
        <v>7489</v>
      </c>
      <c r="E92" s="17">
        <v>52</v>
      </c>
      <c r="F92" s="17">
        <v>0</v>
      </c>
      <c r="G92" s="17">
        <v>1500</v>
      </c>
      <c r="H92" s="17">
        <v>80</v>
      </c>
      <c r="I92" s="38">
        <f t="shared" si="3"/>
        <v>9121</v>
      </c>
      <c r="J92" s="7">
        <f t="shared" si="4"/>
        <v>6.6436495276387772E-2</v>
      </c>
      <c r="K92" s="19">
        <f t="shared" si="5"/>
        <v>3.8517736486486487</v>
      </c>
    </row>
    <row r="93" spans="1:11">
      <c r="A93" s="1" t="s">
        <v>450</v>
      </c>
      <c r="B93" s="2">
        <v>9453</v>
      </c>
      <c r="C93" s="21">
        <v>466697</v>
      </c>
      <c r="D93" s="17">
        <v>17679</v>
      </c>
      <c r="E93" s="17">
        <v>811</v>
      </c>
      <c r="F93" s="17">
        <v>1857</v>
      </c>
      <c r="G93" s="17">
        <v>13951</v>
      </c>
      <c r="H93" s="17">
        <v>1922</v>
      </c>
      <c r="I93" s="38">
        <f t="shared" si="3"/>
        <v>36220</v>
      </c>
      <c r="J93" s="7">
        <f t="shared" si="4"/>
        <v>7.7609241113613323E-2</v>
      </c>
      <c r="K93" s="19">
        <f t="shared" si="5"/>
        <v>3.8315878557071827</v>
      </c>
    </row>
    <row r="94" spans="1:11">
      <c r="A94" s="1" t="s">
        <v>455</v>
      </c>
      <c r="B94" s="3">
        <v>882</v>
      </c>
      <c r="C94" s="21">
        <v>36899</v>
      </c>
      <c r="D94" s="17">
        <v>3493</v>
      </c>
      <c r="E94" s="17">
        <v>25</v>
      </c>
      <c r="F94" s="17">
        <v>50</v>
      </c>
      <c r="G94" s="17">
        <v>1500</v>
      </c>
      <c r="H94" s="17">
        <v>50</v>
      </c>
      <c r="I94" s="38">
        <f t="shared" si="3"/>
        <v>5118</v>
      </c>
      <c r="J94" s="7">
        <f t="shared" si="4"/>
        <v>0.13870294587929213</v>
      </c>
      <c r="K94" s="19">
        <f t="shared" si="5"/>
        <v>5.8027210884353737</v>
      </c>
    </row>
    <row r="95" spans="1:11">
      <c r="A95" s="1" t="s">
        <v>460</v>
      </c>
      <c r="B95" s="2">
        <v>1008</v>
      </c>
      <c r="C95" s="21">
        <v>44299</v>
      </c>
      <c r="D95" s="17">
        <v>2706</v>
      </c>
      <c r="E95" s="17">
        <v>0</v>
      </c>
      <c r="F95" s="17">
        <v>0</v>
      </c>
      <c r="G95" s="17">
        <v>3000</v>
      </c>
      <c r="H95" s="17">
        <v>0</v>
      </c>
      <c r="I95" s="38">
        <f t="shared" si="3"/>
        <v>5706</v>
      </c>
      <c r="J95" s="7">
        <f t="shared" si="4"/>
        <v>0.12880651933452222</v>
      </c>
      <c r="K95" s="19">
        <f t="shared" si="5"/>
        <v>5.6607142857142856</v>
      </c>
    </row>
    <row r="96" spans="1:11">
      <c r="A96" s="1" t="s">
        <v>465</v>
      </c>
      <c r="B96" s="2">
        <v>1078</v>
      </c>
      <c r="C96" s="21">
        <v>53083</v>
      </c>
      <c r="D96" s="17">
        <v>1435</v>
      </c>
      <c r="E96" s="17">
        <v>0</v>
      </c>
      <c r="F96" s="17">
        <v>95</v>
      </c>
      <c r="G96" s="17">
        <v>0</v>
      </c>
      <c r="H96" s="17">
        <v>95</v>
      </c>
      <c r="I96" s="38">
        <f t="shared" si="3"/>
        <v>1625</v>
      </c>
      <c r="J96" s="7">
        <f t="shared" si="4"/>
        <v>3.0612437126763748E-2</v>
      </c>
      <c r="K96" s="19">
        <f t="shared" si="5"/>
        <v>1.507421150278293</v>
      </c>
    </row>
    <row r="97" spans="1:11">
      <c r="A97" s="1" t="s">
        <v>470</v>
      </c>
      <c r="B97" s="2">
        <v>22213</v>
      </c>
      <c r="C97" s="21">
        <v>522099</v>
      </c>
      <c r="D97" s="17">
        <v>28464</v>
      </c>
      <c r="E97" s="17">
        <v>3843</v>
      </c>
      <c r="F97" s="17">
        <v>229</v>
      </c>
      <c r="G97" s="17">
        <v>5701</v>
      </c>
      <c r="H97" s="17">
        <v>229</v>
      </c>
      <c r="I97" s="38">
        <f t="shared" si="3"/>
        <v>38466</v>
      </c>
      <c r="J97" s="7">
        <f t="shared" si="4"/>
        <v>7.3675682198203793E-2</v>
      </c>
      <c r="K97" s="19">
        <f t="shared" si="5"/>
        <v>1.7316886507900779</v>
      </c>
    </row>
    <row r="98" spans="1:11">
      <c r="A98" s="1" t="s">
        <v>475</v>
      </c>
      <c r="B98" s="2">
        <v>4400</v>
      </c>
      <c r="C98" s="21">
        <v>56896</v>
      </c>
      <c r="D98" s="17">
        <v>8260</v>
      </c>
      <c r="E98" s="17">
        <v>0</v>
      </c>
      <c r="F98" s="17">
        <v>0</v>
      </c>
      <c r="G98" s="17">
        <v>0</v>
      </c>
      <c r="H98" s="17">
        <v>0</v>
      </c>
      <c r="I98" s="38">
        <f t="shared" si="3"/>
        <v>8260</v>
      </c>
      <c r="J98" s="7">
        <f t="shared" si="4"/>
        <v>0.1451771653543307</v>
      </c>
      <c r="K98" s="19">
        <f t="shared" si="5"/>
        <v>1.8772727272727272</v>
      </c>
    </row>
    <row r="99" spans="1:11">
      <c r="A99" s="1" t="s">
        <v>480</v>
      </c>
      <c r="B99" s="2">
        <v>7068</v>
      </c>
      <c r="C99" s="21">
        <v>237374</v>
      </c>
      <c r="D99" s="17">
        <v>11000</v>
      </c>
      <c r="E99" s="17">
        <v>536</v>
      </c>
      <c r="F99" s="17">
        <v>1471</v>
      </c>
      <c r="G99" s="17">
        <v>927</v>
      </c>
      <c r="H99" s="17">
        <v>1471</v>
      </c>
      <c r="I99" s="38">
        <f t="shared" si="3"/>
        <v>15405</v>
      </c>
      <c r="J99" s="7">
        <f t="shared" si="4"/>
        <v>6.4897587772881613E-2</v>
      </c>
      <c r="K99" s="19">
        <f t="shared" si="5"/>
        <v>2.1795415959252971</v>
      </c>
    </row>
    <row r="100" spans="1:11">
      <c r="A100" s="1" t="s">
        <v>485</v>
      </c>
      <c r="B100" s="2">
        <v>1243</v>
      </c>
      <c r="C100" s="21">
        <v>88870</v>
      </c>
      <c r="D100" s="17">
        <v>6044</v>
      </c>
      <c r="E100" s="17">
        <v>0</v>
      </c>
      <c r="F100" s="17">
        <v>0</v>
      </c>
      <c r="G100" s="17">
        <v>2928</v>
      </c>
      <c r="H100" s="17">
        <v>0</v>
      </c>
      <c r="I100" s="38">
        <f t="shared" si="3"/>
        <v>8972</v>
      </c>
      <c r="J100" s="7">
        <f t="shared" si="4"/>
        <v>0.10095645324631485</v>
      </c>
      <c r="K100" s="19">
        <f t="shared" si="5"/>
        <v>7.2180209171359611</v>
      </c>
    </row>
    <row r="101" spans="1:11">
      <c r="A101" s="1" t="s">
        <v>490</v>
      </c>
      <c r="B101" s="2">
        <v>163605</v>
      </c>
      <c r="C101" s="21">
        <v>5008825</v>
      </c>
      <c r="D101" s="17">
        <v>336886</v>
      </c>
      <c r="E101" s="17">
        <v>7927</v>
      </c>
      <c r="F101" s="17">
        <v>5757</v>
      </c>
      <c r="G101" s="17">
        <v>210890</v>
      </c>
      <c r="H101" s="17">
        <v>7307</v>
      </c>
      <c r="I101" s="38">
        <f t="shared" si="3"/>
        <v>568767</v>
      </c>
      <c r="J101" s="7">
        <f t="shared" si="4"/>
        <v>0.11355297899207899</v>
      </c>
      <c r="K101" s="19">
        <f t="shared" si="5"/>
        <v>3.4764646557256809</v>
      </c>
    </row>
    <row r="102" spans="1:11">
      <c r="A102" s="1" t="s">
        <v>494</v>
      </c>
      <c r="B102" s="2">
        <v>96850</v>
      </c>
      <c r="C102" s="21">
        <v>1623230</v>
      </c>
      <c r="D102" s="17">
        <v>36777</v>
      </c>
      <c r="E102" s="17">
        <v>6620</v>
      </c>
      <c r="F102" s="17">
        <v>827</v>
      </c>
      <c r="G102" s="17">
        <v>1747</v>
      </c>
      <c r="H102" s="17">
        <v>827</v>
      </c>
      <c r="I102" s="38">
        <f t="shared" si="3"/>
        <v>46798</v>
      </c>
      <c r="J102" s="7">
        <f t="shared" si="4"/>
        <v>2.8830171941129724E-2</v>
      </c>
      <c r="K102" s="19">
        <f t="shared" si="5"/>
        <v>0.48320082601961795</v>
      </c>
    </row>
    <row r="103" spans="1:11">
      <c r="A103" s="1" t="s">
        <v>497</v>
      </c>
      <c r="B103" s="2">
        <v>27183</v>
      </c>
      <c r="C103" s="21">
        <v>710157</v>
      </c>
      <c r="D103" s="17">
        <v>42121</v>
      </c>
      <c r="E103" s="17">
        <v>8012</v>
      </c>
      <c r="F103" s="17">
        <v>6514</v>
      </c>
      <c r="G103" s="17">
        <v>46072</v>
      </c>
      <c r="H103" s="17">
        <v>6514</v>
      </c>
      <c r="I103" s="38">
        <f t="shared" si="3"/>
        <v>109233</v>
      </c>
      <c r="J103" s="7">
        <f t="shared" si="4"/>
        <v>0.15381528309937098</v>
      </c>
      <c r="K103" s="19">
        <f t="shared" si="5"/>
        <v>4.0184306367950553</v>
      </c>
    </row>
    <row r="104" spans="1:11">
      <c r="A104" s="1" t="s">
        <v>500</v>
      </c>
      <c r="B104" s="2">
        <v>48134</v>
      </c>
      <c r="C104" s="21">
        <v>1656081</v>
      </c>
      <c r="D104" s="17">
        <v>49116</v>
      </c>
      <c r="E104" s="17">
        <v>2454</v>
      </c>
      <c r="F104" s="17">
        <v>8349</v>
      </c>
      <c r="G104" s="17">
        <v>253798</v>
      </c>
      <c r="H104" s="17">
        <v>13769</v>
      </c>
      <c r="I104" s="38">
        <f t="shared" si="3"/>
        <v>327486</v>
      </c>
      <c r="J104" s="7">
        <f t="shared" si="4"/>
        <v>0.19774757394112968</v>
      </c>
      <c r="K104" s="19">
        <f t="shared" si="5"/>
        <v>6.8036315286491877</v>
      </c>
    </row>
    <row r="105" spans="1:11">
      <c r="A105" s="1" t="s">
        <v>505</v>
      </c>
      <c r="B105" s="2">
        <v>1406</v>
      </c>
      <c r="C105" s="21">
        <v>81387</v>
      </c>
      <c r="D105" s="17">
        <v>33</v>
      </c>
      <c r="E105" s="17">
        <v>0</v>
      </c>
      <c r="F105" s="17">
        <v>0</v>
      </c>
      <c r="G105" s="17">
        <v>0</v>
      </c>
      <c r="H105" s="17">
        <v>0</v>
      </c>
      <c r="I105" s="38">
        <f t="shared" si="3"/>
        <v>33</v>
      </c>
      <c r="J105" s="7">
        <f t="shared" si="4"/>
        <v>4.0547016108223675E-4</v>
      </c>
      <c r="K105" s="19">
        <f t="shared" si="5"/>
        <v>2.3470839260312945E-2</v>
      </c>
    </row>
    <row r="106" spans="1:11">
      <c r="A106" s="1" t="s">
        <v>510</v>
      </c>
      <c r="B106" s="2">
        <v>2748</v>
      </c>
      <c r="C106" s="21">
        <v>97533</v>
      </c>
      <c r="D106" s="17">
        <v>3454</v>
      </c>
      <c r="E106" s="17">
        <v>0</v>
      </c>
      <c r="F106" s="17">
        <v>563</v>
      </c>
      <c r="G106" s="17">
        <v>1061</v>
      </c>
      <c r="H106" s="17">
        <v>628</v>
      </c>
      <c r="I106" s="38">
        <f t="shared" si="3"/>
        <v>5706</v>
      </c>
      <c r="J106" s="7">
        <f t="shared" si="4"/>
        <v>5.8503275814339763E-2</v>
      </c>
      <c r="K106" s="19">
        <f t="shared" si="5"/>
        <v>2.0764192139737991</v>
      </c>
    </row>
    <row r="107" spans="1:11">
      <c r="A107" s="1" t="s">
        <v>515</v>
      </c>
      <c r="B107" s="3">
        <v>259</v>
      </c>
      <c r="C107" s="21">
        <v>20075</v>
      </c>
      <c r="D107" s="17">
        <v>105</v>
      </c>
      <c r="E107" s="17">
        <v>0</v>
      </c>
      <c r="F107" s="17">
        <v>0</v>
      </c>
      <c r="G107" s="17">
        <v>1500</v>
      </c>
      <c r="H107" s="17">
        <v>0</v>
      </c>
      <c r="I107" s="38">
        <f t="shared" si="3"/>
        <v>1605</v>
      </c>
      <c r="J107" s="7">
        <f t="shared" si="4"/>
        <v>7.9950186799501874E-2</v>
      </c>
      <c r="K107" s="19">
        <f t="shared" si="5"/>
        <v>6.1969111969111967</v>
      </c>
    </row>
    <row r="108" spans="1:11">
      <c r="A108" s="1" t="s">
        <v>520</v>
      </c>
      <c r="B108" s="3">
        <v>831</v>
      </c>
      <c r="C108" s="21">
        <v>18622</v>
      </c>
      <c r="D108" s="17">
        <v>1302</v>
      </c>
      <c r="E108" s="17">
        <v>0</v>
      </c>
      <c r="F108" s="17">
        <v>0</v>
      </c>
      <c r="G108" s="17">
        <v>0</v>
      </c>
      <c r="H108" s="17">
        <v>0</v>
      </c>
      <c r="I108" s="38">
        <f t="shared" si="3"/>
        <v>1302</v>
      </c>
      <c r="J108" s="7">
        <f t="shared" si="4"/>
        <v>6.9917302115777041E-2</v>
      </c>
      <c r="K108" s="19">
        <f t="shared" si="5"/>
        <v>1.5667870036101084</v>
      </c>
    </row>
    <row r="109" spans="1:11">
      <c r="A109" s="1" t="s">
        <v>525</v>
      </c>
      <c r="B109" s="2">
        <v>3044</v>
      </c>
      <c r="C109" s="21">
        <v>148696</v>
      </c>
      <c r="D109" s="17">
        <v>14683</v>
      </c>
      <c r="E109" s="17">
        <v>536</v>
      </c>
      <c r="F109" s="17">
        <v>1251</v>
      </c>
      <c r="G109" s="17">
        <v>1000</v>
      </c>
      <c r="H109" s="17">
        <v>3964</v>
      </c>
      <c r="I109" s="38">
        <f t="shared" si="3"/>
        <v>21434</v>
      </c>
      <c r="J109" s="7">
        <f t="shared" si="4"/>
        <v>0.14414644644106095</v>
      </c>
      <c r="K109" s="19">
        <f t="shared" si="5"/>
        <v>7.0413929040735876</v>
      </c>
    </row>
    <row r="110" spans="1:11">
      <c r="A110" s="1" t="s">
        <v>530</v>
      </c>
      <c r="B110" s="3">
        <v>384</v>
      </c>
      <c r="C110" s="21">
        <v>60145</v>
      </c>
      <c r="D110" s="17">
        <v>8941</v>
      </c>
      <c r="E110" s="17">
        <v>0</v>
      </c>
      <c r="F110" s="17">
        <v>0</v>
      </c>
      <c r="G110" s="17">
        <v>0</v>
      </c>
      <c r="H110" s="17">
        <v>0</v>
      </c>
      <c r="I110" s="38">
        <f t="shared" si="3"/>
        <v>8941</v>
      </c>
      <c r="J110" s="7">
        <f t="shared" si="4"/>
        <v>0.14865741125613102</v>
      </c>
      <c r="K110" s="19">
        <f t="shared" si="5"/>
        <v>23.283854166666668</v>
      </c>
    </row>
    <row r="111" spans="1:11">
      <c r="A111" s="1" t="s">
        <v>535</v>
      </c>
      <c r="B111" s="2">
        <v>672858</v>
      </c>
      <c r="C111" s="21">
        <v>31775138</v>
      </c>
      <c r="D111" s="17">
        <v>1455453</v>
      </c>
      <c r="E111" s="17">
        <v>216934</v>
      </c>
      <c r="F111" s="17">
        <v>400455</v>
      </c>
      <c r="G111" s="17">
        <v>1936808</v>
      </c>
      <c r="H111" s="17">
        <v>400455</v>
      </c>
      <c r="I111" s="38">
        <f t="shared" si="3"/>
        <v>4410105</v>
      </c>
      <c r="J111" s="7">
        <f t="shared" si="4"/>
        <v>0.13879105733545516</v>
      </c>
      <c r="K111" s="19">
        <f t="shared" si="5"/>
        <v>6.5542878289327016</v>
      </c>
    </row>
    <row r="112" spans="1:11">
      <c r="A112" s="1" t="s">
        <v>540</v>
      </c>
      <c r="B112" s="1">
        <v>7739</v>
      </c>
      <c r="C112" s="21">
        <v>25839</v>
      </c>
      <c r="D112" s="17">
        <v>2596</v>
      </c>
      <c r="E112" s="17">
        <v>0</v>
      </c>
      <c r="F112" s="17">
        <v>0</v>
      </c>
      <c r="G112" s="17">
        <v>2508</v>
      </c>
      <c r="H112" s="17">
        <v>0</v>
      </c>
      <c r="I112" s="38">
        <f t="shared" si="3"/>
        <v>5104</v>
      </c>
      <c r="J112" s="7">
        <f t="shared" si="4"/>
        <v>0.19753086419753085</v>
      </c>
      <c r="K112" s="19">
        <f t="shared" si="5"/>
        <v>0.65951673342809147</v>
      </c>
    </row>
    <row r="113" spans="1:11">
      <c r="A113" s="1" t="s">
        <v>545</v>
      </c>
      <c r="B113" s="2">
        <v>5189</v>
      </c>
      <c r="C113" s="21">
        <v>141923</v>
      </c>
      <c r="D113" s="17">
        <v>4644</v>
      </c>
      <c r="E113" s="17">
        <v>322</v>
      </c>
      <c r="F113" s="17">
        <v>327</v>
      </c>
      <c r="G113" s="17">
        <v>3085</v>
      </c>
      <c r="H113" s="17">
        <v>327</v>
      </c>
      <c r="I113" s="38">
        <f t="shared" si="3"/>
        <v>8705</v>
      </c>
      <c r="J113" s="7">
        <f t="shared" si="4"/>
        <v>6.1336076604919569E-2</v>
      </c>
      <c r="K113" s="19">
        <f t="shared" si="5"/>
        <v>1.6775872037001349</v>
      </c>
    </row>
    <row r="114" spans="1:11">
      <c r="A114" s="1" t="s">
        <v>550</v>
      </c>
      <c r="B114" s="2">
        <v>7846</v>
      </c>
      <c r="C114" s="21">
        <v>317443</v>
      </c>
      <c r="D114" s="17">
        <v>14179</v>
      </c>
      <c r="E114" s="17">
        <v>530</v>
      </c>
      <c r="F114" s="17">
        <v>3124</v>
      </c>
      <c r="G114" s="17">
        <v>7487</v>
      </c>
      <c r="H114" s="17">
        <v>3124</v>
      </c>
      <c r="I114" s="38">
        <f t="shared" si="3"/>
        <v>28444</v>
      </c>
      <c r="J114" s="7">
        <f t="shared" si="4"/>
        <v>8.9603487870263329E-2</v>
      </c>
      <c r="K114" s="19">
        <f t="shared" si="5"/>
        <v>3.6252867703288301</v>
      </c>
    </row>
    <row r="115" spans="1:11">
      <c r="A115" s="1" t="s">
        <v>555</v>
      </c>
      <c r="B115" s="2">
        <v>2390</v>
      </c>
      <c r="C115" s="21">
        <v>33866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38">
        <f t="shared" si="3"/>
        <v>0</v>
      </c>
      <c r="J115" s="7">
        <f t="shared" si="4"/>
        <v>0</v>
      </c>
      <c r="K115" s="19">
        <f t="shared" si="5"/>
        <v>0</v>
      </c>
    </row>
    <row r="116" spans="1:11">
      <c r="A116" s="1" t="s">
        <v>560</v>
      </c>
      <c r="B116" s="2">
        <v>2633</v>
      </c>
      <c r="C116" s="21">
        <v>255117</v>
      </c>
      <c r="D116" s="17">
        <v>10692</v>
      </c>
      <c r="E116" s="17">
        <v>2133</v>
      </c>
      <c r="F116" s="17">
        <v>2545</v>
      </c>
      <c r="G116" s="17">
        <v>13716</v>
      </c>
      <c r="H116" s="17">
        <v>4135</v>
      </c>
      <c r="I116" s="38">
        <f t="shared" si="3"/>
        <v>33221</v>
      </c>
      <c r="J116" s="7">
        <f t="shared" si="4"/>
        <v>0.13021868397637162</v>
      </c>
      <c r="K116" s="19">
        <f t="shared" si="5"/>
        <v>12.617166729965819</v>
      </c>
    </row>
    <row r="117" spans="1:11">
      <c r="A117" s="1" t="s">
        <v>565</v>
      </c>
      <c r="B117" s="2">
        <v>1886</v>
      </c>
      <c r="C117" s="21">
        <v>71544</v>
      </c>
      <c r="D117" s="17">
        <v>2232</v>
      </c>
      <c r="E117" s="17">
        <v>0</v>
      </c>
      <c r="F117" s="17">
        <v>0</v>
      </c>
      <c r="G117" s="17">
        <v>1500</v>
      </c>
      <c r="H117" s="17">
        <v>0</v>
      </c>
      <c r="I117" s="38">
        <f t="shared" si="3"/>
        <v>3732</v>
      </c>
      <c r="J117" s="7">
        <f t="shared" si="4"/>
        <v>5.216370345521637E-2</v>
      </c>
      <c r="K117" s="19">
        <f t="shared" si="5"/>
        <v>1.9787910922587486</v>
      </c>
    </row>
    <row r="118" spans="1:11">
      <c r="A118" s="1" t="s">
        <v>570</v>
      </c>
      <c r="B118" s="3">
        <v>716</v>
      </c>
      <c r="C118" s="21">
        <v>30148</v>
      </c>
      <c r="D118" s="17">
        <v>164</v>
      </c>
      <c r="E118" s="17">
        <v>0</v>
      </c>
      <c r="F118" s="17">
        <v>56</v>
      </c>
      <c r="G118" s="17">
        <v>900</v>
      </c>
      <c r="H118" s="17">
        <v>56</v>
      </c>
      <c r="I118" s="38">
        <f t="shared" si="3"/>
        <v>1176</v>
      </c>
      <c r="J118" s="7">
        <f t="shared" si="4"/>
        <v>3.900756269072575E-2</v>
      </c>
      <c r="K118" s="19">
        <f t="shared" si="5"/>
        <v>1.6424581005586592</v>
      </c>
    </row>
    <row r="119" spans="1:11">
      <c r="A119" s="1" t="s">
        <v>575</v>
      </c>
      <c r="B119" s="2">
        <v>46881</v>
      </c>
      <c r="C119" s="21">
        <v>2459026</v>
      </c>
      <c r="D119" s="17">
        <v>153188</v>
      </c>
      <c r="E119" s="17">
        <v>8949</v>
      </c>
      <c r="F119" s="17">
        <v>27520</v>
      </c>
      <c r="G119" s="17">
        <v>136494</v>
      </c>
      <c r="H119" s="17">
        <v>28590</v>
      </c>
      <c r="I119" s="38">
        <f t="shared" si="3"/>
        <v>354741</v>
      </c>
      <c r="J119" s="7">
        <f t="shared" si="4"/>
        <v>0.14426077642123344</v>
      </c>
      <c r="K119" s="19">
        <f t="shared" si="5"/>
        <v>7.5668394445510971</v>
      </c>
    </row>
    <row r="120" spans="1:11">
      <c r="A120" s="1" t="s">
        <v>579</v>
      </c>
      <c r="B120" s="2">
        <v>1147</v>
      </c>
      <c r="C120" s="21">
        <v>25120</v>
      </c>
      <c r="D120" s="17">
        <v>800</v>
      </c>
      <c r="E120" s="17">
        <v>75</v>
      </c>
      <c r="F120" s="17">
        <v>500</v>
      </c>
      <c r="G120" s="17">
        <v>0</v>
      </c>
      <c r="H120" s="17">
        <v>500</v>
      </c>
      <c r="I120" s="38">
        <f t="shared" si="3"/>
        <v>1875</v>
      </c>
      <c r="J120" s="7">
        <f t="shared" si="4"/>
        <v>7.4641719745222934E-2</v>
      </c>
      <c r="K120" s="19">
        <f t="shared" si="5"/>
        <v>1.6346992153443767</v>
      </c>
    </row>
    <row r="121" spans="1:11">
      <c r="A121" s="1" t="s">
        <v>584</v>
      </c>
      <c r="B121" s="2">
        <v>3080</v>
      </c>
      <c r="C121" s="21">
        <v>96742</v>
      </c>
      <c r="D121" s="17">
        <v>4131</v>
      </c>
      <c r="E121" s="17">
        <v>309</v>
      </c>
      <c r="F121" s="17">
        <v>0</v>
      </c>
      <c r="G121" s="17">
        <v>0</v>
      </c>
      <c r="H121" s="17">
        <v>0</v>
      </c>
      <c r="I121" s="38">
        <f t="shared" si="3"/>
        <v>4440</v>
      </c>
      <c r="J121" s="7">
        <f t="shared" si="4"/>
        <v>4.5895267825763371E-2</v>
      </c>
      <c r="K121" s="19">
        <f t="shared" si="5"/>
        <v>1.4415584415584415</v>
      </c>
    </row>
    <row r="122" spans="1:11">
      <c r="A122" s="1" t="s">
        <v>589</v>
      </c>
      <c r="B122" s="2">
        <v>11998</v>
      </c>
      <c r="C122" s="21">
        <v>393200</v>
      </c>
      <c r="D122" s="17">
        <v>14218</v>
      </c>
      <c r="E122" s="17">
        <v>1951</v>
      </c>
      <c r="F122" s="17">
        <v>6284</v>
      </c>
      <c r="G122" s="17">
        <v>41515</v>
      </c>
      <c r="H122" s="17">
        <v>6284</v>
      </c>
      <c r="I122" s="38">
        <f t="shared" si="3"/>
        <v>70252</v>
      </c>
      <c r="J122" s="7">
        <f t="shared" si="4"/>
        <v>0.17866734486266531</v>
      </c>
      <c r="K122" s="19">
        <f t="shared" si="5"/>
        <v>5.8553092182030335</v>
      </c>
    </row>
    <row r="123" spans="1:11">
      <c r="A123" s="1" t="s">
        <v>594</v>
      </c>
      <c r="B123" s="2">
        <v>1931</v>
      </c>
      <c r="C123" s="21">
        <v>62463</v>
      </c>
      <c r="D123" s="17">
        <v>4234</v>
      </c>
      <c r="E123" s="17">
        <v>0</v>
      </c>
      <c r="F123" s="17">
        <v>0</v>
      </c>
      <c r="G123" s="17">
        <v>1500</v>
      </c>
      <c r="H123" s="17">
        <v>0</v>
      </c>
      <c r="I123" s="38">
        <f t="shared" si="3"/>
        <v>5734</v>
      </c>
      <c r="J123" s="7">
        <f t="shared" si="4"/>
        <v>9.1798344620015043E-2</v>
      </c>
      <c r="K123" s="19">
        <f t="shared" si="5"/>
        <v>2.9694458829621957</v>
      </c>
    </row>
    <row r="124" spans="1:11">
      <c r="A124" s="1" t="s">
        <v>599</v>
      </c>
      <c r="B124" s="2">
        <v>1088</v>
      </c>
      <c r="C124" s="21">
        <v>81948</v>
      </c>
      <c r="D124" s="17">
        <v>5215</v>
      </c>
      <c r="E124" s="17">
        <v>0</v>
      </c>
      <c r="F124" s="17">
        <v>75</v>
      </c>
      <c r="G124" s="17">
        <v>0</v>
      </c>
      <c r="H124" s="17">
        <v>75</v>
      </c>
      <c r="I124" s="38">
        <f t="shared" si="3"/>
        <v>5365</v>
      </c>
      <c r="J124" s="7">
        <f t="shared" si="4"/>
        <v>6.5468345780250889E-2</v>
      </c>
      <c r="K124" s="19">
        <f t="shared" si="5"/>
        <v>4.9310661764705879</v>
      </c>
    </row>
    <row r="125" spans="1:11">
      <c r="A125" s="1" t="s">
        <v>604</v>
      </c>
      <c r="B125" s="2">
        <v>24623</v>
      </c>
      <c r="C125" s="21">
        <v>649533</v>
      </c>
      <c r="D125" s="17">
        <v>28966</v>
      </c>
      <c r="E125" s="17">
        <v>1822</v>
      </c>
      <c r="F125" s="17">
        <v>3510</v>
      </c>
      <c r="G125" s="17">
        <v>8889</v>
      </c>
      <c r="H125" s="17">
        <v>3790</v>
      </c>
      <c r="I125" s="38">
        <f t="shared" si="3"/>
        <v>46977</v>
      </c>
      <c r="J125" s="7">
        <f t="shared" si="4"/>
        <v>7.2324269898527097E-2</v>
      </c>
      <c r="K125" s="19">
        <f t="shared" si="5"/>
        <v>1.9078503837875158</v>
      </c>
    </row>
    <row r="126" spans="1:11">
      <c r="K126" s="19"/>
    </row>
    <row r="127" spans="1:11">
      <c r="A127" t="s">
        <v>609</v>
      </c>
      <c r="B127" s="13">
        <f>SUM(B5:B126)</f>
        <v>3271388</v>
      </c>
      <c r="C127" s="20">
        <f>SUM(C5:C126)</f>
        <v>122259644</v>
      </c>
      <c r="K127" s="19"/>
    </row>
    <row r="130" spans="2:2">
      <c r="B130" s="20"/>
    </row>
  </sheetData>
  <mergeCells count="1">
    <mergeCell ref="D3:K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F6DC1-F352-4E2B-9B2B-EF04B85FE033}">
  <dimension ref="A1:G125"/>
  <sheetViews>
    <sheetView workbookViewId="0">
      <selection activeCell="I13" sqref="I13"/>
    </sheetView>
  </sheetViews>
  <sheetFormatPr defaultRowHeight="15"/>
  <cols>
    <col min="1" max="1" width="52.42578125" bestFit="1" customWidth="1"/>
    <col min="2" max="2" width="12.85546875" customWidth="1"/>
    <col min="3" max="3" width="11" customWidth="1"/>
    <col min="4" max="4" width="12.5703125" customWidth="1"/>
    <col min="5" max="5" width="27" style="7" bestFit="1" customWidth="1"/>
    <col min="6" max="6" width="12.28515625" style="19" bestFit="1" customWidth="1"/>
    <col min="7" max="7" width="21" customWidth="1"/>
  </cols>
  <sheetData>
    <row r="1" spans="1:7">
      <c r="A1" s="26" t="s">
        <v>924</v>
      </c>
    </row>
    <row r="3" spans="1:7">
      <c r="B3" s="57" t="s">
        <v>925</v>
      </c>
      <c r="C3" s="57"/>
      <c r="D3" s="57"/>
      <c r="E3" s="57"/>
      <c r="F3" s="57"/>
    </row>
    <row r="4" spans="1:7">
      <c r="A4" s="8" t="s">
        <v>1</v>
      </c>
      <c r="B4" s="40" t="s">
        <v>926</v>
      </c>
      <c r="C4" s="40" t="s">
        <v>927</v>
      </c>
      <c r="D4" s="41" t="s">
        <v>784</v>
      </c>
      <c r="E4" s="68" t="s">
        <v>928</v>
      </c>
      <c r="F4" s="69" t="s">
        <v>770</v>
      </c>
      <c r="G4" s="8" t="s">
        <v>929</v>
      </c>
    </row>
    <row r="5" spans="1:7">
      <c r="A5" s="1" t="s">
        <v>12</v>
      </c>
      <c r="B5" s="17">
        <v>262100</v>
      </c>
      <c r="C5" s="17">
        <v>109800</v>
      </c>
      <c r="D5" s="38">
        <f>SUM(B5:C5)</f>
        <v>371900</v>
      </c>
      <c r="E5" s="7">
        <f>D5/'Operating Expenditures I'!C5</f>
        <v>0.72613176196779949</v>
      </c>
      <c r="F5" s="19">
        <f>D5/'Operating Expenditures I'!B5</f>
        <v>22.081700510628192</v>
      </c>
      <c r="G5" s="17">
        <v>68290</v>
      </c>
    </row>
    <row r="6" spans="1:7">
      <c r="A6" s="1" t="s">
        <v>17</v>
      </c>
      <c r="B6" s="17">
        <v>19972</v>
      </c>
      <c r="C6" s="17">
        <v>1790</v>
      </c>
      <c r="D6" s="38">
        <f t="shared" ref="D6:D69" si="0">SUM(B6:C6)</f>
        <v>21762</v>
      </c>
      <c r="E6" s="7">
        <f>D6/'Operating Expenditures I'!C6</f>
        <v>0.55383910620212251</v>
      </c>
      <c r="F6" s="19">
        <f>D6/'Operating Expenditures I'!B6</f>
        <v>27.581749049429657</v>
      </c>
      <c r="G6" s="17">
        <v>4836</v>
      </c>
    </row>
    <row r="7" spans="1:7">
      <c r="A7" s="1" t="s">
        <v>22</v>
      </c>
      <c r="B7" s="17">
        <v>169575</v>
      </c>
      <c r="C7" s="17">
        <v>35116</v>
      </c>
      <c r="D7" s="38">
        <f t="shared" si="0"/>
        <v>204691</v>
      </c>
      <c r="E7" s="7">
        <f>D7/'Operating Expenditures I'!C7</f>
        <v>0.57549686935056243</v>
      </c>
      <c r="F7" s="19">
        <f>D7/'Operating Expenditures I'!B7</f>
        <v>40.962777666599962</v>
      </c>
      <c r="G7" s="17">
        <v>125445</v>
      </c>
    </row>
    <row r="8" spans="1:7">
      <c r="A8" s="1" t="s">
        <v>27</v>
      </c>
      <c r="B8" s="17">
        <v>73991</v>
      </c>
      <c r="C8" s="17">
        <v>29934</v>
      </c>
      <c r="D8" s="38">
        <f t="shared" si="0"/>
        <v>103925</v>
      </c>
      <c r="E8" s="7">
        <f>D8/'Operating Expenditures I'!C8</f>
        <v>0.7664820373634641</v>
      </c>
      <c r="F8" s="19">
        <f>D8/'Operating Expenditures I'!B8</f>
        <v>17.349749582637731</v>
      </c>
      <c r="G8" s="17">
        <v>15028</v>
      </c>
    </row>
    <row r="9" spans="1:7">
      <c r="A9" s="1" t="s">
        <v>32</v>
      </c>
      <c r="B9" s="17">
        <v>60026</v>
      </c>
      <c r="C9" s="17">
        <v>11308</v>
      </c>
      <c r="D9" s="38">
        <f t="shared" si="0"/>
        <v>71334</v>
      </c>
      <c r="E9" s="7">
        <f>D9/'Operating Expenditures I'!C9</f>
        <v>0.6222978277937713</v>
      </c>
      <c r="F9" s="19">
        <f>D9/'Operating Expenditures I'!B9</f>
        <v>32.662087912087912</v>
      </c>
      <c r="G9" s="17">
        <v>38078</v>
      </c>
    </row>
    <row r="10" spans="1:7">
      <c r="A10" s="1" t="s">
        <v>37</v>
      </c>
      <c r="B10" s="17">
        <v>17280</v>
      </c>
      <c r="C10" s="17">
        <v>5262</v>
      </c>
      <c r="D10" s="38">
        <f t="shared" si="0"/>
        <v>22542</v>
      </c>
      <c r="E10" s="7">
        <f>D10/'Operating Expenditures I'!C10</f>
        <v>0.75914326126490195</v>
      </c>
      <c r="F10" s="19">
        <f>D10/'Operating Expenditures I'!B10</f>
        <v>20.623970722781337</v>
      </c>
      <c r="G10" s="17">
        <v>1098</v>
      </c>
    </row>
    <row r="11" spans="1:7">
      <c r="A11" s="1" t="s">
        <v>42</v>
      </c>
      <c r="B11" s="17">
        <v>701528</v>
      </c>
      <c r="C11" s="17">
        <v>294147</v>
      </c>
      <c r="D11" s="38">
        <f t="shared" si="0"/>
        <v>995675</v>
      </c>
      <c r="E11" s="7">
        <f>D11/'Operating Expenditures I'!C11</f>
        <v>0.7917093064954871</v>
      </c>
      <c r="F11" s="19">
        <f>D11/'Operating Expenditures I'!B11</f>
        <v>39.998192262885148</v>
      </c>
      <c r="G11" s="17">
        <v>113214</v>
      </c>
    </row>
    <row r="12" spans="1:7">
      <c r="A12" s="1" t="s">
        <v>47</v>
      </c>
      <c r="B12" s="17">
        <v>11824</v>
      </c>
      <c r="C12" s="17">
        <v>787</v>
      </c>
      <c r="D12" s="38">
        <f t="shared" si="0"/>
        <v>12611</v>
      </c>
      <c r="E12" s="7">
        <f>D12/'Operating Expenditures I'!C12</f>
        <v>0.48838199984509334</v>
      </c>
      <c r="F12" s="19">
        <f>D12/'Operating Expenditures I'!B12</f>
        <v>12.3154296875</v>
      </c>
      <c r="G12" s="17">
        <v>7815</v>
      </c>
    </row>
    <row r="13" spans="1:7">
      <c r="A13" s="1" t="s">
        <v>52</v>
      </c>
      <c r="B13" s="17">
        <v>827525</v>
      </c>
      <c r="C13" s="17">
        <v>310180</v>
      </c>
      <c r="D13" s="38">
        <f t="shared" si="0"/>
        <v>1137705</v>
      </c>
      <c r="E13" s="7">
        <f>D13/'Operating Expenditures I'!C13</f>
        <v>0.72932893314717162</v>
      </c>
      <c r="F13" s="19">
        <f>D13/'Operating Expenditures I'!B13</f>
        <v>30.432939225337044</v>
      </c>
      <c r="G13" s="17">
        <v>291279</v>
      </c>
    </row>
    <row r="14" spans="1:7">
      <c r="A14" s="1" t="s">
        <v>57</v>
      </c>
      <c r="B14" s="17">
        <v>58300</v>
      </c>
      <c r="C14" s="17">
        <v>20789</v>
      </c>
      <c r="D14" s="38">
        <f t="shared" si="0"/>
        <v>79089</v>
      </c>
      <c r="E14" s="7">
        <f>D14/'Operating Expenditures I'!C14</f>
        <v>0.85402831319446693</v>
      </c>
      <c r="F14" s="19">
        <f>D14/'Operating Expenditures I'!B14</f>
        <v>15.88132530120482</v>
      </c>
      <c r="G14" s="17">
        <v>11518</v>
      </c>
    </row>
    <row r="15" spans="1:7">
      <c r="A15" s="1" t="s">
        <v>62</v>
      </c>
      <c r="B15" s="17">
        <v>117553</v>
      </c>
      <c r="C15" s="17">
        <v>42513</v>
      </c>
      <c r="D15" s="38">
        <f t="shared" si="0"/>
        <v>160066</v>
      </c>
      <c r="E15" s="7">
        <f>D15/'Operating Expenditures I'!C15</f>
        <v>0.67638284386224379</v>
      </c>
      <c r="F15" s="19">
        <f>D15/'Operating Expenditures I'!B15</f>
        <v>26.374361509309605</v>
      </c>
      <c r="G15" s="17">
        <v>28157</v>
      </c>
    </row>
    <row r="16" spans="1:7">
      <c r="A16" s="1" t="s">
        <v>67</v>
      </c>
      <c r="B16" s="17">
        <v>21658</v>
      </c>
      <c r="C16" s="17">
        <v>5275</v>
      </c>
      <c r="D16" s="38">
        <f t="shared" si="0"/>
        <v>26933</v>
      </c>
      <c r="E16" s="7">
        <f>D16/'Operating Expenditures I'!C16</f>
        <v>0.45029425533337791</v>
      </c>
      <c r="F16" s="19">
        <f>D16/'Operating Expenditures I'!B16</f>
        <v>11.980871886120996</v>
      </c>
      <c r="G16" s="17">
        <v>28333</v>
      </c>
    </row>
    <row r="17" spans="1:7">
      <c r="A17" s="1" t="s">
        <v>72</v>
      </c>
      <c r="B17" s="17">
        <v>95450</v>
      </c>
      <c r="C17" s="17">
        <v>30699</v>
      </c>
      <c r="D17" s="38">
        <f t="shared" si="0"/>
        <v>126149</v>
      </c>
      <c r="E17" s="7">
        <f>D17/'Operating Expenditures I'!C17</f>
        <v>0.81485285378394434</v>
      </c>
      <c r="F17" s="19">
        <f>D17/'Operating Expenditures I'!B17</f>
        <v>29.61244131455399</v>
      </c>
      <c r="G17" s="17">
        <v>12000</v>
      </c>
    </row>
    <row r="18" spans="1:7">
      <c r="A18" s="1" t="s">
        <v>77</v>
      </c>
      <c r="B18" s="17">
        <v>8798</v>
      </c>
      <c r="C18" s="17">
        <v>0</v>
      </c>
      <c r="D18" s="38">
        <f t="shared" si="0"/>
        <v>8798</v>
      </c>
      <c r="E18" s="7">
        <f>D18/'Operating Expenditures I'!C18</f>
        <v>0.43246165945733384</v>
      </c>
      <c r="F18" s="19">
        <f>D18/'Operating Expenditures I'!B18</f>
        <v>8.8068068068068062</v>
      </c>
      <c r="G18" s="17">
        <v>10065</v>
      </c>
    </row>
    <row r="19" spans="1:7">
      <c r="A19" s="1" t="s">
        <v>82</v>
      </c>
      <c r="B19" s="17">
        <v>9463</v>
      </c>
      <c r="C19" s="17">
        <v>831</v>
      </c>
      <c r="D19" s="38">
        <f t="shared" si="0"/>
        <v>10294</v>
      </c>
      <c r="E19" s="7">
        <f>D19/'Operating Expenditures I'!C19</f>
        <v>0.62146824438541415</v>
      </c>
      <c r="F19" s="19">
        <f>D19/'Operating Expenditures I'!B19</f>
        <v>27.897018970189702</v>
      </c>
      <c r="G19" s="17">
        <v>4763</v>
      </c>
    </row>
    <row r="20" spans="1:7">
      <c r="A20" s="1" t="s">
        <v>87</v>
      </c>
      <c r="B20" s="17">
        <v>17909</v>
      </c>
      <c r="C20" s="17">
        <v>4041</v>
      </c>
      <c r="D20" s="38">
        <f t="shared" si="0"/>
        <v>21950</v>
      </c>
      <c r="E20" s="7">
        <f>D20/'Operating Expenditures I'!C20</f>
        <v>0.6018975540199627</v>
      </c>
      <c r="F20" s="19">
        <f>D20/'Operating Expenditures I'!B20</f>
        <v>15.044551062371488</v>
      </c>
      <c r="G20" s="17">
        <v>11162</v>
      </c>
    </row>
    <row r="21" spans="1:7">
      <c r="A21" s="1" t="s">
        <v>92</v>
      </c>
      <c r="B21" s="17">
        <v>143101</v>
      </c>
      <c r="C21" s="17">
        <v>33530</v>
      </c>
      <c r="D21" s="38">
        <f t="shared" si="0"/>
        <v>176631</v>
      </c>
      <c r="E21" s="7">
        <f>D21/'Operating Expenditures I'!C21</f>
        <v>0.7443049176183052</v>
      </c>
      <c r="F21" s="19">
        <f>D21/'Operating Expenditures I'!B21</f>
        <v>23.836842105263159</v>
      </c>
      <c r="G21" s="17">
        <v>29576</v>
      </c>
    </row>
    <row r="22" spans="1:7">
      <c r="A22" s="1" t="s">
        <v>97</v>
      </c>
      <c r="B22" s="17">
        <v>69652</v>
      </c>
      <c r="C22" s="17">
        <v>36699</v>
      </c>
      <c r="D22" s="38">
        <f t="shared" si="0"/>
        <v>106351</v>
      </c>
      <c r="E22" s="7">
        <f>D22/'Operating Expenditures I'!C22</f>
        <v>0.79447050738062508</v>
      </c>
      <c r="F22" s="19">
        <f>D22/'Operating Expenditures I'!B22</f>
        <v>36.799653979238755</v>
      </c>
      <c r="G22" s="17">
        <v>22843</v>
      </c>
    </row>
    <row r="23" spans="1:7">
      <c r="A23" s="1" t="s">
        <v>102</v>
      </c>
      <c r="B23" s="17">
        <v>7412</v>
      </c>
      <c r="C23" s="17">
        <v>447</v>
      </c>
      <c r="D23" s="38">
        <f t="shared" si="0"/>
        <v>7859</v>
      </c>
      <c r="E23" s="7">
        <f>D23/'Operating Expenditures I'!C23</f>
        <v>0.4351123906544126</v>
      </c>
      <c r="F23" s="19">
        <f>D23/'Operating Expenditures I'!B23</f>
        <v>3.9413239719157471</v>
      </c>
      <c r="G23" s="17">
        <v>10203</v>
      </c>
    </row>
    <row r="24" spans="1:7">
      <c r="A24" s="1" t="s">
        <v>107</v>
      </c>
      <c r="B24" s="17">
        <v>41704</v>
      </c>
      <c r="C24" s="17">
        <v>15361</v>
      </c>
      <c r="D24" s="38">
        <f t="shared" si="0"/>
        <v>57065</v>
      </c>
      <c r="E24" s="7">
        <f>D24/'Operating Expenditures I'!C24</f>
        <v>0.43251703464532315</v>
      </c>
      <c r="F24" s="19">
        <f>D24/'Operating Expenditures I'!B24</f>
        <v>9.9938704028021021</v>
      </c>
      <c r="G24" s="17">
        <v>32565</v>
      </c>
    </row>
    <row r="25" spans="1:7">
      <c r="A25" s="1" t="s">
        <v>112</v>
      </c>
      <c r="B25" s="17">
        <v>203722</v>
      </c>
      <c r="C25" s="17">
        <v>94563</v>
      </c>
      <c r="D25" s="38">
        <f t="shared" si="0"/>
        <v>298285</v>
      </c>
      <c r="E25" s="7">
        <f>D25/'Operating Expenditures I'!C25</f>
        <v>0.65826961060169709</v>
      </c>
      <c r="F25" s="19">
        <f>D25/'Operating Expenditures I'!B25</f>
        <v>18.895540352210819</v>
      </c>
      <c r="G25" s="17">
        <v>102980</v>
      </c>
    </row>
    <row r="26" spans="1:7">
      <c r="A26" s="1" t="s">
        <v>117</v>
      </c>
      <c r="B26" s="17">
        <v>25829</v>
      </c>
      <c r="C26" s="17">
        <v>2170</v>
      </c>
      <c r="D26" s="38">
        <f t="shared" si="0"/>
        <v>27999</v>
      </c>
      <c r="E26" s="7">
        <f>D26/'Operating Expenditures I'!C26</f>
        <v>0.55592177107118035</v>
      </c>
      <c r="F26" s="19">
        <f>D26/'Operating Expenditures I'!B26</f>
        <v>13.480500722195474</v>
      </c>
      <c r="G26" s="17">
        <v>18156</v>
      </c>
    </row>
    <row r="27" spans="1:7">
      <c r="A27" s="1" t="s">
        <v>122</v>
      </c>
      <c r="B27" s="17">
        <v>238664</v>
      </c>
      <c r="C27" s="17">
        <v>87430</v>
      </c>
      <c r="D27" s="38">
        <f t="shared" si="0"/>
        <v>326094</v>
      </c>
      <c r="E27" s="7">
        <f>D27/'Operating Expenditures I'!C27</f>
        <v>0.66848019942027082</v>
      </c>
      <c r="F27" s="19">
        <f>D27/'Operating Expenditures I'!B27</f>
        <v>16.792522786961225</v>
      </c>
      <c r="G27" s="17">
        <v>80259</v>
      </c>
    </row>
    <row r="28" spans="1:7">
      <c r="A28" s="1" t="s">
        <v>127</v>
      </c>
      <c r="B28" s="17">
        <v>78174</v>
      </c>
      <c r="C28" s="17">
        <v>36116</v>
      </c>
      <c r="D28" s="38">
        <f t="shared" si="0"/>
        <v>114290</v>
      </c>
      <c r="E28" s="7">
        <f>D28/'Operating Expenditures I'!C28</f>
        <v>0.65598705130118351</v>
      </c>
      <c r="F28" s="19">
        <f>D28/'Operating Expenditures I'!B28</f>
        <v>35.56004978220286</v>
      </c>
      <c r="G28" s="17">
        <v>46832</v>
      </c>
    </row>
    <row r="29" spans="1:7">
      <c r="A29" s="1" t="s">
        <v>132</v>
      </c>
      <c r="B29" s="17">
        <v>143345</v>
      </c>
      <c r="C29" s="17">
        <v>34088</v>
      </c>
      <c r="D29" s="38">
        <f t="shared" si="0"/>
        <v>177433</v>
      </c>
      <c r="E29" s="7">
        <f>D29/'Operating Expenditures I'!C29</f>
        <v>0.64707212381796364</v>
      </c>
      <c r="F29" s="19">
        <f>D29/'Operating Expenditures I'!B29</f>
        <v>17.482806187801753</v>
      </c>
      <c r="G29" s="17">
        <v>50702</v>
      </c>
    </row>
    <row r="30" spans="1:7">
      <c r="A30" s="1" t="s">
        <v>137</v>
      </c>
      <c r="B30" s="17">
        <v>21000</v>
      </c>
      <c r="C30" s="17">
        <v>2034</v>
      </c>
      <c r="D30" s="38">
        <f t="shared" si="0"/>
        <v>23034</v>
      </c>
      <c r="E30" s="7">
        <f>D30/'Operating Expenditures I'!C30</f>
        <v>0.68508714532151571</v>
      </c>
      <c r="F30" s="19">
        <f>D30/'Operating Expenditures I'!B30</f>
        <v>17.410430839002267</v>
      </c>
      <c r="G30" s="17">
        <v>6798</v>
      </c>
    </row>
    <row r="31" spans="1:7">
      <c r="A31" s="1" t="s">
        <v>142</v>
      </c>
      <c r="B31" s="17">
        <v>161894</v>
      </c>
      <c r="C31" s="17">
        <v>101702</v>
      </c>
      <c r="D31" s="38">
        <f t="shared" si="0"/>
        <v>263596</v>
      </c>
      <c r="E31" s="7">
        <f>D31/'Operating Expenditures I'!C31</f>
        <v>0.83277834996177247</v>
      </c>
      <c r="F31" s="19">
        <f>D31/'Operating Expenditures I'!B31</f>
        <v>32.208699902248291</v>
      </c>
      <c r="G31" s="17">
        <v>32612</v>
      </c>
    </row>
    <row r="32" spans="1:7">
      <c r="A32" s="1" t="s">
        <v>147</v>
      </c>
      <c r="B32" s="17">
        <v>38898</v>
      </c>
      <c r="C32" s="17">
        <v>12684</v>
      </c>
      <c r="D32" s="38">
        <f t="shared" si="0"/>
        <v>51582</v>
      </c>
      <c r="E32" s="7">
        <f>D32/'Operating Expenditures I'!C32</f>
        <v>0.51991170511928886</v>
      </c>
      <c r="F32" s="19">
        <f>D32/'Operating Expenditures I'!B32</f>
        <v>15.265463154779521</v>
      </c>
      <c r="G32" s="17">
        <v>37767</v>
      </c>
    </row>
    <row r="33" spans="1:7">
      <c r="A33" s="1" t="s">
        <v>152</v>
      </c>
      <c r="B33" s="17">
        <v>51676</v>
      </c>
      <c r="C33" s="17">
        <v>14183</v>
      </c>
      <c r="D33" s="38">
        <f t="shared" si="0"/>
        <v>65859</v>
      </c>
      <c r="E33" s="7">
        <f>D33/'Operating Expenditures I'!C33</f>
        <v>0.79058628637280326</v>
      </c>
      <c r="F33" s="19">
        <f>D33/'Operating Expenditures I'!B33</f>
        <v>25.827058823529413</v>
      </c>
      <c r="G33" s="17">
        <v>10973</v>
      </c>
    </row>
    <row r="34" spans="1:7">
      <c r="A34" s="1" t="s">
        <v>157</v>
      </c>
      <c r="B34" s="17">
        <v>295979</v>
      </c>
      <c r="C34" s="17">
        <v>156047</v>
      </c>
      <c r="D34" s="38">
        <f t="shared" si="0"/>
        <v>452026</v>
      </c>
      <c r="E34" s="7">
        <f>D34/'Operating Expenditures I'!C34</f>
        <v>0.64958304053481175</v>
      </c>
      <c r="F34" s="19">
        <f>D34/'Operating Expenditures I'!B34</f>
        <v>19.873642558804132</v>
      </c>
      <c r="G34" s="17">
        <v>146884</v>
      </c>
    </row>
    <row r="35" spans="1:7">
      <c r="A35" s="1" t="s">
        <v>162</v>
      </c>
      <c r="B35" s="17">
        <v>362087</v>
      </c>
      <c r="C35" s="17">
        <v>181999</v>
      </c>
      <c r="D35" s="38">
        <f t="shared" si="0"/>
        <v>544086</v>
      </c>
      <c r="E35" s="7">
        <f>D35/'Operating Expenditures I'!C35</f>
        <v>0.70891238237693066</v>
      </c>
      <c r="F35" s="19">
        <f>D35/'Operating Expenditures I'!B35</f>
        <v>28.504086336965631</v>
      </c>
      <c r="G35" s="17">
        <v>185266</v>
      </c>
    </row>
    <row r="36" spans="1:7">
      <c r="A36" s="1" t="s">
        <v>167</v>
      </c>
      <c r="B36" s="17">
        <v>2492471</v>
      </c>
      <c r="C36" s="17">
        <v>960299</v>
      </c>
      <c r="D36" s="38">
        <f t="shared" si="0"/>
        <v>3452770</v>
      </c>
      <c r="E36" s="7">
        <f>D36/'Operating Expenditures I'!C36</f>
        <v>0.6179402159838655</v>
      </c>
      <c r="F36" s="19">
        <f>D36/'Operating Expenditures I'!B36</f>
        <v>14.822572336223921</v>
      </c>
      <c r="G36" s="17">
        <v>1247780</v>
      </c>
    </row>
    <row r="37" spans="1:7">
      <c r="A37" s="1" t="s">
        <v>171</v>
      </c>
      <c r="B37" s="17">
        <v>179061</v>
      </c>
      <c r="C37" s="17">
        <v>40039</v>
      </c>
      <c r="D37" s="38">
        <f t="shared" si="0"/>
        <v>219100</v>
      </c>
      <c r="E37" s="7">
        <f>D37/'Operating Expenditures I'!C37</f>
        <v>0.81995127446100646</v>
      </c>
      <c r="F37" s="19">
        <f>D37/'Operating Expenditures I'!B37</f>
        <v>12.326994486328346</v>
      </c>
      <c r="G37" s="17">
        <v>32111</v>
      </c>
    </row>
    <row r="38" spans="1:7">
      <c r="A38" s="1" t="s">
        <v>176</v>
      </c>
      <c r="B38" s="17">
        <v>41488</v>
      </c>
      <c r="C38" s="17">
        <v>11668</v>
      </c>
      <c r="D38" s="38">
        <f t="shared" si="0"/>
        <v>53156</v>
      </c>
      <c r="E38" s="7">
        <f>D38/'Operating Expenditures I'!C38</f>
        <v>0.61893506281801991</v>
      </c>
      <c r="F38" s="19">
        <f>D38/'Operating Expenditures I'!B38</f>
        <v>14.308479138627186</v>
      </c>
      <c r="G38" s="17">
        <v>21054</v>
      </c>
    </row>
    <row r="39" spans="1:7">
      <c r="A39" s="1" t="s">
        <v>181</v>
      </c>
      <c r="B39" s="17">
        <v>157285</v>
      </c>
      <c r="C39" s="17">
        <v>47690</v>
      </c>
      <c r="D39" s="38">
        <f t="shared" si="0"/>
        <v>204975</v>
      </c>
      <c r="E39" s="7">
        <f>D39/'Operating Expenditures I'!C39</f>
        <v>0.68544571109453956</v>
      </c>
      <c r="F39" s="19">
        <f>D39/'Operating Expenditures I'!B39</f>
        <v>17.716076058772689</v>
      </c>
      <c r="G39" s="17">
        <v>70198</v>
      </c>
    </row>
    <row r="40" spans="1:7">
      <c r="A40" s="1" t="s">
        <v>186</v>
      </c>
      <c r="B40" s="17">
        <v>463783</v>
      </c>
      <c r="C40" s="17">
        <v>135979</v>
      </c>
      <c r="D40" s="38">
        <f t="shared" si="0"/>
        <v>599762</v>
      </c>
      <c r="E40" s="7">
        <f>D40/'Operating Expenditures I'!C40</f>
        <v>0.66211831671308852</v>
      </c>
      <c r="F40" s="19">
        <f>D40/'Operating Expenditures I'!B40</f>
        <v>9.6851403287795108</v>
      </c>
      <c r="G40" s="17">
        <v>213385</v>
      </c>
    </row>
    <row r="41" spans="1:7">
      <c r="A41" s="1" t="s">
        <v>191</v>
      </c>
      <c r="B41" s="17">
        <v>28754</v>
      </c>
      <c r="C41" s="17">
        <v>4600</v>
      </c>
      <c r="D41" s="38">
        <f t="shared" si="0"/>
        <v>33354</v>
      </c>
      <c r="E41" s="7">
        <f>D41/'Operating Expenditures I'!C41</f>
        <v>0.60466634034915978</v>
      </c>
      <c r="F41" s="19">
        <f>D41/'Operating Expenditures I'!B41</f>
        <v>29.80697050938338</v>
      </c>
      <c r="G41" s="17">
        <v>16585</v>
      </c>
    </row>
    <row r="42" spans="1:7">
      <c r="A42" s="1" t="s">
        <v>196</v>
      </c>
      <c r="B42" s="17">
        <v>110060</v>
      </c>
      <c r="C42" s="17">
        <v>22774</v>
      </c>
      <c r="D42" s="38">
        <f t="shared" si="0"/>
        <v>132834</v>
      </c>
      <c r="E42" s="7">
        <f>D42/'Operating Expenditures I'!C42</f>
        <v>0.76271682772638794</v>
      </c>
      <c r="F42" s="19">
        <f>D42/'Operating Expenditures I'!B42</f>
        <v>49.343982169390785</v>
      </c>
      <c r="G42" s="17">
        <v>26455</v>
      </c>
    </row>
    <row r="43" spans="1:7">
      <c r="A43" s="1" t="s">
        <v>201</v>
      </c>
      <c r="B43" s="17">
        <v>51581</v>
      </c>
      <c r="C43" s="17">
        <v>14468</v>
      </c>
      <c r="D43" s="38">
        <f t="shared" si="0"/>
        <v>66049</v>
      </c>
      <c r="E43" s="7">
        <f>D43/'Operating Expenditures I'!C43</f>
        <v>0.77860426735824595</v>
      </c>
      <c r="F43" s="19">
        <f>D43/'Operating Expenditures I'!B43</f>
        <v>18.849600456621005</v>
      </c>
      <c r="G43" s="17">
        <v>15336</v>
      </c>
    </row>
    <row r="44" spans="1:7">
      <c r="A44" s="1" t="s">
        <v>206</v>
      </c>
      <c r="B44" s="17">
        <v>14745</v>
      </c>
      <c r="C44" s="17">
        <v>1174</v>
      </c>
      <c r="D44" s="38">
        <f t="shared" si="0"/>
        <v>15919</v>
      </c>
      <c r="E44" s="7">
        <f>D44/'Operating Expenditures I'!C44</f>
        <v>0.45116766806484526</v>
      </c>
      <c r="F44" s="19">
        <f>D44/'Operating Expenditures I'!B44</f>
        <v>16.210794297352344</v>
      </c>
      <c r="G44" s="17">
        <v>15169</v>
      </c>
    </row>
    <row r="45" spans="1:7">
      <c r="A45" s="1" t="s">
        <v>211</v>
      </c>
      <c r="B45" s="17">
        <v>12600</v>
      </c>
      <c r="C45" s="17">
        <v>3780</v>
      </c>
      <c r="D45" s="38">
        <f t="shared" si="0"/>
        <v>16380</v>
      </c>
      <c r="E45" s="7">
        <f>D45/'Operating Expenditures I'!C45</f>
        <v>0.39958041616861417</v>
      </c>
      <c r="F45" s="19">
        <f>D45/'Operating Expenditures I'!B45</f>
        <v>17.843137254901961</v>
      </c>
      <c r="G45" s="17">
        <v>17948</v>
      </c>
    </row>
    <row r="46" spans="1:7">
      <c r="A46" s="1" t="s">
        <v>216</v>
      </c>
      <c r="B46" s="17">
        <v>200619</v>
      </c>
      <c r="C46" s="17">
        <v>68177</v>
      </c>
      <c r="D46" s="38">
        <f t="shared" si="0"/>
        <v>268796</v>
      </c>
      <c r="E46" s="7">
        <f>D46/'Operating Expenditures I'!C46</f>
        <v>0.83622969281789961</v>
      </c>
      <c r="F46" s="19">
        <f>D46/'Operating Expenditures I'!B46</f>
        <v>24.371747211895912</v>
      </c>
      <c r="G46" s="17">
        <v>635</v>
      </c>
    </row>
    <row r="47" spans="1:7">
      <c r="A47" s="1" t="s">
        <v>221</v>
      </c>
      <c r="B47" s="17">
        <v>177060</v>
      </c>
      <c r="C47" s="17">
        <v>51804</v>
      </c>
      <c r="D47" s="38">
        <f t="shared" si="0"/>
        <v>228864</v>
      </c>
      <c r="E47" s="7">
        <f>D47/'Operating Expenditures I'!C47</f>
        <v>0.7252952026012055</v>
      </c>
      <c r="F47" s="19">
        <f>D47/'Operating Expenditures I'!B47</f>
        <v>18.220205397659424</v>
      </c>
      <c r="G47" s="17">
        <v>54041</v>
      </c>
    </row>
    <row r="48" spans="1:7">
      <c r="A48" s="1" t="s">
        <v>226</v>
      </c>
      <c r="B48" s="17">
        <v>49294</v>
      </c>
      <c r="C48" s="17">
        <v>18778</v>
      </c>
      <c r="D48" s="38">
        <f t="shared" si="0"/>
        <v>68072</v>
      </c>
      <c r="E48" s="7">
        <f>D48/'Operating Expenditures I'!C48</f>
        <v>0.90911761956274961</v>
      </c>
      <c r="F48" s="19">
        <f>D48/'Operating Expenditures I'!B48</f>
        <v>31.676128431828758</v>
      </c>
      <c r="G48" s="17">
        <v>0</v>
      </c>
    </row>
    <row r="49" spans="1:7">
      <c r="A49" s="1" t="s">
        <v>231</v>
      </c>
      <c r="B49" s="17">
        <v>54879</v>
      </c>
      <c r="C49" s="17">
        <v>24696</v>
      </c>
      <c r="D49" s="38">
        <f t="shared" si="0"/>
        <v>79575</v>
      </c>
      <c r="E49" s="7">
        <f>D49/'Operating Expenditures I'!C49</f>
        <v>0.78071345878382359</v>
      </c>
      <c r="F49" s="19">
        <f>D49/'Operating Expenditures I'!B49</f>
        <v>14.134103019538188</v>
      </c>
      <c r="G49" s="17">
        <v>12091</v>
      </c>
    </row>
    <row r="50" spans="1:7">
      <c r="A50" s="1" t="s">
        <v>236</v>
      </c>
      <c r="B50" s="17">
        <v>49516</v>
      </c>
      <c r="C50" s="17">
        <v>28168</v>
      </c>
      <c r="D50" s="38">
        <f t="shared" si="0"/>
        <v>77684</v>
      </c>
      <c r="E50" s="7">
        <f>D50/'Operating Expenditures I'!C50</f>
        <v>0.69589365056614594</v>
      </c>
      <c r="F50" s="19">
        <f>D50/'Operating Expenditures I'!B50</f>
        <v>24.421251178874567</v>
      </c>
      <c r="G50" s="17">
        <v>20921</v>
      </c>
    </row>
    <row r="51" spans="1:7">
      <c r="A51" s="1" t="s">
        <v>241</v>
      </c>
      <c r="B51" s="17">
        <v>52645</v>
      </c>
      <c r="C51" s="17">
        <v>21774</v>
      </c>
      <c r="D51" s="38">
        <f t="shared" si="0"/>
        <v>74419</v>
      </c>
      <c r="E51" s="7">
        <f>D51/'Operating Expenditures I'!C51</f>
        <v>0.67858445490024433</v>
      </c>
      <c r="F51" s="19">
        <f>D51/'Operating Expenditures I'!B51</f>
        <v>22.043542654028435</v>
      </c>
      <c r="G51" s="17">
        <v>26046</v>
      </c>
    </row>
    <row r="52" spans="1:7">
      <c r="A52" s="1" t="s">
        <v>246</v>
      </c>
      <c r="B52" s="17">
        <v>53312</v>
      </c>
      <c r="C52" s="17">
        <v>25793</v>
      </c>
      <c r="D52" s="38">
        <f t="shared" si="0"/>
        <v>79105</v>
      </c>
      <c r="E52" s="7">
        <f>D52/'Operating Expenditures I'!C52</f>
        <v>0.70771639454260793</v>
      </c>
      <c r="F52" s="19">
        <f>D52/'Operating Expenditures I'!B52</f>
        <v>13.697835497835499</v>
      </c>
      <c r="G52" s="17">
        <v>13019</v>
      </c>
    </row>
    <row r="53" spans="1:7">
      <c r="A53" s="1" t="s">
        <v>251</v>
      </c>
      <c r="B53" s="17">
        <v>45760</v>
      </c>
      <c r="C53" s="17">
        <v>15800</v>
      </c>
      <c r="D53" s="38">
        <f t="shared" si="0"/>
        <v>61560</v>
      </c>
      <c r="E53" s="7">
        <f>D53/'Operating Expenditures I'!C53</f>
        <v>0.67465971111062406</v>
      </c>
      <c r="F53" s="19">
        <f>D53/'Operating Expenditures I'!B53</f>
        <v>18.877644894204231</v>
      </c>
      <c r="G53" s="17">
        <v>15720</v>
      </c>
    </row>
    <row r="54" spans="1:7">
      <c r="A54" s="1" t="s">
        <v>256</v>
      </c>
      <c r="B54" s="17">
        <v>23852</v>
      </c>
      <c r="C54" s="17">
        <v>1755</v>
      </c>
      <c r="D54" s="38">
        <f t="shared" si="0"/>
        <v>25607</v>
      </c>
      <c r="E54" s="7">
        <f>D54/'Operating Expenditures I'!C54</f>
        <v>0.5134956284591321</v>
      </c>
      <c r="F54" s="19">
        <f>D54/'Operating Expenditures I'!B54</f>
        <v>14.716666666666667</v>
      </c>
      <c r="G54" s="17">
        <v>12634</v>
      </c>
    </row>
    <row r="55" spans="1:7">
      <c r="A55" s="1" t="s">
        <v>261</v>
      </c>
      <c r="B55" s="17">
        <v>6256</v>
      </c>
      <c r="C55" s="17">
        <v>1067</v>
      </c>
      <c r="D55" s="38">
        <f t="shared" si="0"/>
        <v>7323</v>
      </c>
      <c r="E55" s="7">
        <f>D55/'Operating Expenditures I'!C55</f>
        <v>0.49416289898103788</v>
      </c>
      <c r="F55" s="19">
        <f>D55/'Operating Expenditures I'!B55</f>
        <v>7.7328405491024288</v>
      </c>
      <c r="G55" s="17">
        <v>213</v>
      </c>
    </row>
    <row r="56" spans="1:7">
      <c r="A56" s="1" t="s">
        <v>266</v>
      </c>
      <c r="B56" s="17">
        <v>65840</v>
      </c>
      <c r="C56" s="17">
        <v>12147</v>
      </c>
      <c r="D56" s="38">
        <f t="shared" si="0"/>
        <v>77987</v>
      </c>
      <c r="E56" s="7">
        <f>D56/'Operating Expenditures I'!C56</f>
        <v>0.7240057187418768</v>
      </c>
      <c r="F56" s="19">
        <f>D56/'Operating Expenditures I'!B56</f>
        <v>41.43836344314559</v>
      </c>
      <c r="G56" s="17">
        <v>11847</v>
      </c>
    </row>
    <row r="57" spans="1:7">
      <c r="A57" s="1" t="s">
        <v>271</v>
      </c>
      <c r="B57" s="17">
        <v>3000</v>
      </c>
      <c r="C57" s="17">
        <v>883</v>
      </c>
      <c r="D57" s="38">
        <f t="shared" si="0"/>
        <v>3883</v>
      </c>
      <c r="E57" s="7">
        <f>D57/'Operating Expenditures I'!C57</f>
        <v>0.44781455426133088</v>
      </c>
      <c r="F57" s="19">
        <f>D57/'Operating Expenditures I'!B57</f>
        <v>11.984567901234568</v>
      </c>
      <c r="G57" s="17">
        <v>4588</v>
      </c>
    </row>
    <row r="58" spans="1:7">
      <c r="A58" s="1" t="s">
        <v>276</v>
      </c>
      <c r="B58" s="17">
        <v>28368</v>
      </c>
      <c r="C58" s="17">
        <v>7450</v>
      </c>
      <c r="D58" s="38">
        <f t="shared" si="0"/>
        <v>35818</v>
      </c>
      <c r="E58" s="7">
        <f>D58/'Operating Expenditures I'!C58</f>
        <v>0.67973583330170417</v>
      </c>
      <c r="F58" s="19">
        <f>D58/'Operating Expenditures I'!B58</f>
        <v>35.39328063241107</v>
      </c>
      <c r="G58" s="17">
        <v>14946</v>
      </c>
    </row>
    <row r="59" spans="1:7">
      <c r="A59" s="1" t="s">
        <v>281</v>
      </c>
      <c r="B59" s="17">
        <v>178888</v>
      </c>
      <c r="C59" s="17">
        <v>98720</v>
      </c>
      <c r="D59" s="38">
        <f t="shared" si="0"/>
        <v>277608</v>
      </c>
      <c r="E59" s="7">
        <f>D59/'Operating Expenditures I'!C59</f>
        <v>0.68071374801075968</v>
      </c>
      <c r="F59" s="19">
        <f>D59/'Operating Expenditures I'!B59</f>
        <v>57.678786619571994</v>
      </c>
      <c r="G59" s="17">
        <v>109559</v>
      </c>
    </row>
    <row r="60" spans="1:7">
      <c r="A60" s="1" t="s">
        <v>286</v>
      </c>
      <c r="B60" s="17">
        <v>70338</v>
      </c>
      <c r="C60" s="17">
        <v>12709</v>
      </c>
      <c r="D60" s="38">
        <f t="shared" si="0"/>
        <v>83047</v>
      </c>
      <c r="E60" s="7">
        <f>D60/'Operating Expenditures I'!C60</f>
        <v>0.86523514825696479</v>
      </c>
      <c r="F60" s="19">
        <f>D60/'Operating Expenditures I'!B60</f>
        <v>63.931485758275599</v>
      </c>
      <c r="G60" s="17">
        <v>10110</v>
      </c>
    </row>
    <row r="61" spans="1:7">
      <c r="A61" s="1" t="s">
        <v>291</v>
      </c>
      <c r="B61" s="17">
        <v>44856</v>
      </c>
      <c r="C61" s="17">
        <v>19826</v>
      </c>
      <c r="D61" s="38">
        <f t="shared" si="0"/>
        <v>64682</v>
      </c>
      <c r="E61" s="7">
        <f>D61/'Operating Expenditures I'!C61</f>
        <v>0.75677130254706271</v>
      </c>
      <c r="F61" s="19">
        <f>D61/'Operating Expenditures I'!B61</f>
        <v>106.56013179571664</v>
      </c>
      <c r="G61" s="17">
        <v>14735</v>
      </c>
    </row>
    <row r="62" spans="1:7">
      <c r="A62" s="1" t="s">
        <v>296</v>
      </c>
      <c r="B62" s="17">
        <v>23291</v>
      </c>
      <c r="C62" s="17">
        <v>4379</v>
      </c>
      <c r="D62" s="38">
        <f t="shared" si="0"/>
        <v>27670</v>
      </c>
      <c r="E62" s="7">
        <f>D62/'Operating Expenditures I'!C62</f>
        <v>0.63960611174036663</v>
      </c>
      <c r="F62" s="19">
        <f>D62/'Operating Expenditures I'!B62</f>
        <v>23.096828046744573</v>
      </c>
      <c r="G62" s="17">
        <v>15150</v>
      </c>
    </row>
    <row r="63" spans="1:7">
      <c r="A63" s="1" t="s">
        <v>301</v>
      </c>
      <c r="B63" s="17">
        <v>703714</v>
      </c>
      <c r="C63" s="17">
        <v>181439</v>
      </c>
      <c r="D63" s="38">
        <f t="shared" si="0"/>
        <v>885153</v>
      </c>
      <c r="E63" s="7">
        <f>D63/'Operating Expenditures I'!C63</f>
        <v>0.698885371817759</v>
      </c>
      <c r="F63" s="19">
        <f>D63/'Operating Expenditures I'!B63</f>
        <v>9.7210806655318223</v>
      </c>
      <c r="G63" s="17">
        <v>266959</v>
      </c>
    </row>
    <row r="64" spans="1:7">
      <c r="A64" s="1" t="s">
        <v>306</v>
      </c>
      <c r="B64" s="17">
        <v>60114</v>
      </c>
      <c r="C64" s="17">
        <v>21934</v>
      </c>
      <c r="D64" s="38">
        <f t="shared" si="0"/>
        <v>82048</v>
      </c>
      <c r="E64" s="7">
        <f>D64/'Operating Expenditures I'!C64</f>
        <v>0.84212254952273424</v>
      </c>
      <c r="F64" s="19">
        <f>D64/'Operating Expenditures I'!B64</f>
        <v>28.488888888888887</v>
      </c>
      <c r="G64" s="17">
        <v>9800</v>
      </c>
    </row>
    <row r="65" spans="1:7">
      <c r="A65" s="1" t="s">
        <v>311</v>
      </c>
      <c r="B65" s="17">
        <v>43178</v>
      </c>
      <c r="C65" s="17">
        <v>9939</v>
      </c>
      <c r="D65" s="38">
        <f t="shared" si="0"/>
        <v>53117</v>
      </c>
      <c r="E65" s="7">
        <f>D65/'Operating Expenditures I'!C65</f>
        <v>0.72145331069609508</v>
      </c>
      <c r="F65" s="19">
        <f>D65/'Operating Expenditures I'!B65</f>
        <v>38.630545454545455</v>
      </c>
      <c r="G65" s="17">
        <v>13974</v>
      </c>
    </row>
    <row r="66" spans="1:7">
      <c r="A66" s="1" t="s">
        <v>316</v>
      </c>
      <c r="B66" s="17">
        <v>92608</v>
      </c>
      <c r="C66" s="17">
        <v>37680</v>
      </c>
      <c r="D66" s="38">
        <f t="shared" si="0"/>
        <v>130288</v>
      </c>
      <c r="E66" s="7">
        <f>D66/'Operating Expenditures I'!C66</f>
        <v>0.7781175346392738</v>
      </c>
      <c r="F66" s="19">
        <f>D66/'Operating Expenditures I'!B66</f>
        <v>8.3550083365396954</v>
      </c>
      <c r="G66" s="17">
        <v>20684</v>
      </c>
    </row>
    <row r="67" spans="1:7">
      <c r="A67" s="1" t="s">
        <v>321</v>
      </c>
      <c r="B67" s="17">
        <v>55623</v>
      </c>
      <c r="C67" s="17">
        <v>28552</v>
      </c>
      <c r="D67" s="38">
        <f t="shared" si="0"/>
        <v>84175</v>
      </c>
      <c r="E67" s="7">
        <f>D67/'Operating Expenditures I'!C67</f>
        <v>0.75307537463654661</v>
      </c>
      <c r="F67" s="19">
        <f>D67/'Operating Expenditures I'!B67</f>
        <v>31.443780351139335</v>
      </c>
      <c r="G67" s="17">
        <v>20102</v>
      </c>
    </row>
    <row r="68" spans="1:7">
      <c r="A68" s="1" t="s">
        <v>326</v>
      </c>
      <c r="B68" s="17">
        <v>90300</v>
      </c>
      <c r="C68" s="17">
        <v>49500</v>
      </c>
      <c r="D68" s="38">
        <f t="shared" si="0"/>
        <v>139800</v>
      </c>
      <c r="E68" s="7">
        <f>D68/'Operating Expenditures I'!C68</f>
        <v>0.8139595814920263</v>
      </c>
      <c r="F68" s="19">
        <f>D68/'Operating Expenditures I'!B68</f>
        <v>42.765371673294588</v>
      </c>
      <c r="G68" s="17">
        <v>24226</v>
      </c>
    </row>
    <row r="69" spans="1:7">
      <c r="A69" s="1" t="s">
        <v>331</v>
      </c>
      <c r="B69" s="17">
        <v>69849</v>
      </c>
      <c r="C69" s="17">
        <v>17490</v>
      </c>
      <c r="D69" s="38">
        <f t="shared" si="0"/>
        <v>87339</v>
      </c>
      <c r="E69" s="7">
        <f>D69/'Operating Expenditures I'!C69</f>
        <v>0.74300079115943141</v>
      </c>
      <c r="F69" s="19">
        <f>D69/'Operating Expenditures I'!B69</f>
        <v>19.836248012718602</v>
      </c>
      <c r="G69" s="17">
        <v>15452</v>
      </c>
    </row>
    <row r="70" spans="1:7">
      <c r="A70" s="1" t="s">
        <v>336</v>
      </c>
      <c r="B70" s="17">
        <v>28569</v>
      </c>
      <c r="C70" s="17">
        <v>10937</v>
      </c>
      <c r="D70" s="38">
        <f t="shared" ref="D70:D125" si="1">SUM(B70:C70)</f>
        <v>39506</v>
      </c>
      <c r="E70" s="7">
        <f>D70/'Operating Expenditures I'!C70</f>
        <v>0.93434558440944138</v>
      </c>
      <c r="F70" s="19">
        <f>D70/'Operating Expenditures I'!B70</f>
        <v>36.377532228360955</v>
      </c>
      <c r="G70" s="17">
        <v>194</v>
      </c>
    </row>
    <row r="71" spans="1:7">
      <c r="A71" s="1" t="s">
        <v>341</v>
      </c>
      <c r="B71" s="17">
        <v>19521</v>
      </c>
      <c r="C71" s="17">
        <v>19755</v>
      </c>
      <c r="D71" s="38">
        <f t="shared" si="1"/>
        <v>39276</v>
      </c>
      <c r="E71" s="7">
        <f>D71/'Operating Expenditures I'!C71</f>
        <v>0.68837633202467752</v>
      </c>
      <c r="F71" s="19">
        <f>D71/'Operating Expenditures I'!B71</f>
        <v>44.031390134529147</v>
      </c>
      <c r="G71" s="17">
        <v>16000</v>
      </c>
    </row>
    <row r="72" spans="1:7">
      <c r="A72" s="1" t="s">
        <v>346</v>
      </c>
      <c r="B72" s="17">
        <v>18629</v>
      </c>
      <c r="C72" s="17">
        <v>1774</v>
      </c>
      <c r="D72" s="38">
        <f t="shared" si="1"/>
        <v>20403</v>
      </c>
      <c r="E72" s="7">
        <f>D72/'Operating Expenditures I'!C72</f>
        <v>0.6959443326397653</v>
      </c>
      <c r="F72" s="19">
        <f>D72/'Operating Expenditures I'!B72</f>
        <v>20.161067193675891</v>
      </c>
      <c r="G72" s="17">
        <v>6764</v>
      </c>
    </row>
    <row r="73" spans="1:7">
      <c r="A73" s="1" t="s">
        <v>350</v>
      </c>
      <c r="B73" s="17">
        <v>16499117</v>
      </c>
      <c r="C73" s="17">
        <v>6670136</v>
      </c>
      <c r="D73" s="38">
        <f t="shared" si="1"/>
        <v>23169253</v>
      </c>
      <c r="E73" s="7">
        <f>D73/'Operating Expenditures I'!C73</f>
        <v>0.77162073920985819</v>
      </c>
      <c r="F73" s="19">
        <f>D73/'Operating Expenditures I'!B73</f>
        <v>29.013246094606018</v>
      </c>
      <c r="G73" s="17">
        <v>0</v>
      </c>
    </row>
    <row r="74" spans="1:7">
      <c r="A74" s="1" t="s">
        <v>355</v>
      </c>
      <c r="B74" s="17">
        <v>365477</v>
      </c>
      <c r="C74" s="17">
        <v>140144</v>
      </c>
      <c r="D74" s="38">
        <f t="shared" si="1"/>
        <v>505621</v>
      </c>
      <c r="E74" s="7">
        <f>D74/'Operating Expenditures I'!C74</f>
        <v>0.7793676532697863</v>
      </c>
      <c r="F74" s="19">
        <f>D74/'Operating Expenditures I'!B74</f>
        <v>39.241055490880868</v>
      </c>
      <c r="G74" s="17">
        <v>98128</v>
      </c>
    </row>
    <row r="75" spans="1:7">
      <c r="A75" s="1" t="s">
        <v>360</v>
      </c>
      <c r="B75" s="17">
        <v>14040</v>
      </c>
      <c r="C75" s="17">
        <v>1000</v>
      </c>
      <c r="D75" s="38">
        <f t="shared" si="1"/>
        <v>15040</v>
      </c>
      <c r="E75" s="7">
        <f>D75/'Operating Expenditures I'!C75</f>
        <v>0.73294346978557501</v>
      </c>
      <c r="F75" s="19">
        <f>D75/'Operating Expenditures I'!B75</f>
        <v>12.976704055220017</v>
      </c>
      <c r="G75" s="17">
        <v>5265</v>
      </c>
    </row>
    <row r="76" spans="1:7">
      <c r="A76" s="1" t="s">
        <v>365</v>
      </c>
      <c r="B76" s="17">
        <v>22464</v>
      </c>
      <c r="C76" s="17">
        <v>2169</v>
      </c>
      <c r="D76" s="38">
        <f t="shared" si="1"/>
        <v>24633</v>
      </c>
      <c r="E76" s="7">
        <f>D76/'Operating Expenditures I'!C76</f>
        <v>0.71497402258148779</v>
      </c>
      <c r="F76" s="19">
        <f>D76/'Operating Expenditures I'!B76</f>
        <v>26.039112050739959</v>
      </c>
      <c r="G76" s="17">
        <v>9104</v>
      </c>
    </row>
    <row r="77" spans="1:7">
      <c r="A77" s="1" t="s">
        <v>370</v>
      </c>
      <c r="B77" s="17">
        <v>11840</v>
      </c>
      <c r="C77" s="17">
        <v>951</v>
      </c>
      <c r="D77" s="38">
        <f t="shared" si="1"/>
        <v>12791</v>
      </c>
      <c r="E77" s="7">
        <f>D77/'Operating Expenditures I'!C77</f>
        <v>0.62325196121424742</v>
      </c>
      <c r="F77" s="19">
        <f>D77/'Operating Expenditures I'!B77</f>
        <v>17.402721088435374</v>
      </c>
      <c r="G77" s="17">
        <v>2059</v>
      </c>
    </row>
    <row r="78" spans="1:7">
      <c r="A78" s="1" t="s">
        <v>375</v>
      </c>
      <c r="B78" s="17">
        <v>271505</v>
      </c>
      <c r="C78" s="17">
        <v>84241</v>
      </c>
      <c r="D78" s="38">
        <f t="shared" si="1"/>
        <v>355746</v>
      </c>
      <c r="E78" s="7">
        <f>D78/'Operating Expenditures I'!C78</f>
        <v>0.73211871260904726</v>
      </c>
      <c r="F78" s="19">
        <f>D78/'Operating Expenditures I'!B78</f>
        <v>16.910491039596902</v>
      </c>
      <c r="G78" s="17">
        <v>85453</v>
      </c>
    </row>
    <row r="79" spans="1:7">
      <c r="A79" s="1" t="s">
        <v>380</v>
      </c>
      <c r="B79" s="17">
        <v>43289</v>
      </c>
      <c r="C79" s="17">
        <v>13761</v>
      </c>
      <c r="D79" s="38">
        <f t="shared" si="1"/>
        <v>57050</v>
      </c>
      <c r="E79" s="7">
        <f>D79/'Operating Expenditures I'!C79</f>
        <v>0.73198270442268953</v>
      </c>
      <c r="F79" s="19">
        <f>D79/'Operating Expenditures I'!B79</f>
        <v>26.097895699908509</v>
      </c>
      <c r="G79" s="17">
        <v>18855</v>
      </c>
    </row>
    <row r="80" spans="1:7">
      <c r="A80" s="1" t="s">
        <v>385</v>
      </c>
      <c r="B80" s="17">
        <v>40805</v>
      </c>
      <c r="C80" s="17">
        <v>18789</v>
      </c>
      <c r="D80" s="38">
        <f t="shared" si="1"/>
        <v>59594</v>
      </c>
      <c r="E80" s="7">
        <f>D80/'Operating Expenditures I'!C80</f>
        <v>0.47531085748012025</v>
      </c>
      <c r="F80" s="19">
        <f>D80/'Operating Expenditures I'!B80</f>
        <v>17.119793162884228</v>
      </c>
      <c r="G80" s="17">
        <v>54945</v>
      </c>
    </row>
    <row r="81" spans="1:7">
      <c r="A81" s="1" t="s">
        <v>390</v>
      </c>
      <c r="B81" s="17">
        <v>24160</v>
      </c>
      <c r="C81" s="17">
        <v>1625</v>
      </c>
      <c r="D81" s="38">
        <f t="shared" si="1"/>
        <v>25785</v>
      </c>
      <c r="E81" s="7">
        <f>D81/'Operating Expenditures I'!C81</f>
        <v>0.48874104401228252</v>
      </c>
      <c r="F81" s="19">
        <f>D81/'Operating Expenditures I'!B81</f>
        <v>24.510456273764259</v>
      </c>
      <c r="G81" s="17">
        <v>17203</v>
      </c>
    </row>
    <row r="82" spans="1:7">
      <c r="A82" s="1" t="s">
        <v>395</v>
      </c>
      <c r="B82" s="17">
        <v>60081</v>
      </c>
      <c r="C82" s="17">
        <v>28524</v>
      </c>
      <c r="D82" s="38">
        <f t="shared" si="1"/>
        <v>88605</v>
      </c>
      <c r="E82" s="7">
        <f>D82/'Operating Expenditures I'!C82</f>
        <v>0.77061228039659069</v>
      </c>
      <c r="F82" s="19">
        <f>D82/'Operating Expenditures I'!B82</f>
        <v>28.946422737667429</v>
      </c>
      <c r="G82" s="17">
        <v>18894</v>
      </c>
    </row>
    <row r="83" spans="1:7">
      <c r="A83" s="1" t="s">
        <v>400</v>
      </c>
      <c r="B83" s="17">
        <v>193253</v>
      </c>
      <c r="C83" s="17">
        <v>107745</v>
      </c>
      <c r="D83" s="38">
        <f t="shared" si="1"/>
        <v>300998</v>
      </c>
      <c r="E83" s="7">
        <f>D83/'Operating Expenditures I'!C83</f>
        <v>0.69757815940114487</v>
      </c>
      <c r="F83" s="19">
        <f>D83/'Operating Expenditures I'!B83</f>
        <v>26.641706496725085</v>
      </c>
      <c r="G83" s="17">
        <v>72516</v>
      </c>
    </row>
    <row r="84" spans="1:7">
      <c r="A84" s="1" t="s">
        <v>405</v>
      </c>
      <c r="B84" s="17">
        <v>109242</v>
      </c>
      <c r="C84" s="17">
        <v>47554</v>
      </c>
      <c r="D84" s="38">
        <f t="shared" si="1"/>
        <v>156796</v>
      </c>
      <c r="E84" s="7">
        <f>D84/'Operating Expenditures I'!C84</f>
        <v>0.70207897694453525</v>
      </c>
      <c r="F84" s="19">
        <f>D84/'Operating Expenditures I'!B84</f>
        <v>25.998341900182393</v>
      </c>
      <c r="G84" s="17">
        <v>59575</v>
      </c>
    </row>
    <row r="85" spans="1:7">
      <c r="A85" s="1" t="s">
        <v>410</v>
      </c>
      <c r="B85" s="17">
        <v>90000</v>
      </c>
      <c r="C85" s="17">
        <v>23500</v>
      </c>
      <c r="D85" s="38">
        <f t="shared" si="1"/>
        <v>113500</v>
      </c>
      <c r="E85" s="7">
        <f>D85/'Operating Expenditures I'!C85</f>
        <v>0.641503888587448</v>
      </c>
      <c r="F85" s="19">
        <f>D85/'Operating Expenditures I'!B85</f>
        <v>38.500678426051557</v>
      </c>
      <c r="G85" s="17">
        <v>54644</v>
      </c>
    </row>
    <row r="86" spans="1:7">
      <c r="A86" s="1" t="s">
        <v>415</v>
      </c>
      <c r="B86" s="17">
        <v>49756</v>
      </c>
      <c r="C86" s="17">
        <v>4562</v>
      </c>
      <c r="D86" s="38">
        <f t="shared" si="1"/>
        <v>54318</v>
      </c>
      <c r="E86" s="7">
        <f>D86/'Operating Expenditures I'!C86</f>
        <v>0.70194618903620998</v>
      </c>
      <c r="F86" s="19">
        <f>D86/'Operating Expenditures I'!B86</f>
        <v>28.275897969807392</v>
      </c>
      <c r="G86" s="17">
        <v>18419</v>
      </c>
    </row>
    <row r="87" spans="1:7">
      <c r="A87" s="1" t="s">
        <v>420</v>
      </c>
      <c r="B87" s="17">
        <v>65263</v>
      </c>
      <c r="C87" s="17">
        <v>7738</v>
      </c>
      <c r="D87" s="38">
        <f t="shared" si="1"/>
        <v>73001</v>
      </c>
      <c r="E87" s="7">
        <f>D87/'Operating Expenditures I'!C87</f>
        <v>0.68812389830987775</v>
      </c>
      <c r="F87" s="19">
        <f>D87/'Operating Expenditures I'!B87</f>
        <v>22.088048411497731</v>
      </c>
      <c r="G87" s="17">
        <v>25698</v>
      </c>
    </row>
    <row r="88" spans="1:7">
      <c r="A88" s="1" t="s">
        <v>425</v>
      </c>
      <c r="B88" s="17">
        <v>150644</v>
      </c>
      <c r="C88" s="17">
        <v>54093</v>
      </c>
      <c r="D88" s="38">
        <f t="shared" si="1"/>
        <v>204737</v>
      </c>
      <c r="E88" s="7">
        <f>D88/'Operating Expenditures I'!C88</f>
        <v>0.81233558831114727</v>
      </c>
      <c r="F88" s="19">
        <f>D88/'Operating Expenditures I'!B88</f>
        <v>45.225756571681025</v>
      </c>
      <c r="G88" s="17">
        <v>21443</v>
      </c>
    </row>
    <row r="89" spans="1:7">
      <c r="A89" s="1" t="s">
        <v>430</v>
      </c>
      <c r="B89" s="17">
        <v>72253</v>
      </c>
      <c r="C89" s="17">
        <v>13727</v>
      </c>
      <c r="D89" s="38">
        <f t="shared" si="1"/>
        <v>85980</v>
      </c>
      <c r="E89" s="7">
        <f>D89/'Operating Expenditures I'!C89</f>
        <v>0.48068698321117692</v>
      </c>
      <c r="F89" s="19">
        <f>D89/'Operating Expenditures I'!B89</f>
        <v>10.905631659056317</v>
      </c>
      <c r="G89" s="17">
        <v>83914</v>
      </c>
    </row>
    <row r="90" spans="1:7">
      <c r="A90" s="1" t="s">
        <v>435</v>
      </c>
      <c r="B90" s="17">
        <v>8869638</v>
      </c>
      <c r="C90" s="17">
        <v>2957616</v>
      </c>
      <c r="D90" s="38">
        <f t="shared" si="1"/>
        <v>11827254</v>
      </c>
      <c r="E90" s="7">
        <f>D90/'Operating Expenditures I'!C90</f>
        <v>0.58322792439473092</v>
      </c>
      <c r="F90" s="19">
        <f>D90/'Operating Expenditures I'!B90</f>
        <v>28.559140563878184</v>
      </c>
      <c r="G90" s="17">
        <v>5396186</v>
      </c>
    </row>
    <row r="91" spans="1:7">
      <c r="A91" s="1" t="s">
        <v>440</v>
      </c>
      <c r="B91" s="17">
        <v>533613</v>
      </c>
      <c r="C91" s="17">
        <v>175512</v>
      </c>
      <c r="D91" s="38">
        <f t="shared" si="1"/>
        <v>709125</v>
      </c>
      <c r="E91" s="7">
        <f>D91/'Operating Expenditures I'!C91</f>
        <v>0.66925607698202672</v>
      </c>
      <c r="F91" s="19">
        <f>D91/'Operating Expenditures I'!B91</f>
        <v>29.064882367407165</v>
      </c>
      <c r="G91" s="17">
        <v>199488</v>
      </c>
    </row>
    <row r="92" spans="1:7">
      <c r="A92" s="1" t="s">
        <v>445</v>
      </c>
      <c r="B92" s="17">
        <v>73049</v>
      </c>
      <c r="C92" s="17">
        <v>13719</v>
      </c>
      <c r="D92" s="38">
        <f t="shared" si="1"/>
        <v>86768</v>
      </c>
      <c r="E92" s="7">
        <f>D92/'Operating Expenditures I'!C92</f>
        <v>0.63200984783922964</v>
      </c>
      <c r="F92" s="19">
        <f>D92/'Operating Expenditures I'!B92</f>
        <v>36.641891891891895</v>
      </c>
      <c r="G92" s="17">
        <v>41400</v>
      </c>
    </row>
    <row r="93" spans="1:7">
      <c r="A93" s="1" t="s">
        <v>450</v>
      </c>
      <c r="B93" s="17">
        <v>281846</v>
      </c>
      <c r="C93" s="17">
        <v>85606</v>
      </c>
      <c r="D93" s="38">
        <f t="shared" si="1"/>
        <v>367452</v>
      </c>
      <c r="E93" s="7">
        <f>D93/'Operating Expenditures I'!C93</f>
        <v>0.78734596536939383</v>
      </c>
      <c r="F93" s="19">
        <f>D93/'Operating Expenditures I'!B93</f>
        <v>38.871469374801649</v>
      </c>
      <c r="G93" s="17">
        <v>64882</v>
      </c>
    </row>
    <row r="94" spans="1:7">
      <c r="A94" s="1" t="s">
        <v>455</v>
      </c>
      <c r="B94" s="17">
        <v>19187</v>
      </c>
      <c r="C94" s="17">
        <v>1190</v>
      </c>
      <c r="D94" s="38">
        <f t="shared" si="1"/>
        <v>20377</v>
      </c>
      <c r="E94" s="7">
        <f>D94/'Operating Expenditures I'!C94</f>
        <v>0.55223718799967481</v>
      </c>
      <c r="F94" s="19">
        <f>D94/'Operating Expenditures I'!B94</f>
        <v>23.103174603174605</v>
      </c>
      <c r="G94" s="17">
        <v>11454</v>
      </c>
    </row>
    <row r="95" spans="1:7">
      <c r="A95" s="1" t="s">
        <v>460</v>
      </c>
      <c r="B95" s="17">
        <v>18477</v>
      </c>
      <c r="C95" s="17">
        <v>12560</v>
      </c>
      <c r="D95" s="38">
        <f t="shared" si="1"/>
        <v>31037</v>
      </c>
      <c r="E95" s="7">
        <f>D95/'Operating Expenditures I'!C95</f>
        <v>0.70062529628208314</v>
      </c>
      <c r="F95" s="19">
        <f>D95/'Operating Expenditures I'!B95</f>
        <v>30.790674603174605</v>
      </c>
      <c r="G95" s="17">
        <v>7556</v>
      </c>
    </row>
    <row r="96" spans="1:7">
      <c r="A96" s="1" t="s">
        <v>465</v>
      </c>
      <c r="B96" s="17">
        <v>36185</v>
      </c>
      <c r="C96" s="17">
        <v>6443</v>
      </c>
      <c r="D96" s="38">
        <f t="shared" si="1"/>
        <v>42628</v>
      </c>
      <c r="E96" s="7">
        <f>D96/'Operating Expenditures I'!C96</f>
        <v>0.8030442891321139</v>
      </c>
      <c r="F96" s="19">
        <f>D96/'Operating Expenditures I'!B96</f>
        <v>39.543599257884971</v>
      </c>
      <c r="G96" s="17">
        <v>8925</v>
      </c>
    </row>
    <row r="97" spans="1:7">
      <c r="A97" s="1" t="s">
        <v>470</v>
      </c>
      <c r="B97" s="17">
        <v>223000</v>
      </c>
      <c r="C97" s="17">
        <v>80025</v>
      </c>
      <c r="D97" s="38">
        <f t="shared" si="1"/>
        <v>303025</v>
      </c>
      <c r="E97" s="7">
        <f>D97/'Operating Expenditures I'!C97</f>
        <v>0.58039758743073633</v>
      </c>
      <c r="F97" s="19">
        <f>D97/'Operating Expenditures I'!B97</f>
        <v>13.641786341331652</v>
      </c>
      <c r="G97" s="17">
        <v>180837</v>
      </c>
    </row>
    <row r="98" spans="1:7">
      <c r="A98" s="1" t="s">
        <v>475</v>
      </c>
      <c r="B98" s="17">
        <v>35422</v>
      </c>
      <c r="C98" s="17">
        <v>2710</v>
      </c>
      <c r="D98" s="38">
        <f t="shared" si="1"/>
        <v>38132</v>
      </c>
      <c r="E98" s="7">
        <f>D98/'Operating Expenditures I'!C98</f>
        <v>0.67020528683914515</v>
      </c>
      <c r="F98" s="19">
        <f>D98/'Operating Expenditures I'!B98</f>
        <v>8.666363636363636</v>
      </c>
      <c r="G98" s="17">
        <v>10504</v>
      </c>
    </row>
    <row r="99" spans="1:7">
      <c r="A99" s="1" t="s">
        <v>480</v>
      </c>
      <c r="B99" s="17">
        <v>176180</v>
      </c>
      <c r="C99" s="17">
        <v>43176</v>
      </c>
      <c r="D99" s="38">
        <f t="shared" si="1"/>
        <v>219356</v>
      </c>
      <c r="E99" s="7">
        <f>D99/'Operating Expenditures I'!C99</f>
        <v>0.92409446695931319</v>
      </c>
      <c r="F99" s="19">
        <f>D99/'Operating Expenditures I'!B99</f>
        <v>31.035087719298247</v>
      </c>
      <c r="G99" s="17">
        <v>4084</v>
      </c>
    </row>
    <row r="100" spans="1:7">
      <c r="A100" s="1" t="s">
        <v>485</v>
      </c>
      <c r="B100" s="17">
        <v>34650</v>
      </c>
      <c r="C100" s="17">
        <v>12799</v>
      </c>
      <c r="D100" s="38">
        <f t="shared" si="1"/>
        <v>47449</v>
      </c>
      <c r="E100" s="7">
        <f>D100/'Operating Expenditures I'!C100</f>
        <v>0.53391470687521103</v>
      </c>
      <c r="F100" s="19">
        <f>D100/'Operating Expenditures I'!B100</f>
        <v>38.172968624296061</v>
      </c>
      <c r="G100" s="17">
        <v>32449</v>
      </c>
    </row>
    <row r="101" spans="1:7">
      <c r="A101" s="1" t="s">
        <v>490</v>
      </c>
      <c r="B101" s="17">
        <v>2503038</v>
      </c>
      <c r="C101" s="17">
        <v>894837</v>
      </c>
      <c r="D101" s="38">
        <f t="shared" si="1"/>
        <v>3397875</v>
      </c>
      <c r="E101" s="7">
        <f>D101/'Operating Expenditures I'!C101</f>
        <v>0.67837766342405659</v>
      </c>
      <c r="F101" s="19">
        <f>D101/'Operating Expenditures I'!B101</f>
        <v>20.768772348033373</v>
      </c>
      <c r="G101" s="17">
        <v>1047940</v>
      </c>
    </row>
    <row r="102" spans="1:7">
      <c r="A102" s="1" t="s">
        <v>494</v>
      </c>
      <c r="B102" s="17">
        <v>927779</v>
      </c>
      <c r="C102" s="17">
        <v>227450</v>
      </c>
      <c r="D102" s="38">
        <f t="shared" si="1"/>
        <v>1155229</v>
      </c>
      <c r="E102" s="7">
        <f>D102/'Operating Expenditures I'!C102</f>
        <v>0.71168534342021772</v>
      </c>
      <c r="F102" s="19">
        <f>D102/'Operating Expenditures I'!B102</f>
        <v>11.928022715539495</v>
      </c>
      <c r="G102" s="17">
        <v>422030</v>
      </c>
    </row>
    <row r="103" spans="1:7">
      <c r="A103" s="1" t="s">
        <v>497</v>
      </c>
      <c r="B103" s="17">
        <v>365743</v>
      </c>
      <c r="C103" s="17">
        <v>84211</v>
      </c>
      <c r="D103" s="38">
        <f t="shared" si="1"/>
        <v>449954</v>
      </c>
      <c r="E103" s="7">
        <f>D103/'Operating Expenditures I'!C103</f>
        <v>0.63359792271286486</v>
      </c>
      <c r="F103" s="19">
        <f>D103/'Operating Expenditures I'!B103</f>
        <v>16.552771953058897</v>
      </c>
      <c r="G103" s="17">
        <v>157484</v>
      </c>
    </row>
    <row r="104" spans="1:7">
      <c r="A104" s="1" t="s">
        <v>500</v>
      </c>
      <c r="B104" s="17">
        <v>809185</v>
      </c>
      <c r="C104" s="17">
        <v>328827</v>
      </c>
      <c r="D104" s="38">
        <f t="shared" si="1"/>
        <v>1138012</v>
      </c>
      <c r="E104" s="7">
        <f>D104/'Operating Expenditures I'!C104</f>
        <v>0.68717170235030778</v>
      </c>
      <c r="F104" s="19">
        <f>D104/'Operating Expenditures I'!B104</f>
        <v>23.642581127685212</v>
      </c>
      <c r="G104" s="17">
        <v>198932</v>
      </c>
    </row>
    <row r="105" spans="1:7">
      <c r="A105" s="1" t="s">
        <v>505</v>
      </c>
      <c r="B105" s="17">
        <v>56971</v>
      </c>
      <c r="C105" s="17">
        <v>11964</v>
      </c>
      <c r="D105" s="38">
        <f t="shared" si="1"/>
        <v>68935</v>
      </c>
      <c r="E105" s="7">
        <f>D105/'Operating Expenditures I'!C105</f>
        <v>0.84700259255163601</v>
      </c>
      <c r="F105" s="19">
        <f>D105/'Operating Expenditures I'!B105</f>
        <v>49.029160739687057</v>
      </c>
      <c r="G105" s="17">
        <v>12419</v>
      </c>
    </row>
    <row r="106" spans="1:7">
      <c r="A106" s="1" t="s">
        <v>510</v>
      </c>
      <c r="B106" s="17">
        <v>53860</v>
      </c>
      <c r="C106" s="17">
        <v>20633</v>
      </c>
      <c r="D106" s="38">
        <f t="shared" si="1"/>
        <v>74493</v>
      </c>
      <c r="E106" s="7">
        <f>D106/'Operating Expenditures I'!C106</f>
        <v>0.76377226169604129</v>
      </c>
      <c r="F106" s="19">
        <f>D106/'Operating Expenditures I'!B106</f>
        <v>27.108078602620086</v>
      </c>
      <c r="G106" s="17">
        <v>17897</v>
      </c>
    </row>
    <row r="107" spans="1:7">
      <c r="A107" s="1" t="s">
        <v>515</v>
      </c>
      <c r="B107" s="17">
        <v>7626</v>
      </c>
      <c r="C107" s="17">
        <v>699</v>
      </c>
      <c r="D107" s="38">
        <f t="shared" si="1"/>
        <v>8325</v>
      </c>
      <c r="E107" s="7">
        <f>D107/'Operating Expenditures I'!C107</f>
        <v>0.41469489414694893</v>
      </c>
      <c r="F107" s="19">
        <f>D107/'Operating Expenditures I'!B107</f>
        <v>32.142857142857146</v>
      </c>
      <c r="G107" s="17">
        <v>10145</v>
      </c>
    </row>
    <row r="108" spans="1:7">
      <c r="A108" s="1" t="s">
        <v>520</v>
      </c>
      <c r="B108" s="17">
        <v>12497</v>
      </c>
      <c r="C108" s="17">
        <v>1021</v>
      </c>
      <c r="D108" s="38">
        <f t="shared" si="1"/>
        <v>13518</v>
      </c>
      <c r="E108" s="7">
        <f>D108/'Operating Expenditures I'!C108</f>
        <v>0.72591558371818277</v>
      </c>
      <c r="F108" s="19">
        <f>D108/'Operating Expenditures I'!B108</f>
        <v>16.267148014440433</v>
      </c>
      <c r="G108" s="17">
        <v>3802</v>
      </c>
    </row>
    <row r="109" spans="1:7">
      <c r="A109" s="1" t="s">
        <v>525</v>
      </c>
      <c r="B109" s="17">
        <v>79917</v>
      </c>
      <c r="C109" s="17">
        <v>31436</v>
      </c>
      <c r="D109" s="38">
        <f t="shared" si="1"/>
        <v>111353</v>
      </c>
      <c r="E109" s="7">
        <f>D109/'Operating Expenditures I'!C109</f>
        <v>0.74886345295098722</v>
      </c>
      <c r="F109" s="19">
        <f>D109/'Operating Expenditures I'!B109</f>
        <v>36.581143232588701</v>
      </c>
      <c r="G109" s="17">
        <v>17160</v>
      </c>
    </row>
    <row r="110" spans="1:7">
      <c r="A110" s="1" t="s">
        <v>530</v>
      </c>
      <c r="B110" s="17">
        <v>11077</v>
      </c>
      <c r="C110" s="17">
        <v>900</v>
      </c>
      <c r="D110" s="38">
        <f t="shared" si="1"/>
        <v>11977</v>
      </c>
      <c r="E110" s="7">
        <f>D110/'Operating Expenditures I'!C110</f>
        <v>0.19913542272840634</v>
      </c>
      <c r="F110" s="19">
        <f>D110/'Operating Expenditures I'!B110</f>
        <v>31.190104166666668</v>
      </c>
      <c r="G110" s="17">
        <v>39227</v>
      </c>
    </row>
    <row r="111" spans="1:7">
      <c r="A111" s="1" t="s">
        <v>535</v>
      </c>
      <c r="B111" s="17">
        <v>14974678</v>
      </c>
      <c r="C111" s="17">
        <v>6447206</v>
      </c>
      <c r="D111" s="38">
        <f t="shared" si="1"/>
        <v>21421884</v>
      </c>
      <c r="E111" s="7">
        <f>D111/'Operating Expenditures I'!C111</f>
        <v>0.67417123412650481</v>
      </c>
      <c r="F111" s="19">
        <f>D111/'Operating Expenditures I'!B111</f>
        <v>31.837154347574078</v>
      </c>
      <c r="G111" s="17">
        <v>6343604</v>
      </c>
    </row>
    <row r="112" spans="1:7">
      <c r="A112" s="1" t="s">
        <v>540</v>
      </c>
      <c r="B112" s="17">
        <v>19321</v>
      </c>
      <c r="C112" s="17">
        <v>1414</v>
      </c>
      <c r="D112" s="38">
        <f t="shared" si="1"/>
        <v>20735</v>
      </c>
      <c r="E112" s="7">
        <f>D112/'Operating Expenditures I'!C112</f>
        <v>0.80246913580246915</v>
      </c>
      <c r="F112" s="19">
        <f>D112/'Operating Expenditures I'!B112</f>
        <v>2.6792867295516216</v>
      </c>
      <c r="G112" s="17">
        <v>0</v>
      </c>
    </row>
    <row r="113" spans="1:7">
      <c r="A113" s="1" t="s">
        <v>545</v>
      </c>
      <c r="B113" s="17">
        <v>80169</v>
      </c>
      <c r="C113" s="17">
        <v>13769</v>
      </c>
      <c r="D113" s="38">
        <f t="shared" si="1"/>
        <v>93938</v>
      </c>
      <c r="E113" s="7">
        <f>D113/'Operating Expenditures I'!C113</f>
        <v>0.66189412568787298</v>
      </c>
      <c r="F113" s="19">
        <f>D113/'Operating Expenditures I'!B113</f>
        <v>18.103295432645982</v>
      </c>
      <c r="G113" s="17">
        <v>39607</v>
      </c>
    </row>
    <row r="114" spans="1:7">
      <c r="A114" s="1" t="s">
        <v>550</v>
      </c>
      <c r="B114" s="17">
        <v>138477</v>
      </c>
      <c r="C114" s="17">
        <v>50412</v>
      </c>
      <c r="D114" s="38">
        <f t="shared" si="1"/>
        <v>188889</v>
      </c>
      <c r="E114" s="7">
        <f>D114/'Operating Expenditures I'!C114</f>
        <v>0.5950328090397331</v>
      </c>
      <c r="F114" s="19">
        <f>D114/'Operating Expenditures I'!B114</f>
        <v>24.074560285495792</v>
      </c>
      <c r="G114" s="17">
        <v>103234</v>
      </c>
    </row>
    <row r="115" spans="1:7">
      <c r="A115" s="1" t="s">
        <v>555</v>
      </c>
      <c r="B115" s="17">
        <v>25468</v>
      </c>
      <c r="C115" s="17">
        <v>7274</v>
      </c>
      <c r="D115" s="38">
        <f t="shared" si="1"/>
        <v>32742</v>
      </c>
      <c r="E115" s="7">
        <f>D115/'Operating Expenditures I'!C115</f>
        <v>0.96681037028287964</v>
      </c>
      <c r="F115" s="19">
        <f>D115/'Operating Expenditures I'!B115</f>
        <v>13.699581589958159</v>
      </c>
      <c r="G115" s="17">
        <v>1124</v>
      </c>
    </row>
    <row r="116" spans="1:7">
      <c r="A116" s="1" t="s">
        <v>560</v>
      </c>
      <c r="B116" s="17">
        <v>131726</v>
      </c>
      <c r="C116" s="17">
        <v>56368</v>
      </c>
      <c r="D116" s="38">
        <f t="shared" si="1"/>
        <v>188094</v>
      </c>
      <c r="E116" s="7">
        <f>D116/'Operating Expenditures I'!C116</f>
        <v>0.73728524559319841</v>
      </c>
      <c r="F116" s="19">
        <f>D116/'Operating Expenditures I'!B116</f>
        <v>71.437143942271177</v>
      </c>
      <c r="G116" s="17">
        <v>36347</v>
      </c>
    </row>
    <row r="117" spans="1:7">
      <c r="A117" s="1" t="s">
        <v>565</v>
      </c>
      <c r="B117" s="17">
        <v>40596</v>
      </c>
      <c r="C117" s="17">
        <v>5374</v>
      </c>
      <c r="D117" s="38">
        <f t="shared" si="1"/>
        <v>45970</v>
      </c>
      <c r="E117" s="7">
        <f>D117/'Operating Expenditures I'!C117</f>
        <v>0.64254165268925412</v>
      </c>
      <c r="F117" s="19">
        <f>D117/'Operating Expenditures I'!B117</f>
        <v>24.374337221633088</v>
      </c>
      <c r="G117" s="17">
        <v>21842</v>
      </c>
    </row>
    <row r="118" spans="1:7">
      <c r="A118" s="1" t="s">
        <v>570</v>
      </c>
      <c r="B118" s="17">
        <v>15930</v>
      </c>
      <c r="C118" s="17">
        <v>523</v>
      </c>
      <c r="D118" s="38">
        <f t="shared" si="1"/>
        <v>16453</v>
      </c>
      <c r="E118" s="7">
        <f>D118/'Operating Expenditures I'!C118</f>
        <v>0.54574101101233907</v>
      </c>
      <c r="F118" s="19">
        <f>D118/'Operating Expenditures I'!B118</f>
        <v>22.979050279329609</v>
      </c>
      <c r="G118" s="17">
        <v>12575</v>
      </c>
    </row>
    <row r="119" spans="1:7">
      <c r="A119" s="1" t="s">
        <v>575</v>
      </c>
      <c r="B119" s="17">
        <v>1082307</v>
      </c>
      <c r="C119" s="17">
        <v>355774</v>
      </c>
      <c r="D119" s="38">
        <f t="shared" si="1"/>
        <v>1438081</v>
      </c>
      <c r="E119" s="7">
        <f>D119/'Operating Expenditures I'!C119</f>
        <v>0.58481732198032876</v>
      </c>
      <c r="F119" s="19">
        <f>D119/'Operating Expenditures I'!B119</f>
        <v>30.675134916064078</v>
      </c>
      <c r="G119" s="17">
        <v>693724</v>
      </c>
    </row>
    <row r="120" spans="1:7">
      <c r="A120" s="1" t="s">
        <v>579</v>
      </c>
      <c r="B120" s="17">
        <v>13314</v>
      </c>
      <c r="C120" s="17">
        <v>1512</v>
      </c>
      <c r="D120" s="38">
        <f t="shared" si="1"/>
        <v>14826</v>
      </c>
      <c r="E120" s="7">
        <f>D120/'Operating Expenditures I'!C120</f>
        <v>0.5902070063694268</v>
      </c>
      <c r="F120" s="19">
        <f>D120/'Operating Expenditures I'!B120</f>
        <v>12.925893635571056</v>
      </c>
      <c r="G120" s="17">
        <v>8919</v>
      </c>
    </row>
    <row r="121" spans="1:7">
      <c r="A121" s="1" t="s">
        <v>584</v>
      </c>
      <c r="B121" s="17">
        <v>56331</v>
      </c>
      <c r="C121" s="17">
        <v>22704</v>
      </c>
      <c r="D121" s="38">
        <f t="shared" si="1"/>
        <v>79035</v>
      </c>
      <c r="E121" s="7">
        <f>D121/'Operating Expenditures I'!C121</f>
        <v>0.8169667776146865</v>
      </c>
      <c r="F121" s="19">
        <f>D121/'Operating Expenditures I'!B121</f>
        <v>25.660714285714285</v>
      </c>
      <c r="G121" s="17">
        <v>13267</v>
      </c>
    </row>
    <row r="122" spans="1:7">
      <c r="A122" s="1" t="s">
        <v>589</v>
      </c>
      <c r="B122" s="17">
        <v>168401</v>
      </c>
      <c r="C122" s="17">
        <v>88418</v>
      </c>
      <c r="D122" s="38">
        <f t="shared" si="1"/>
        <v>256819</v>
      </c>
      <c r="E122" s="7">
        <f>D122/'Operating Expenditures I'!C122</f>
        <v>0.65315106815869783</v>
      </c>
      <c r="F122" s="19">
        <f>D122/'Operating Expenditures I'!B122</f>
        <v>21.405150858476414</v>
      </c>
      <c r="G122" s="17">
        <v>72413</v>
      </c>
    </row>
    <row r="123" spans="1:7">
      <c r="A123" s="1" t="s">
        <v>594</v>
      </c>
      <c r="B123" s="17">
        <v>32105</v>
      </c>
      <c r="C123" s="17">
        <v>14284</v>
      </c>
      <c r="D123" s="38">
        <f t="shared" si="1"/>
        <v>46389</v>
      </c>
      <c r="E123" s="7">
        <f>D123/'Operating Expenditures I'!C123</f>
        <v>0.7426636568848759</v>
      </c>
      <c r="F123" s="19">
        <f>D123/'Operating Expenditures I'!B123</f>
        <v>24.023303987571207</v>
      </c>
      <c r="G123" s="17">
        <v>10340</v>
      </c>
    </row>
    <row r="124" spans="1:7">
      <c r="A124" s="1" t="s">
        <v>599</v>
      </c>
      <c r="B124" s="17">
        <v>40899</v>
      </c>
      <c r="C124" s="17">
        <v>23699</v>
      </c>
      <c r="D124" s="38">
        <f t="shared" si="1"/>
        <v>64598</v>
      </c>
      <c r="E124" s="7">
        <f>D124/'Operating Expenditures I'!C124</f>
        <v>0.78828037291941233</v>
      </c>
      <c r="F124" s="19">
        <f>D124/'Operating Expenditures I'!B124</f>
        <v>59.373161764705884</v>
      </c>
      <c r="G124" s="17">
        <v>12060</v>
      </c>
    </row>
    <row r="125" spans="1:7">
      <c r="A125" s="1" t="s">
        <v>604</v>
      </c>
      <c r="B125" s="17">
        <v>424349</v>
      </c>
      <c r="C125" s="17">
        <v>132881</v>
      </c>
      <c r="D125" s="38">
        <f t="shared" si="1"/>
        <v>557230</v>
      </c>
      <c r="E125" s="7">
        <f>D125/'Operating Expenditures I'!C125</f>
        <v>0.85789328640731111</v>
      </c>
      <c r="F125" s="19">
        <f>D125/'Operating Expenditures I'!B125</f>
        <v>22.630467449132926</v>
      </c>
      <c r="G125" s="17">
        <v>48836</v>
      </c>
    </row>
  </sheetData>
  <mergeCells count="1">
    <mergeCell ref="B3:F3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DB640-F996-40EA-8D93-ED2DC9BFF8D2}">
  <dimension ref="A1:I125"/>
  <sheetViews>
    <sheetView tabSelected="1" workbookViewId="0">
      <selection activeCell="L10" sqref="L10"/>
    </sheetView>
  </sheetViews>
  <sheetFormatPr defaultRowHeight="15"/>
  <cols>
    <col min="1" max="1" width="52.42578125" bestFit="1" customWidth="1"/>
    <col min="2" max="2" width="11.140625" customWidth="1"/>
    <col min="3" max="3" width="10.5703125" bestFit="1" customWidth="1"/>
    <col min="4" max="4" width="8" bestFit="1" customWidth="1"/>
    <col min="5" max="5" width="10.42578125" customWidth="1"/>
    <col min="6" max="6" width="9.42578125" customWidth="1"/>
    <col min="7" max="7" width="15.28515625" bestFit="1" customWidth="1"/>
    <col min="8" max="8" width="11.7109375" customWidth="1"/>
    <col min="9" max="9" width="12.5703125" customWidth="1"/>
  </cols>
  <sheetData>
    <row r="1" spans="1:9">
      <c r="A1" s="26" t="s">
        <v>930</v>
      </c>
    </row>
    <row r="3" spans="1:9">
      <c r="B3" s="70" t="s">
        <v>931</v>
      </c>
      <c r="C3" s="70"/>
      <c r="D3" s="70"/>
      <c r="E3" s="70"/>
      <c r="F3" s="70"/>
      <c r="G3" s="63" t="s">
        <v>932</v>
      </c>
      <c r="H3" s="63"/>
      <c r="I3" s="63"/>
    </row>
    <row r="4" spans="1:9">
      <c r="A4" s="8" t="s">
        <v>1</v>
      </c>
      <c r="B4" s="40" t="s">
        <v>933</v>
      </c>
      <c r="C4" s="40" t="s">
        <v>934</v>
      </c>
      <c r="D4" s="40" t="s">
        <v>935</v>
      </c>
      <c r="E4" s="40" t="s">
        <v>648</v>
      </c>
      <c r="F4" s="41" t="s">
        <v>769</v>
      </c>
      <c r="G4" s="54" t="s">
        <v>936</v>
      </c>
      <c r="H4" s="54" t="s">
        <v>937</v>
      </c>
      <c r="I4" s="54" t="s">
        <v>938</v>
      </c>
    </row>
    <row r="5" spans="1:9">
      <c r="A5" s="1" t="s">
        <v>12</v>
      </c>
      <c r="B5" s="17">
        <v>0</v>
      </c>
      <c r="C5" s="17">
        <v>0</v>
      </c>
      <c r="D5" s="17">
        <v>0</v>
      </c>
      <c r="E5" s="17">
        <v>0</v>
      </c>
      <c r="F5" s="38">
        <f>SUM(B5:E5)</f>
        <v>0</v>
      </c>
      <c r="G5" s="17">
        <v>0</v>
      </c>
      <c r="H5" s="17">
        <v>0</v>
      </c>
      <c r="I5" s="17">
        <v>0</v>
      </c>
    </row>
    <row r="6" spans="1:9">
      <c r="A6" s="1" t="s">
        <v>17</v>
      </c>
      <c r="B6" s="17">
        <v>0</v>
      </c>
      <c r="C6" s="17">
        <v>0</v>
      </c>
      <c r="D6" s="17">
        <v>0</v>
      </c>
      <c r="E6" s="17">
        <v>0</v>
      </c>
      <c r="F6" s="38">
        <f t="shared" ref="F6:F69" si="0">SUM(B6:E6)</f>
        <v>0</v>
      </c>
      <c r="G6" s="17">
        <v>0</v>
      </c>
      <c r="H6" s="17">
        <v>0</v>
      </c>
      <c r="I6" s="17">
        <v>0</v>
      </c>
    </row>
    <row r="7" spans="1:9">
      <c r="A7" s="1" t="s">
        <v>22</v>
      </c>
      <c r="B7" s="17">
        <v>0</v>
      </c>
      <c r="C7" s="17">
        <v>0</v>
      </c>
      <c r="D7" s="17">
        <v>0</v>
      </c>
      <c r="E7" s="17">
        <v>0</v>
      </c>
      <c r="F7" s="38">
        <f t="shared" si="0"/>
        <v>0</v>
      </c>
      <c r="G7" s="17">
        <v>0</v>
      </c>
      <c r="H7" s="17">
        <v>0</v>
      </c>
      <c r="I7" s="17">
        <v>0</v>
      </c>
    </row>
    <row r="8" spans="1:9">
      <c r="A8" s="1" t="s">
        <v>27</v>
      </c>
      <c r="B8" s="17">
        <v>0</v>
      </c>
      <c r="C8" s="17">
        <v>0</v>
      </c>
      <c r="D8" s="17">
        <v>0</v>
      </c>
      <c r="E8" s="17">
        <v>0</v>
      </c>
      <c r="F8" s="38">
        <f t="shared" si="0"/>
        <v>0</v>
      </c>
      <c r="G8" s="17">
        <v>0</v>
      </c>
      <c r="H8" s="17">
        <v>0</v>
      </c>
      <c r="I8" s="17">
        <v>0</v>
      </c>
    </row>
    <row r="9" spans="1:9">
      <c r="A9" s="1" t="s">
        <v>32</v>
      </c>
      <c r="B9" s="17">
        <v>0</v>
      </c>
      <c r="C9" s="17">
        <v>0</v>
      </c>
      <c r="D9" s="17">
        <v>0</v>
      </c>
      <c r="E9" s="17">
        <v>0</v>
      </c>
      <c r="F9" s="38">
        <f t="shared" si="0"/>
        <v>0</v>
      </c>
      <c r="G9" s="17">
        <v>0</v>
      </c>
      <c r="H9" s="17">
        <v>0</v>
      </c>
      <c r="I9" s="17">
        <v>0</v>
      </c>
    </row>
    <row r="10" spans="1:9">
      <c r="A10" s="1" t="s">
        <v>37</v>
      </c>
      <c r="B10" s="17">
        <v>0</v>
      </c>
      <c r="C10" s="17">
        <v>0</v>
      </c>
      <c r="D10" s="17">
        <v>0</v>
      </c>
      <c r="E10" s="17">
        <v>0</v>
      </c>
      <c r="F10" s="38">
        <f t="shared" si="0"/>
        <v>0</v>
      </c>
      <c r="G10" s="17">
        <v>0</v>
      </c>
      <c r="H10" s="17">
        <v>0</v>
      </c>
      <c r="I10" s="17">
        <v>0</v>
      </c>
    </row>
    <row r="11" spans="1:9">
      <c r="A11" s="1" t="s">
        <v>42</v>
      </c>
      <c r="B11" s="17">
        <v>0</v>
      </c>
      <c r="C11" s="17">
        <v>0</v>
      </c>
      <c r="D11" s="17">
        <v>0</v>
      </c>
      <c r="E11" s="17">
        <v>4059</v>
      </c>
      <c r="F11" s="38">
        <f t="shared" si="0"/>
        <v>4059</v>
      </c>
      <c r="G11" s="17">
        <v>0</v>
      </c>
      <c r="H11" s="17">
        <v>4059</v>
      </c>
      <c r="I11" s="17">
        <v>0</v>
      </c>
    </row>
    <row r="12" spans="1:9">
      <c r="A12" s="1" t="s">
        <v>47</v>
      </c>
      <c r="B12" s="17">
        <v>0</v>
      </c>
      <c r="C12" s="17">
        <v>0</v>
      </c>
      <c r="D12" s="17">
        <v>0</v>
      </c>
      <c r="E12" s="17">
        <v>0</v>
      </c>
      <c r="F12" s="38">
        <f t="shared" si="0"/>
        <v>0</v>
      </c>
      <c r="G12" s="17">
        <v>0</v>
      </c>
      <c r="H12" s="17">
        <v>0</v>
      </c>
      <c r="I12" s="17">
        <v>0</v>
      </c>
    </row>
    <row r="13" spans="1:9">
      <c r="A13" s="1" t="s">
        <v>52</v>
      </c>
      <c r="B13" s="17">
        <v>0</v>
      </c>
      <c r="C13" s="17">
        <v>0</v>
      </c>
      <c r="D13" s="17">
        <v>0</v>
      </c>
      <c r="E13" s="17">
        <v>140749</v>
      </c>
      <c r="F13" s="38">
        <f t="shared" si="0"/>
        <v>140749</v>
      </c>
      <c r="G13" s="17">
        <v>0</v>
      </c>
      <c r="H13" s="17">
        <v>140749</v>
      </c>
      <c r="I13" s="17">
        <v>0</v>
      </c>
    </row>
    <row r="14" spans="1:9">
      <c r="A14" s="1" t="s">
        <v>57</v>
      </c>
      <c r="B14" s="17">
        <v>0</v>
      </c>
      <c r="C14" s="17">
        <v>0</v>
      </c>
      <c r="D14" s="17">
        <v>0</v>
      </c>
      <c r="E14" s="17">
        <v>0</v>
      </c>
      <c r="F14" s="38">
        <f t="shared" si="0"/>
        <v>0</v>
      </c>
      <c r="G14" s="17">
        <v>0</v>
      </c>
      <c r="H14" s="17">
        <v>0</v>
      </c>
      <c r="I14" s="17">
        <v>0</v>
      </c>
    </row>
    <row r="15" spans="1:9">
      <c r="A15" s="1" t="s">
        <v>62</v>
      </c>
      <c r="B15" s="17">
        <v>0</v>
      </c>
      <c r="C15" s="17">
        <v>0</v>
      </c>
      <c r="D15" s="17">
        <v>0</v>
      </c>
      <c r="E15" s="17">
        <v>0</v>
      </c>
      <c r="F15" s="38">
        <f t="shared" si="0"/>
        <v>0</v>
      </c>
      <c r="G15" s="17">
        <v>0</v>
      </c>
      <c r="H15" s="17">
        <v>0</v>
      </c>
      <c r="I15" s="17">
        <v>0</v>
      </c>
    </row>
    <row r="16" spans="1:9">
      <c r="A16" s="1" t="s">
        <v>67</v>
      </c>
      <c r="B16" s="17">
        <v>0</v>
      </c>
      <c r="C16" s="17">
        <v>0</v>
      </c>
      <c r="D16" s="17">
        <v>0</v>
      </c>
      <c r="E16" s="17">
        <v>0</v>
      </c>
      <c r="F16" s="38">
        <f t="shared" si="0"/>
        <v>0</v>
      </c>
      <c r="G16" s="17">
        <v>0</v>
      </c>
      <c r="H16" s="17">
        <v>0</v>
      </c>
      <c r="I16" s="17">
        <v>0</v>
      </c>
    </row>
    <row r="17" spans="1:9">
      <c r="A17" s="1" t="s">
        <v>72</v>
      </c>
      <c r="B17" s="17">
        <v>0</v>
      </c>
      <c r="C17" s="17">
        <v>0</v>
      </c>
      <c r="D17" s="17">
        <v>0</v>
      </c>
      <c r="E17" s="17">
        <v>0</v>
      </c>
      <c r="F17" s="38">
        <f t="shared" si="0"/>
        <v>0</v>
      </c>
      <c r="G17" s="17">
        <v>0</v>
      </c>
      <c r="H17" s="17">
        <v>0</v>
      </c>
      <c r="I17" s="17">
        <v>0</v>
      </c>
    </row>
    <row r="18" spans="1:9">
      <c r="A18" s="1" t="s">
        <v>77</v>
      </c>
      <c r="B18" s="17">
        <v>0</v>
      </c>
      <c r="C18" s="17">
        <v>0</v>
      </c>
      <c r="D18" s="17">
        <v>0</v>
      </c>
      <c r="E18" s="17">
        <v>1575</v>
      </c>
      <c r="F18" s="38">
        <f t="shared" si="0"/>
        <v>1575</v>
      </c>
      <c r="G18" s="17">
        <v>0</v>
      </c>
      <c r="H18" s="17">
        <v>0</v>
      </c>
      <c r="I18" s="17">
        <v>1575</v>
      </c>
    </row>
    <row r="19" spans="1:9">
      <c r="A19" s="1" t="s">
        <v>82</v>
      </c>
      <c r="B19" s="17">
        <v>0</v>
      </c>
      <c r="C19" s="17">
        <v>0</v>
      </c>
      <c r="D19" s="17">
        <v>0</v>
      </c>
      <c r="E19" s="17">
        <v>0</v>
      </c>
      <c r="F19" s="38">
        <f t="shared" si="0"/>
        <v>0</v>
      </c>
      <c r="G19" s="17">
        <v>0</v>
      </c>
      <c r="H19" s="17">
        <v>0</v>
      </c>
      <c r="I19" s="17">
        <v>0</v>
      </c>
    </row>
    <row r="20" spans="1:9">
      <c r="A20" s="1" t="s">
        <v>87</v>
      </c>
      <c r="B20" s="17">
        <v>0</v>
      </c>
      <c r="C20" s="17">
        <v>0</v>
      </c>
      <c r="D20" s="17">
        <v>0</v>
      </c>
      <c r="E20" s="17">
        <v>0</v>
      </c>
      <c r="F20" s="38">
        <f t="shared" si="0"/>
        <v>0</v>
      </c>
      <c r="G20" s="17">
        <v>0</v>
      </c>
      <c r="H20" s="17">
        <v>0</v>
      </c>
      <c r="I20" s="17">
        <v>0</v>
      </c>
    </row>
    <row r="21" spans="1:9">
      <c r="A21" s="1" t="s">
        <v>92</v>
      </c>
      <c r="B21" s="17">
        <v>0</v>
      </c>
      <c r="C21" s="17">
        <v>0</v>
      </c>
      <c r="D21" s="17">
        <v>0</v>
      </c>
      <c r="E21" s="17">
        <v>0</v>
      </c>
      <c r="F21" s="38">
        <f t="shared" si="0"/>
        <v>0</v>
      </c>
      <c r="G21" s="17">
        <v>0</v>
      </c>
      <c r="H21" s="17">
        <v>0</v>
      </c>
      <c r="I21" s="17">
        <v>0</v>
      </c>
    </row>
    <row r="22" spans="1:9">
      <c r="A22" s="1" t="s">
        <v>97</v>
      </c>
      <c r="B22" s="17">
        <v>0</v>
      </c>
      <c r="C22" s="17">
        <v>0</v>
      </c>
      <c r="D22" s="17">
        <v>0</v>
      </c>
      <c r="E22" s="17">
        <v>0</v>
      </c>
      <c r="F22" s="38">
        <f t="shared" si="0"/>
        <v>0</v>
      </c>
      <c r="G22" s="17">
        <v>0</v>
      </c>
      <c r="H22" s="17">
        <v>0</v>
      </c>
      <c r="I22" s="17">
        <v>0</v>
      </c>
    </row>
    <row r="23" spans="1:9">
      <c r="A23" s="1" t="s">
        <v>102</v>
      </c>
      <c r="B23" s="17">
        <v>0</v>
      </c>
      <c r="C23" s="17">
        <v>0</v>
      </c>
      <c r="D23" s="17">
        <v>0</v>
      </c>
      <c r="E23" s="17">
        <v>0</v>
      </c>
      <c r="F23" s="38">
        <f t="shared" si="0"/>
        <v>0</v>
      </c>
      <c r="G23" s="17">
        <v>0</v>
      </c>
      <c r="H23" s="17">
        <v>0</v>
      </c>
      <c r="I23" s="17">
        <v>0</v>
      </c>
    </row>
    <row r="24" spans="1:9">
      <c r="A24" s="1" t="s">
        <v>107</v>
      </c>
      <c r="B24" s="17">
        <v>0</v>
      </c>
      <c r="C24" s="17">
        <v>0</v>
      </c>
      <c r="D24" s="17">
        <v>0</v>
      </c>
      <c r="E24" s="17">
        <v>0</v>
      </c>
      <c r="F24" s="38">
        <f t="shared" si="0"/>
        <v>0</v>
      </c>
      <c r="G24" s="17">
        <v>0</v>
      </c>
      <c r="H24" s="17">
        <v>0</v>
      </c>
      <c r="I24" s="17">
        <v>0</v>
      </c>
    </row>
    <row r="25" spans="1:9">
      <c r="A25" s="1" t="s">
        <v>112</v>
      </c>
      <c r="B25" s="17">
        <v>0</v>
      </c>
      <c r="C25" s="17">
        <v>0</v>
      </c>
      <c r="D25" s="17">
        <v>0</v>
      </c>
      <c r="E25" s="17">
        <v>3349</v>
      </c>
      <c r="F25" s="38">
        <f t="shared" si="0"/>
        <v>3349</v>
      </c>
      <c r="G25" s="17">
        <v>0</v>
      </c>
      <c r="H25" s="17">
        <v>0</v>
      </c>
      <c r="I25" s="17">
        <v>3349</v>
      </c>
    </row>
    <row r="26" spans="1:9">
      <c r="A26" s="1" t="s">
        <v>117</v>
      </c>
      <c r="B26" s="17">
        <v>0</v>
      </c>
      <c r="C26" s="17">
        <v>0</v>
      </c>
      <c r="D26" s="17">
        <v>0</v>
      </c>
      <c r="E26" s="17">
        <v>0</v>
      </c>
      <c r="F26" s="38">
        <f t="shared" si="0"/>
        <v>0</v>
      </c>
      <c r="G26" s="17">
        <v>0</v>
      </c>
      <c r="H26" s="17">
        <v>0</v>
      </c>
      <c r="I26" s="17">
        <v>0</v>
      </c>
    </row>
    <row r="27" spans="1:9">
      <c r="A27" s="1" t="s">
        <v>122</v>
      </c>
      <c r="B27" s="17">
        <v>0</v>
      </c>
      <c r="C27" s="17">
        <v>0</v>
      </c>
      <c r="D27" s="17">
        <v>0</v>
      </c>
      <c r="E27" s="17">
        <v>0</v>
      </c>
      <c r="F27" s="38">
        <f t="shared" si="0"/>
        <v>0</v>
      </c>
      <c r="G27" s="17">
        <v>0</v>
      </c>
      <c r="H27" s="17">
        <v>4040</v>
      </c>
      <c r="I27" s="17">
        <v>0</v>
      </c>
    </row>
    <row r="28" spans="1:9">
      <c r="A28" s="1" t="s">
        <v>127</v>
      </c>
      <c r="B28" s="17">
        <v>0</v>
      </c>
      <c r="C28" s="17">
        <v>0</v>
      </c>
      <c r="D28" s="17">
        <v>0</v>
      </c>
      <c r="E28" s="17">
        <v>0</v>
      </c>
      <c r="F28" s="38">
        <f t="shared" si="0"/>
        <v>0</v>
      </c>
      <c r="G28" s="17">
        <v>0</v>
      </c>
      <c r="H28" s="17">
        <v>0</v>
      </c>
      <c r="I28" s="17">
        <v>0</v>
      </c>
    </row>
    <row r="29" spans="1:9">
      <c r="A29" s="1" t="s">
        <v>132</v>
      </c>
      <c r="B29" s="17">
        <v>0</v>
      </c>
      <c r="C29" s="17">
        <v>0</v>
      </c>
      <c r="D29" s="17">
        <v>0</v>
      </c>
      <c r="E29" s="17">
        <v>0</v>
      </c>
      <c r="F29" s="38">
        <f t="shared" si="0"/>
        <v>0</v>
      </c>
      <c r="G29" s="17">
        <v>0</v>
      </c>
      <c r="H29" s="17">
        <v>0</v>
      </c>
      <c r="I29" s="17">
        <v>0</v>
      </c>
    </row>
    <row r="30" spans="1:9">
      <c r="A30" s="1" t="s">
        <v>137</v>
      </c>
      <c r="B30" s="17">
        <v>0</v>
      </c>
      <c r="C30" s="17">
        <v>0</v>
      </c>
      <c r="D30" s="17">
        <v>0</v>
      </c>
      <c r="E30" s="17">
        <v>0</v>
      </c>
      <c r="F30" s="38">
        <f t="shared" si="0"/>
        <v>0</v>
      </c>
      <c r="G30" s="17">
        <v>0</v>
      </c>
      <c r="H30" s="17">
        <v>0</v>
      </c>
      <c r="I30" s="17">
        <v>0</v>
      </c>
    </row>
    <row r="31" spans="1:9">
      <c r="A31" s="1" t="s">
        <v>142</v>
      </c>
      <c r="B31" s="17">
        <v>0</v>
      </c>
      <c r="C31" s="17">
        <v>0</v>
      </c>
      <c r="D31" s="17">
        <v>0</v>
      </c>
      <c r="E31" s="17">
        <v>0</v>
      </c>
      <c r="F31" s="38">
        <f t="shared" si="0"/>
        <v>0</v>
      </c>
      <c r="G31" s="17">
        <v>0</v>
      </c>
      <c r="H31" s="17">
        <v>0</v>
      </c>
      <c r="I31" s="17">
        <v>0</v>
      </c>
    </row>
    <row r="32" spans="1:9">
      <c r="A32" s="1" t="s">
        <v>147</v>
      </c>
      <c r="B32" s="17">
        <v>0</v>
      </c>
      <c r="C32" s="17">
        <v>0</v>
      </c>
      <c r="D32" s="17">
        <v>0</v>
      </c>
      <c r="E32" s="17">
        <v>0</v>
      </c>
      <c r="F32" s="38">
        <f t="shared" si="0"/>
        <v>0</v>
      </c>
      <c r="G32" s="17">
        <v>0</v>
      </c>
      <c r="H32" s="17">
        <v>0</v>
      </c>
      <c r="I32" s="17">
        <v>0</v>
      </c>
    </row>
    <row r="33" spans="1:9">
      <c r="A33" s="1" t="s">
        <v>152</v>
      </c>
      <c r="B33" s="17">
        <v>0</v>
      </c>
      <c r="C33" s="17">
        <v>0</v>
      </c>
      <c r="D33" s="17">
        <v>0</v>
      </c>
      <c r="E33" s="17">
        <v>0</v>
      </c>
      <c r="F33" s="38">
        <f t="shared" si="0"/>
        <v>0</v>
      </c>
      <c r="G33" s="17">
        <v>0</v>
      </c>
      <c r="H33" s="17">
        <v>6700</v>
      </c>
      <c r="I33" s="17">
        <v>0</v>
      </c>
    </row>
    <row r="34" spans="1:9">
      <c r="A34" s="1" t="s">
        <v>157</v>
      </c>
      <c r="B34" s="17">
        <v>0</v>
      </c>
      <c r="C34" s="17">
        <v>0</v>
      </c>
      <c r="D34" s="17">
        <v>0</v>
      </c>
      <c r="E34" s="17">
        <v>0</v>
      </c>
      <c r="F34" s="38">
        <f t="shared" si="0"/>
        <v>0</v>
      </c>
      <c r="G34" s="17">
        <v>0</v>
      </c>
      <c r="H34" s="17">
        <v>0</v>
      </c>
      <c r="I34" s="17">
        <v>5893</v>
      </c>
    </row>
    <row r="35" spans="1:9">
      <c r="A35" s="1" t="s">
        <v>162</v>
      </c>
      <c r="B35" s="17">
        <v>0</v>
      </c>
      <c r="C35" s="17">
        <v>0</v>
      </c>
      <c r="D35" s="17">
        <v>0</v>
      </c>
      <c r="E35" s="17">
        <v>0</v>
      </c>
      <c r="F35" s="38">
        <f t="shared" si="0"/>
        <v>0</v>
      </c>
      <c r="G35" s="17">
        <v>0</v>
      </c>
      <c r="H35" s="17">
        <v>0</v>
      </c>
      <c r="I35" s="17">
        <v>47092</v>
      </c>
    </row>
    <row r="36" spans="1:9">
      <c r="A36" s="1" t="s">
        <v>167</v>
      </c>
      <c r="B36" s="17">
        <v>0</v>
      </c>
      <c r="C36" s="17">
        <v>0</v>
      </c>
      <c r="D36" s="17">
        <v>0</v>
      </c>
      <c r="E36" s="17">
        <v>0</v>
      </c>
      <c r="F36" s="38">
        <f t="shared" si="0"/>
        <v>0</v>
      </c>
      <c r="G36" s="17">
        <v>0</v>
      </c>
      <c r="H36" s="17">
        <v>0</v>
      </c>
      <c r="I36" s="17">
        <v>45387</v>
      </c>
    </row>
    <row r="37" spans="1:9">
      <c r="A37" s="1" t="s">
        <v>171</v>
      </c>
      <c r="B37" s="17">
        <v>0</v>
      </c>
      <c r="C37" s="17">
        <v>0</v>
      </c>
      <c r="D37" s="17">
        <v>0</v>
      </c>
      <c r="E37" s="17">
        <v>0</v>
      </c>
      <c r="F37" s="38">
        <f t="shared" si="0"/>
        <v>0</v>
      </c>
      <c r="G37" s="17">
        <v>0</v>
      </c>
      <c r="H37" s="17">
        <v>0</v>
      </c>
      <c r="I37" s="17">
        <v>0</v>
      </c>
    </row>
    <row r="38" spans="1:9">
      <c r="A38" s="1" t="s">
        <v>176</v>
      </c>
      <c r="B38" s="17">
        <v>0</v>
      </c>
      <c r="C38" s="17">
        <v>0</v>
      </c>
      <c r="D38" s="17">
        <v>0</v>
      </c>
      <c r="E38" s="17">
        <v>250</v>
      </c>
      <c r="F38" s="38">
        <f t="shared" si="0"/>
        <v>250</v>
      </c>
      <c r="G38" s="17">
        <v>0</v>
      </c>
      <c r="H38" s="17">
        <v>250</v>
      </c>
      <c r="I38" s="17">
        <v>0</v>
      </c>
    </row>
    <row r="39" spans="1:9">
      <c r="A39" s="1" t="s">
        <v>181</v>
      </c>
      <c r="B39" s="17">
        <v>495073</v>
      </c>
      <c r="C39" s="17">
        <v>0</v>
      </c>
      <c r="D39" s="17">
        <v>0</v>
      </c>
      <c r="E39" s="17">
        <v>0</v>
      </c>
      <c r="F39" s="38">
        <f t="shared" si="0"/>
        <v>495073</v>
      </c>
      <c r="G39" s="17">
        <v>0</v>
      </c>
      <c r="H39" s="17">
        <v>495073</v>
      </c>
      <c r="I39" s="17">
        <v>0</v>
      </c>
    </row>
    <row r="40" spans="1:9">
      <c r="A40" s="1" t="s">
        <v>186</v>
      </c>
      <c r="B40" s="17">
        <v>0</v>
      </c>
      <c r="C40" s="17">
        <v>0</v>
      </c>
      <c r="D40" s="17">
        <v>0</v>
      </c>
      <c r="E40" s="17">
        <v>39217</v>
      </c>
      <c r="F40" s="38">
        <f t="shared" si="0"/>
        <v>39217</v>
      </c>
      <c r="G40" s="17">
        <v>0</v>
      </c>
      <c r="H40" s="17">
        <v>39217</v>
      </c>
      <c r="I40" s="17">
        <v>0</v>
      </c>
    </row>
    <row r="41" spans="1:9">
      <c r="A41" s="1" t="s">
        <v>191</v>
      </c>
      <c r="B41" s="17">
        <v>0</v>
      </c>
      <c r="C41" s="17">
        <v>0</v>
      </c>
      <c r="D41" s="17">
        <v>0</v>
      </c>
      <c r="E41" s="17">
        <v>0</v>
      </c>
      <c r="F41" s="38">
        <f t="shared" si="0"/>
        <v>0</v>
      </c>
      <c r="G41" s="17">
        <v>0</v>
      </c>
      <c r="H41" s="17">
        <v>0</v>
      </c>
      <c r="I41" s="17">
        <v>0</v>
      </c>
    </row>
    <row r="42" spans="1:9">
      <c r="A42" s="1" t="s">
        <v>196</v>
      </c>
      <c r="B42" s="17">
        <v>0</v>
      </c>
      <c r="C42" s="17">
        <v>0</v>
      </c>
      <c r="D42" s="17">
        <v>0</v>
      </c>
      <c r="E42" s="17">
        <v>0</v>
      </c>
      <c r="F42" s="38">
        <f t="shared" si="0"/>
        <v>0</v>
      </c>
      <c r="G42" s="17">
        <v>0</v>
      </c>
      <c r="H42" s="17">
        <v>0</v>
      </c>
      <c r="I42" s="17">
        <v>0</v>
      </c>
    </row>
    <row r="43" spans="1:9">
      <c r="A43" s="1" t="s">
        <v>201</v>
      </c>
      <c r="B43" s="17">
        <v>0</v>
      </c>
      <c r="C43" s="17">
        <v>0</v>
      </c>
      <c r="D43" s="17">
        <v>0</v>
      </c>
      <c r="E43" s="17">
        <v>0</v>
      </c>
      <c r="F43" s="38">
        <f t="shared" si="0"/>
        <v>0</v>
      </c>
      <c r="G43" s="17">
        <v>0</v>
      </c>
      <c r="H43" s="17">
        <v>0</v>
      </c>
      <c r="I43" s="17">
        <v>0</v>
      </c>
    </row>
    <row r="44" spans="1:9">
      <c r="A44" s="1" t="s">
        <v>206</v>
      </c>
      <c r="B44" s="17">
        <v>0</v>
      </c>
      <c r="C44" s="17">
        <v>0</v>
      </c>
      <c r="D44" s="17">
        <v>0</v>
      </c>
      <c r="E44" s="17">
        <v>0</v>
      </c>
      <c r="F44" s="38">
        <f t="shared" si="0"/>
        <v>0</v>
      </c>
      <c r="G44" s="17">
        <v>0</v>
      </c>
      <c r="H44" s="17">
        <v>0</v>
      </c>
      <c r="I44" s="17">
        <v>0</v>
      </c>
    </row>
    <row r="45" spans="1:9">
      <c r="A45" s="1" t="s">
        <v>211</v>
      </c>
      <c r="B45" s="17">
        <v>0</v>
      </c>
      <c r="C45" s="17">
        <v>0</v>
      </c>
      <c r="D45" s="17">
        <v>0</v>
      </c>
      <c r="E45" s="17">
        <v>0</v>
      </c>
      <c r="F45" s="38">
        <f t="shared" si="0"/>
        <v>0</v>
      </c>
      <c r="G45" s="17">
        <v>0</v>
      </c>
      <c r="H45" s="17">
        <v>0</v>
      </c>
      <c r="I45" s="17">
        <v>0</v>
      </c>
    </row>
    <row r="46" spans="1:9">
      <c r="A46" s="1" t="s">
        <v>216</v>
      </c>
      <c r="B46" s="17">
        <v>0</v>
      </c>
      <c r="C46" s="17">
        <v>0</v>
      </c>
      <c r="D46" s="17">
        <v>0</v>
      </c>
      <c r="E46" s="17">
        <v>0</v>
      </c>
      <c r="F46" s="38">
        <f t="shared" si="0"/>
        <v>0</v>
      </c>
      <c r="G46" s="17">
        <v>0</v>
      </c>
      <c r="H46" s="17">
        <v>0</v>
      </c>
      <c r="I46" s="17">
        <v>0</v>
      </c>
    </row>
    <row r="47" spans="1:9">
      <c r="A47" s="1" t="s">
        <v>221</v>
      </c>
      <c r="B47" s="17">
        <v>0</v>
      </c>
      <c r="C47" s="17">
        <v>0</v>
      </c>
      <c r="D47" s="17">
        <v>0</v>
      </c>
      <c r="E47" s="17">
        <v>0</v>
      </c>
      <c r="F47" s="38">
        <f t="shared" si="0"/>
        <v>0</v>
      </c>
      <c r="G47" s="17">
        <v>0</v>
      </c>
      <c r="H47" s="17">
        <v>0</v>
      </c>
      <c r="I47" s="17">
        <v>0</v>
      </c>
    </row>
    <row r="48" spans="1:9">
      <c r="A48" s="1" t="s">
        <v>226</v>
      </c>
      <c r="B48" s="17">
        <v>0</v>
      </c>
      <c r="C48" s="17">
        <v>0</v>
      </c>
      <c r="D48" s="17">
        <v>0</v>
      </c>
      <c r="E48" s="17">
        <v>0</v>
      </c>
      <c r="F48" s="38">
        <f t="shared" si="0"/>
        <v>0</v>
      </c>
      <c r="G48" s="17">
        <v>0</v>
      </c>
      <c r="H48" s="17">
        <v>0</v>
      </c>
      <c r="I48" s="17">
        <v>0</v>
      </c>
    </row>
    <row r="49" spans="1:9">
      <c r="A49" s="1" t="s">
        <v>231</v>
      </c>
      <c r="B49" s="17">
        <v>0</v>
      </c>
      <c r="C49" s="17">
        <v>0</v>
      </c>
      <c r="D49" s="17">
        <v>0</v>
      </c>
      <c r="E49" s="17">
        <v>0</v>
      </c>
      <c r="F49" s="38">
        <f t="shared" si="0"/>
        <v>0</v>
      </c>
      <c r="G49" s="17">
        <v>0</v>
      </c>
      <c r="H49" s="17">
        <v>0</v>
      </c>
      <c r="I49" s="17">
        <v>0</v>
      </c>
    </row>
    <row r="50" spans="1:9">
      <c r="A50" s="1" t="s">
        <v>236</v>
      </c>
      <c r="B50" s="17">
        <v>0</v>
      </c>
      <c r="C50" s="17">
        <v>0</v>
      </c>
      <c r="D50" s="17">
        <v>0</v>
      </c>
      <c r="E50" s="17">
        <v>0</v>
      </c>
      <c r="F50" s="38">
        <f t="shared" si="0"/>
        <v>0</v>
      </c>
      <c r="G50" s="17">
        <v>0</v>
      </c>
      <c r="H50" s="17">
        <v>0</v>
      </c>
      <c r="I50" s="17">
        <v>0</v>
      </c>
    </row>
    <row r="51" spans="1:9">
      <c r="A51" s="1" t="s">
        <v>241</v>
      </c>
      <c r="B51" s="17">
        <v>0</v>
      </c>
      <c r="C51" s="17">
        <v>0</v>
      </c>
      <c r="D51" s="17">
        <v>0</v>
      </c>
      <c r="E51" s="17">
        <v>0</v>
      </c>
      <c r="F51" s="38">
        <f t="shared" si="0"/>
        <v>0</v>
      </c>
      <c r="G51" s="17">
        <v>0</v>
      </c>
      <c r="H51" s="17">
        <v>0</v>
      </c>
      <c r="I51" s="17">
        <v>0</v>
      </c>
    </row>
    <row r="52" spans="1:9">
      <c r="A52" s="1" t="s">
        <v>246</v>
      </c>
      <c r="B52" s="17">
        <v>0</v>
      </c>
      <c r="C52" s="17">
        <v>0</v>
      </c>
      <c r="D52" s="17">
        <v>0</v>
      </c>
      <c r="E52" s="17">
        <v>0</v>
      </c>
      <c r="F52" s="38">
        <f t="shared" si="0"/>
        <v>0</v>
      </c>
      <c r="G52" s="17">
        <v>0</v>
      </c>
      <c r="H52" s="17">
        <v>0</v>
      </c>
      <c r="I52" s="17">
        <v>0</v>
      </c>
    </row>
    <row r="53" spans="1:9">
      <c r="A53" s="1" t="s">
        <v>251</v>
      </c>
      <c r="B53" s="17">
        <v>0</v>
      </c>
      <c r="C53" s="17">
        <v>0</v>
      </c>
      <c r="D53" s="17">
        <v>0</v>
      </c>
      <c r="E53" s="17">
        <v>0</v>
      </c>
      <c r="F53" s="38">
        <f t="shared" si="0"/>
        <v>0</v>
      </c>
      <c r="G53" s="17">
        <v>0</v>
      </c>
      <c r="H53" s="17">
        <v>0</v>
      </c>
      <c r="I53" s="17">
        <v>3054</v>
      </c>
    </row>
    <row r="54" spans="1:9">
      <c r="A54" s="1" t="s">
        <v>256</v>
      </c>
      <c r="B54" s="17">
        <v>0</v>
      </c>
      <c r="C54" s="17">
        <v>0</v>
      </c>
      <c r="D54" s="17">
        <v>0</v>
      </c>
      <c r="E54" s="17">
        <v>467</v>
      </c>
      <c r="F54" s="38">
        <f t="shared" si="0"/>
        <v>467</v>
      </c>
      <c r="G54" s="17">
        <v>0</v>
      </c>
      <c r="H54" s="17">
        <v>467</v>
      </c>
      <c r="I54" s="17">
        <v>0</v>
      </c>
    </row>
    <row r="55" spans="1:9">
      <c r="A55" s="1" t="s">
        <v>261</v>
      </c>
      <c r="B55" s="17">
        <v>0</v>
      </c>
      <c r="C55" s="17">
        <v>0</v>
      </c>
      <c r="D55" s="17">
        <v>0</v>
      </c>
      <c r="E55" s="17">
        <v>0</v>
      </c>
      <c r="F55" s="38">
        <f t="shared" si="0"/>
        <v>0</v>
      </c>
      <c r="G55" s="17">
        <v>0</v>
      </c>
      <c r="H55" s="17">
        <v>0</v>
      </c>
      <c r="I55" s="17">
        <v>0</v>
      </c>
    </row>
    <row r="56" spans="1:9">
      <c r="A56" s="1" t="s">
        <v>266</v>
      </c>
      <c r="B56" s="17">
        <v>0</v>
      </c>
      <c r="C56" s="17">
        <v>0</v>
      </c>
      <c r="D56" s="17">
        <v>0</v>
      </c>
      <c r="E56" s="17">
        <v>0</v>
      </c>
      <c r="F56" s="38">
        <f t="shared" si="0"/>
        <v>0</v>
      </c>
      <c r="G56" s="17">
        <v>0</v>
      </c>
      <c r="H56" s="17">
        <v>0</v>
      </c>
      <c r="I56" s="17">
        <v>0</v>
      </c>
    </row>
    <row r="57" spans="1:9">
      <c r="A57" s="1" t="s">
        <v>271</v>
      </c>
      <c r="B57" s="17">
        <v>0</v>
      </c>
      <c r="C57" s="17">
        <v>0</v>
      </c>
      <c r="D57" s="17">
        <v>0</v>
      </c>
      <c r="E57" s="17">
        <v>0</v>
      </c>
      <c r="F57" s="38">
        <f t="shared" si="0"/>
        <v>0</v>
      </c>
      <c r="G57" s="17">
        <v>0</v>
      </c>
      <c r="H57" s="17">
        <v>0</v>
      </c>
      <c r="I57" s="17">
        <v>0</v>
      </c>
    </row>
    <row r="58" spans="1:9">
      <c r="A58" s="1" t="s">
        <v>276</v>
      </c>
      <c r="B58" s="17">
        <v>0</v>
      </c>
      <c r="C58" s="17">
        <v>0</v>
      </c>
      <c r="D58" s="17">
        <v>0</v>
      </c>
      <c r="E58" s="17">
        <v>0</v>
      </c>
      <c r="F58" s="38">
        <f t="shared" si="0"/>
        <v>0</v>
      </c>
      <c r="G58" s="17">
        <v>0</v>
      </c>
      <c r="H58" s="17">
        <v>0</v>
      </c>
      <c r="I58" s="17">
        <v>0</v>
      </c>
    </row>
    <row r="59" spans="1:9">
      <c r="A59" s="1" t="s">
        <v>281</v>
      </c>
      <c r="B59" s="17">
        <v>0</v>
      </c>
      <c r="C59" s="17">
        <v>0</v>
      </c>
      <c r="D59" s="17">
        <v>0</v>
      </c>
      <c r="E59" s="17">
        <v>0</v>
      </c>
      <c r="F59" s="38">
        <f t="shared" si="0"/>
        <v>0</v>
      </c>
      <c r="G59" s="17">
        <v>0</v>
      </c>
      <c r="H59" s="17">
        <v>0</v>
      </c>
      <c r="I59" s="17">
        <v>0</v>
      </c>
    </row>
    <row r="60" spans="1:9">
      <c r="A60" s="1" t="s">
        <v>286</v>
      </c>
      <c r="B60" s="17">
        <v>0</v>
      </c>
      <c r="C60" s="17">
        <v>0</v>
      </c>
      <c r="D60" s="17">
        <v>0</v>
      </c>
      <c r="E60" s="17">
        <v>0</v>
      </c>
      <c r="F60" s="38">
        <f t="shared" si="0"/>
        <v>0</v>
      </c>
      <c r="G60" s="17">
        <v>0</v>
      </c>
      <c r="H60" s="17">
        <v>0</v>
      </c>
      <c r="I60" s="17">
        <v>0</v>
      </c>
    </row>
    <row r="61" spans="1:9">
      <c r="A61" s="1" t="s">
        <v>291</v>
      </c>
      <c r="B61" s="17">
        <v>0</v>
      </c>
      <c r="C61" s="17">
        <v>0</v>
      </c>
      <c r="D61" s="17">
        <v>0</v>
      </c>
      <c r="E61" s="17">
        <v>0</v>
      </c>
      <c r="F61" s="38">
        <f t="shared" si="0"/>
        <v>0</v>
      </c>
      <c r="G61" s="17">
        <v>0</v>
      </c>
      <c r="H61" s="17">
        <v>0</v>
      </c>
      <c r="I61" s="17">
        <v>0</v>
      </c>
    </row>
    <row r="62" spans="1:9">
      <c r="A62" s="1" t="s">
        <v>296</v>
      </c>
      <c r="B62" s="17">
        <v>0</v>
      </c>
      <c r="C62" s="17">
        <v>0</v>
      </c>
      <c r="D62" s="17">
        <v>0</v>
      </c>
      <c r="E62" s="17">
        <v>0</v>
      </c>
      <c r="F62" s="38">
        <f t="shared" si="0"/>
        <v>0</v>
      </c>
      <c r="G62" s="17">
        <v>0</v>
      </c>
      <c r="H62" s="17">
        <v>0</v>
      </c>
      <c r="I62" s="17">
        <v>0</v>
      </c>
    </row>
    <row r="63" spans="1:9">
      <c r="A63" s="1" t="s">
        <v>301</v>
      </c>
      <c r="B63" s="17">
        <v>0</v>
      </c>
      <c r="C63" s="17">
        <v>0</v>
      </c>
      <c r="D63" s="17">
        <v>0</v>
      </c>
      <c r="E63" s="17">
        <v>0</v>
      </c>
      <c r="F63" s="38">
        <f t="shared" si="0"/>
        <v>0</v>
      </c>
      <c r="G63" s="17">
        <v>0</v>
      </c>
      <c r="H63" s="17">
        <v>0</v>
      </c>
      <c r="I63" s="17">
        <v>0</v>
      </c>
    </row>
    <row r="64" spans="1:9">
      <c r="A64" s="1" t="s">
        <v>306</v>
      </c>
      <c r="B64" s="17">
        <v>0</v>
      </c>
      <c r="C64" s="17">
        <v>0</v>
      </c>
      <c r="D64" s="17">
        <v>0</v>
      </c>
      <c r="E64" s="17">
        <v>0</v>
      </c>
      <c r="F64" s="38">
        <f t="shared" si="0"/>
        <v>0</v>
      </c>
      <c r="G64" s="17">
        <v>0</v>
      </c>
      <c r="H64" s="17">
        <v>0</v>
      </c>
      <c r="I64" s="17">
        <v>0</v>
      </c>
    </row>
    <row r="65" spans="1:9">
      <c r="A65" s="1" t="s">
        <v>311</v>
      </c>
      <c r="B65" s="17">
        <v>0</v>
      </c>
      <c r="C65" s="17">
        <v>0</v>
      </c>
      <c r="D65" s="17">
        <v>0</v>
      </c>
      <c r="E65" s="17">
        <v>0</v>
      </c>
      <c r="F65" s="38">
        <f t="shared" si="0"/>
        <v>0</v>
      </c>
      <c r="G65" s="17">
        <v>0</v>
      </c>
      <c r="H65" s="17">
        <v>0</v>
      </c>
      <c r="I65" s="17">
        <v>0</v>
      </c>
    </row>
    <row r="66" spans="1:9">
      <c r="A66" s="1" t="s">
        <v>316</v>
      </c>
      <c r="B66" s="17">
        <v>0</v>
      </c>
      <c r="C66" s="17">
        <v>0</v>
      </c>
      <c r="D66" s="17">
        <v>0</v>
      </c>
      <c r="E66" s="17">
        <v>0</v>
      </c>
      <c r="F66" s="38">
        <f t="shared" si="0"/>
        <v>0</v>
      </c>
      <c r="G66" s="17">
        <v>0</v>
      </c>
      <c r="H66" s="17">
        <v>0</v>
      </c>
      <c r="I66" s="17">
        <v>0</v>
      </c>
    </row>
    <row r="67" spans="1:9">
      <c r="A67" s="1" t="s">
        <v>321</v>
      </c>
      <c r="B67" s="17">
        <v>0</v>
      </c>
      <c r="C67" s="17">
        <v>0</v>
      </c>
      <c r="D67" s="17">
        <v>0</v>
      </c>
      <c r="E67" s="17">
        <v>0</v>
      </c>
      <c r="F67" s="38">
        <f t="shared" si="0"/>
        <v>0</v>
      </c>
      <c r="G67" s="17">
        <v>0</v>
      </c>
      <c r="H67" s="17">
        <v>0</v>
      </c>
      <c r="I67" s="17">
        <v>0</v>
      </c>
    </row>
    <row r="68" spans="1:9">
      <c r="A68" s="1" t="s">
        <v>326</v>
      </c>
      <c r="B68" s="17">
        <v>0</v>
      </c>
      <c r="C68" s="17">
        <v>0</v>
      </c>
      <c r="D68" s="17">
        <v>0</v>
      </c>
      <c r="E68" s="17">
        <v>0</v>
      </c>
      <c r="F68" s="38">
        <f t="shared" si="0"/>
        <v>0</v>
      </c>
      <c r="G68" s="17">
        <v>0</v>
      </c>
      <c r="H68" s="17">
        <v>0</v>
      </c>
      <c r="I68" s="17">
        <v>0</v>
      </c>
    </row>
    <row r="69" spans="1:9">
      <c r="A69" s="1" t="s">
        <v>331</v>
      </c>
      <c r="B69" s="17">
        <v>0</v>
      </c>
      <c r="C69" s="17">
        <v>0</v>
      </c>
      <c r="D69" s="17">
        <v>0</v>
      </c>
      <c r="E69" s="17">
        <v>0</v>
      </c>
      <c r="F69" s="38">
        <f t="shared" si="0"/>
        <v>0</v>
      </c>
      <c r="G69" s="17">
        <v>0</v>
      </c>
      <c r="H69" s="17">
        <v>0</v>
      </c>
      <c r="I69" s="17">
        <v>0</v>
      </c>
    </row>
    <row r="70" spans="1:9">
      <c r="A70" s="1" t="s">
        <v>336</v>
      </c>
      <c r="B70" s="17">
        <v>0</v>
      </c>
      <c r="C70" s="17">
        <v>0</v>
      </c>
      <c r="D70" s="17">
        <v>0</v>
      </c>
      <c r="E70" s="17">
        <v>0</v>
      </c>
      <c r="F70" s="38">
        <f t="shared" ref="F70:F125" si="1">SUM(B70:E70)</f>
        <v>0</v>
      </c>
      <c r="G70" s="17">
        <v>0</v>
      </c>
      <c r="H70" s="17">
        <v>0</v>
      </c>
      <c r="I70" s="17">
        <v>0</v>
      </c>
    </row>
    <row r="71" spans="1:9">
      <c r="A71" s="1" t="s">
        <v>341</v>
      </c>
      <c r="B71" s="17">
        <v>0</v>
      </c>
      <c r="C71" s="17">
        <v>0</v>
      </c>
      <c r="D71" s="17">
        <v>0</v>
      </c>
      <c r="E71" s="17">
        <v>5000</v>
      </c>
      <c r="F71" s="38">
        <f t="shared" si="1"/>
        <v>5000</v>
      </c>
      <c r="G71" s="17">
        <v>0</v>
      </c>
      <c r="H71" s="17">
        <v>0</v>
      </c>
      <c r="I71" s="17">
        <v>5000</v>
      </c>
    </row>
    <row r="72" spans="1:9">
      <c r="A72" s="1" t="s">
        <v>346</v>
      </c>
      <c r="B72" s="17">
        <v>0</v>
      </c>
      <c r="C72" s="17">
        <v>0</v>
      </c>
      <c r="D72" s="17">
        <v>0</v>
      </c>
      <c r="E72" s="17">
        <v>0</v>
      </c>
      <c r="F72" s="38">
        <f t="shared" si="1"/>
        <v>0</v>
      </c>
      <c r="G72" s="17">
        <v>0</v>
      </c>
      <c r="H72" s="17">
        <v>0</v>
      </c>
      <c r="I72" s="17">
        <v>0</v>
      </c>
    </row>
    <row r="73" spans="1:9">
      <c r="A73" s="1" t="s">
        <v>350</v>
      </c>
      <c r="B73" s="17">
        <v>0</v>
      </c>
      <c r="C73" s="17">
        <v>0</v>
      </c>
      <c r="D73" s="17">
        <v>0</v>
      </c>
      <c r="E73" s="17">
        <v>0</v>
      </c>
      <c r="F73" s="38">
        <f t="shared" si="1"/>
        <v>0</v>
      </c>
      <c r="G73" s="17">
        <v>0</v>
      </c>
      <c r="H73" s="17">
        <v>1146170</v>
      </c>
      <c r="I73" s="17">
        <v>539036</v>
      </c>
    </row>
    <row r="74" spans="1:9">
      <c r="A74" s="1" t="s">
        <v>355</v>
      </c>
      <c r="B74" s="17">
        <v>0</v>
      </c>
      <c r="C74" s="17">
        <v>0</v>
      </c>
      <c r="D74" s="17">
        <v>0</v>
      </c>
      <c r="E74" s="17">
        <v>0</v>
      </c>
      <c r="F74" s="38">
        <f t="shared" si="1"/>
        <v>0</v>
      </c>
      <c r="G74" s="17">
        <v>0</v>
      </c>
      <c r="H74" s="17">
        <v>0</v>
      </c>
      <c r="I74" s="17">
        <v>0</v>
      </c>
    </row>
    <row r="75" spans="1:9">
      <c r="A75" s="1" t="s">
        <v>360</v>
      </c>
      <c r="B75" s="17">
        <v>0</v>
      </c>
      <c r="C75" s="17">
        <v>0</v>
      </c>
      <c r="D75" s="1" t="s">
        <v>739</v>
      </c>
      <c r="E75" s="17">
        <v>0</v>
      </c>
      <c r="F75" s="38">
        <f t="shared" si="1"/>
        <v>0</v>
      </c>
      <c r="G75" s="17">
        <v>0</v>
      </c>
      <c r="H75" s="17">
        <v>0</v>
      </c>
      <c r="I75" s="17">
        <v>0</v>
      </c>
    </row>
    <row r="76" spans="1:9">
      <c r="A76" s="1" t="s">
        <v>365</v>
      </c>
      <c r="B76" s="17">
        <v>0</v>
      </c>
      <c r="C76" s="17">
        <v>0</v>
      </c>
      <c r="D76" s="17">
        <v>0</v>
      </c>
      <c r="E76" s="17">
        <v>0</v>
      </c>
      <c r="F76" s="38">
        <f t="shared" si="1"/>
        <v>0</v>
      </c>
      <c r="G76" s="17">
        <v>0</v>
      </c>
      <c r="H76" s="17">
        <v>0</v>
      </c>
      <c r="I76" s="17">
        <v>0</v>
      </c>
    </row>
    <row r="77" spans="1:9">
      <c r="A77" s="1" t="s">
        <v>370</v>
      </c>
      <c r="B77" s="17">
        <v>0</v>
      </c>
      <c r="C77" s="17">
        <v>0</v>
      </c>
      <c r="D77" s="17">
        <v>0</v>
      </c>
      <c r="E77" s="17">
        <v>0</v>
      </c>
      <c r="F77" s="38">
        <f t="shared" si="1"/>
        <v>0</v>
      </c>
      <c r="G77" s="17">
        <v>0</v>
      </c>
      <c r="H77" s="17">
        <v>0</v>
      </c>
      <c r="I77" s="17">
        <v>0</v>
      </c>
    </row>
    <row r="78" spans="1:9">
      <c r="A78" s="1" t="s">
        <v>375</v>
      </c>
      <c r="B78" s="17">
        <v>12475</v>
      </c>
      <c r="C78" s="17">
        <v>0</v>
      </c>
      <c r="D78" s="17">
        <v>0</v>
      </c>
      <c r="E78" s="17">
        <v>0</v>
      </c>
      <c r="F78" s="38">
        <f t="shared" si="1"/>
        <v>12475</v>
      </c>
      <c r="G78" s="17">
        <v>0</v>
      </c>
      <c r="H78" s="17">
        <v>12475</v>
      </c>
      <c r="I78" s="17">
        <v>0</v>
      </c>
    </row>
    <row r="79" spans="1:9">
      <c r="A79" s="1" t="s">
        <v>380</v>
      </c>
      <c r="B79" s="17">
        <v>0</v>
      </c>
      <c r="C79" s="17">
        <v>0</v>
      </c>
      <c r="D79" s="17">
        <v>0</v>
      </c>
      <c r="E79" s="17">
        <v>0</v>
      </c>
      <c r="F79" s="38">
        <f t="shared" si="1"/>
        <v>0</v>
      </c>
      <c r="G79" s="17">
        <v>0</v>
      </c>
      <c r="H79" s="17">
        <v>0</v>
      </c>
      <c r="I79" s="17">
        <v>0</v>
      </c>
    </row>
    <row r="80" spans="1:9">
      <c r="A80" s="1" t="s">
        <v>385</v>
      </c>
      <c r="B80" s="17">
        <v>0</v>
      </c>
      <c r="C80" s="17">
        <v>0</v>
      </c>
      <c r="D80" s="17">
        <v>0</v>
      </c>
      <c r="E80" s="17">
        <v>0</v>
      </c>
      <c r="F80" s="38">
        <f t="shared" si="1"/>
        <v>0</v>
      </c>
      <c r="G80" s="17">
        <v>0</v>
      </c>
      <c r="H80" s="17">
        <v>0</v>
      </c>
      <c r="I80" s="17">
        <v>0</v>
      </c>
    </row>
    <row r="81" spans="1:9">
      <c r="A81" s="1" t="s">
        <v>390</v>
      </c>
      <c r="B81" s="17">
        <v>0</v>
      </c>
      <c r="C81" s="17">
        <v>0</v>
      </c>
      <c r="D81" s="17">
        <v>0</v>
      </c>
      <c r="E81" s="17">
        <v>0</v>
      </c>
      <c r="F81" s="38">
        <f t="shared" si="1"/>
        <v>0</v>
      </c>
      <c r="G81" s="17">
        <v>0</v>
      </c>
      <c r="H81" s="17">
        <v>0</v>
      </c>
      <c r="I81" s="17">
        <v>0</v>
      </c>
    </row>
    <row r="82" spans="1:9">
      <c r="A82" s="1" t="s">
        <v>395</v>
      </c>
      <c r="B82" s="17">
        <v>0</v>
      </c>
      <c r="C82" s="17">
        <v>0</v>
      </c>
      <c r="D82" s="17">
        <v>0</v>
      </c>
      <c r="E82" s="17">
        <v>0</v>
      </c>
      <c r="F82" s="38">
        <f t="shared" si="1"/>
        <v>0</v>
      </c>
      <c r="G82" s="17">
        <v>0</v>
      </c>
      <c r="H82" s="17">
        <v>0</v>
      </c>
      <c r="I82" s="17">
        <v>2255</v>
      </c>
    </row>
    <row r="83" spans="1:9">
      <c r="A83" s="1" t="s">
        <v>400</v>
      </c>
      <c r="B83" s="17">
        <v>0</v>
      </c>
      <c r="C83" s="17">
        <v>0</v>
      </c>
      <c r="D83" s="17">
        <v>0</v>
      </c>
      <c r="E83" s="17">
        <v>0</v>
      </c>
      <c r="F83" s="38">
        <f t="shared" si="1"/>
        <v>0</v>
      </c>
      <c r="G83" s="17">
        <v>0</v>
      </c>
      <c r="H83" s="17">
        <v>2330</v>
      </c>
      <c r="I83" s="17">
        <v>1481</v>
      </c>
    </row>
    <row r="84" spans="1:9">
      <c r="A84" s="1" t="s">
        <v>405</v>
      </c>
      <c r="B84" s="17">
        <v>0</v>
      </c>
      <c r="C84" s="17">
        <v>0</v>
      </c>
      <c r="D84" s="17">
        <v>0</v>
      </c>
      <c r="E84" s="17">
        <v>0</v>
      </c>
      <c r="F84" s="38">
        <f t="shared" si="1"/>
        <v>0</v>
      </c>
      <c r="G84" s="17">
        <v>0</v>
      </c>
      <c r="H84" s="17">
        <v>0</v>
      </c>
      <c r="I84" s="17">
        <v>0</v>
      </c>
    </row>
    <row r="85" spans="1:9">
      <c r="A85" s="1" t="s">
        <v>410</v>
      </c>
      <c r="B85" s="17">
        <v>0</v>
      </c>
      <c r="C85" s="17">
        <v>0</v>
      </c>
      <c r="D85" s="17">
        <v>0</v>
      </c>
      <c r="E85" s="17">
        <v>0</v>
      </c>
      <c r="F85" s="38">
        <f t="shared" si="1"/>
        <v>0</v>
      </c>
      <c r="G85" s="17">
        <v>0</v>
      </c>
      <c r="H85" s="17">
        <v>0</v>
      </c>
      <c r="I85" s="17">
        <v>0</v>
      </c>
    </row>
    <row r="86" spans="1:9">
      <c r="A86" s="1" t="s">
        <v>415</v>
      </c>
      <c r="B86" s="17">
        <v>9000</v>
      </c>
      <c r="C86" s="17">
        <v>0</v>
      </c>
      <c r="D86" s="17">
        <v>0</v>
      </c>
      <c r="E86" s="17">
        <v>0</v>
      </c>
      <c r="F86" s="38">
        <f t="shared" si="1"/>
        <v>9000</v>
      </c>
      <c r="G86" s="17">
        <v>0</v>
      </c>
      <c r="H86" s="17">
        <v>0</v>
      </c>
      <c r="I86" s="17">
        <v>9000</v>
      </c>
    </row>
    <row r="87" spans="1:9">
      <c r="A87" s="1" t="s">
        <v>420</v>
      </c>
      <c r="B87" s="17">
        <v>0</v>
      </c>
      <c r="C87" s="17">
        <v>0</v>
      </c>
      <c r="D87" s="17">
        <v>0</v>
      </c>
      <c r="E87" s="17">
        <v>0</v>
      </c>
      <c r="F87" s="38">
        <f t="shared" si="1"/>
        <v>0</v>
      </c>
      <c r="G87" s="17">
        <v>0</v>
      </c>
      <c r="H87" s="17">
        <v>0</v>
      </c>
      <c r="I87" s="17">
        <v>0</v>
      </c>
    </row>
    <row r="88" spans="1:9">
      <c r="A88" s="1" t="s">
        <v>425</v>
      </c>
      <c r="B88" s="17">
        <v>0</v>
      </c>
      <c r="C88" s="17">
        <v>0</v>
      </c>
      <c r="D88" s="17">
        <v>0</v>
      </c>
      <c r="E88" s="17">
        <v>0</v>
      </c>
      <c r="F88" s="38">
        <f t="shared" si="1"/>
        <v>0</v>
      </c>
      <c r="G88" s="17">
        <v>0</v>
      </c>
      <c r="H88" s="17">
        <v>49750</v>
      </c>
      <c r="I88" s="17">
        <v>49750</v>
      </c>
    </row>
    <row r="89" spans="1:9">
      <c r="A89" s="1" t="s">
        <v>430</v>
      </c>
      <c r="B89" s="17">
        <v>0</v>
      </c>
      <c r="C89" s="17">
        <v>0</v>
      </c>
      <c r="D89" s="17">
        <v>0</v>
      </c>
      <c r="E89" s="17">
        <v>0</v>
      </c>
      <c r="F89" s="38">
        <f t="shared" si="1"/>
        <v>0</v>
      </c>
      <c r="G89" s="17">
        <v>0</v>
      </c>
      <c r="H89" s="17">
        <v>0</v>
      </c>
      <c r="I89" s="17">
        <v>0</v>
      </c>
    </row>
    <row r="90" spans="1:9">
      <c r="A90" s="1" t="s">
        <v>435</v>
      </c>
      <c r="B90" s="17">
        <v>0</v>
      </c>
      <c r="C90" s="17">
        <v>0</v>
      </c>
      <c r="D90" s="17">
        <v>0</v>
      </c>
      <c r="E90" s="17">
        <v>0</v>
      </c>
      <c r="F90" s="38">
        <f t="shared" si="1"/>
        <v>0</v>
      </c>
      <c r="G90" s="17">
        <v>0</v>
      </c>
      <c r="H90" s="17">
        <v>0</v>
      </c>
      <c r="I90" s="17">
        <v>557265</v>
      </c>
    </row>
    <row r="91" spans="1:9">
      <c r="A91" s="1" t="s">
        <v>440</v>
      </c>
      <c r="B91" s="17">
        <v>0</v>
      </c>
      <c r="C91" s="17">
        <v>0</v>
      </c>
      <c r="D91" s="17">
        <v>0</v>
      </c>
      <c r="E91" s="17">
        <v>11815</v>
      </c>
      <c r="F91" s="38">
        <f t="shared" si="1"/>
        <v>11815</v>
      </c>
      <c r="G91" s="17">
        <v>0</v>
      </c>
      <c r="H91" s="17">
        <v>0</v>
      </c>
      <c r="I91" s="17">
        <v>11815</v>
      </c>
    </row>
    <row r="92" spans="1:9">
      <c r="A92" s="1" t="s">
        <v>445</v>
      </c>
      <c r="B92" s="17">
        <v>0</v>
      </c>
      <c r="C92" s="17">
        <v>0</v>
      </c>
      <c r="D92" s="17">
        <v>0</v>
      </c>
      <c r="E92" s="17">
        <v>0</v>
      </c>
      <c r="F92" s="38">
        <f t="shared" si="1"/>
        <v>0</v>
      </c>
      <c r="G92" s="17">
        <v>0</v>
      </c>
      <c r="H92" s="17">
        <v>0</v>
      </c>
      <c r="I92" s="17">
        <v>1924</v>
      </c>
    </row>
    <row r="93" spans="1:9">
      <c r="A93" s="1" t="s">
        <v>450</v>
      </c>
      <c r="B93" s="17">
        <v>0</v>
      </c>
      <c r="C93" s="17">
        <v>0</v>
      </c>
      <c r="D93" s="17">
        <v>0</v>
      </c>
      <c r="E93" s="17">
        <v>0</v>
      </c>
      <c r="F93" s="38">
        <f t="shared" si="1"/>
        <v>0</v>
      </c>
      <c r="G93" s="17">
        <v>0</v>
      </c>
      <c r="H93" s="17">
        <v>0</v>
      </c>
      <c r="I93" s="17">
        <v>0</v>
      </c>
    </row>
    <row r="94" spans="1:9">
      <c r="A94" s="1" t="s">
        <v>455</v>
      </c>
      <c r="B94" s="17">
        <v>0</v>
      </c>
      <c r="C94" s="17">
        <v>0</v>
      </c>
      <c r="D94" s="17">
        <v>0</v>
      </c>
      <c r="E94" s="17">
        <v>0</v>
      </c>
      <c r="F94" s="38">
        <f t="shared" si="1"/>
        <v>0</v>
      </c>
      <c r="G94" s="17">
        <v>0</v>
      </c>
      <c r="H94" s="17">
        <v>0</v>
      </c>
      <c r="I94" s="17">
        <v>0</v>
      </c>
    </row>
    <row r="95" spans="1:9">
      <c r="A95" s="1" t="s">
        <v>460</v>
      </c>
      <c r="B95" s="17">
        <v>0</v>
      </c>
      <c r="C95" s="17">
        <v>0</v>
      </c>
      <c r="D95" s="17">
        <v>0</v>
      </c>
      <c r="E95" s="17">
        <v>0</v>
      </c>
      <c r="F95" s="38">
        <f t="shared" si="1"/>
        <v>0</v>
      </c>
      <c r="G95" s="17">
        <v>0</v>
      </c>
      <c r="H95" s="17">
        <v>0</v>
      </c>
      <c r="I95" s="17">
        <v>0</v>
      </c>
    </row>
    <row r="96" spans="1:9">
      <c r="A96" s="1" t="s">
        <v>465</v>
      </c>
      <c r="B96" s="17">
        <v>0</v>
      </c>
      <c r="C96" s="17">
        <v>0</v>
      </c>
      <c r="D96" s="17">
        <v>0</v>
      </c>
      <c r="E96" s="17">
        <v>13098</v>
      </c>
      <c r="F96" s="38">
        <f t="shared" si="1"/>
        <v>13098</v>
      </c>
      <c r="G96" s="17">
        <v>0</v>
      </c>
      <c r="H96" s="17">
        <v>0</v>
      </c>
      <c r="I96" s="17">
        <v>0</v>
      </c>
    </row>
    <row r="97" spans="1:9">
      <c r="A97" s="1" t="s">
        <v>470</v>
      </c>
      <c r="B97" s="17">
        <v>0</v>
      </c>
      <c r="C97" s="17">
        <v>0</v>
      </c>
      <c r="D97" s="17">
        <v>0</v>
      </c>
      <c r="E97" s="17">
        <v>0</v>
      </c>
      <c r="F97" s="38">
        <f t="shared" si="1"/>
        <v>0</v>
      </c>
      <c r="G97" s="1" t="s">
        <v>71</v>
      </c>
      <c r="H97" s="1" t="s">
        <v>71</v>
      </c>
      <c r="I97" s="1" t="s">
        <v>71</v>
      </c>
    </row>
    <row r="98" spans="1:9">
      <c r="A98" s="1" t="s">
        <v>475</v>
      </c>
      <c r="B98" s="17">
        <v>0</v>
      </c>
      <c r="C98" s="17">
        <v>0</v>
      </c>
      <c r="D98" s="17">
        <v>0</v>
      </c>
      <c r="E98" s="17">
        <v>0</v>
      </c>
      <c r="F98" s="38">
        <f t="shared" si="1"/>
        <v>0</v>
      </c>
      <c r="G98" s="17">
        <v>0</v>
      </c>
      <c r="H98" s="17">
        <v>0</v>
      </c>
      <c r="I98" s="17">
        <v>0</v>
      </c>
    </row>
    <row r="99" spans="1:9">
      <c r="A99" s="1" t="s">
        <v>480</v>
      </c>
      <c r="B99" s="17">
        <v>0</v>
      </c>
      <c r="C99" s="17">
        <v>0</v>
      </c>
      <c r="D99" s="17">
        <v>0</v>
      </c>
      <c r="E99" s="17">
        <v>0</v>
      </c>
      <c r="F99" s="38">
        <f t="shared" si="1"/>
        <v>0</v>
      </c>
      <c r="G99" s="17">
        <v>0</v>
      </c>
      <c r="H99" s="17">
        <v>0</v>
      </c>
      <c r="I99" s="17">
        <v>0</v>
      </c>
    </row>
    <row r="100" spans="1:9">
      <c r="A100" s="1" t="s">
        <v>485</v>
      </c>
      <c r="B100" s="17">
        <v>0</v>
      </c>
      <c r="C100" s="17">
        <v>0</v>
      </c>
      <c r="D100" s="17">
        <v>0</v>
      </c>
      <c r="E100" s="17">
        <v>0</v>
      </c>
      <c r="F100" s="38">
        <f t="shared" si="1"/>
        <v>0</v>
      </c>
      <c r="G100" s="17">
        <v>0</v>
      </c>
      <c r="H100" s="17">
        <v>0</v>
      </c>
      <c r="I100" s="17">
        <v>0</v>
      </c>
    </row>
    <row r="101" spans="1:9">
      <c r="A101" s="1" t="s">
        <v>490</v>
      </c>
      <c r="B101" s="17">
        <v>0</v>
      </c>
      <c r="C101" s="17">
        <v>0</v>
      </c>
      <c r="D101" s="17">
        <v>0</v>
      </c>
      <c r="E101" s="17">
        <v>0</v>
      </c>
      <c r="F101" s="38">
        <f t="shared" si="1"/>
        <v>0</v>
      </c>
      <c r="G101" s="17">
        <v>0</v>
      </c>
      <c r="H101" s="17">
        <v>117947</v>
      </c>
      <c r="I101" s="17">
        <v>405183</v>
      </c>
    </row>
    <row r="102" spans="1:9">
      <c r="A102" s="1" t="s">
        <v>494</v>
      </c>
      <c r="B102" s="17">
        <v>0</v>
      </c>
      <c r="C102" s="17">
        <v>0</v>
      </c>
      <c r="D102" s="17">
        <v>0</v>
      </c>
      <c r="E102" s="17">
        <v>0</v>
      </c>
      <c r="F102" s="38">
        <f t="shared" si="1"/>
        <v>0</v>
      </c>
      <c r="G102" s="17">
        <v>0</v>
      </c>
      <c r="H102" s="17">
        <v>0</v>
      </c>
      <c r="I102" s="17">
        <v>0</v>
      </c>
    </row>
    <row r="103" spans="1:9">
      <c r="A103" s="1" t="s">
        <v>497</v>
      </c>
      <c r="B103" s="17">
        <v>0</v>
      </c>
      <c r="C103" s="17">
        <v>0</v>
      </c>
      <c r="D103" s="17">
        <v>0</v>
      </c>
      <c r="E103" s="17">
        <v>0</v>
      </c>
      <c r="F103" s="38">
        <f t="shared" si="1"/>
        <v>0</v>
      </c>
      <c r="G103" s="17">
        <v>0</v>
      </c>
      <c r="H103" s="17">
        <v>0</v>
      </c>
      <c r="I103" s="17">
        <v>0</v>
      </c>
    </row>
    <row r="104" spans="1:9">
      <c r="A104" s="1" t="s">
        <v>500</v>
      </c>
      <c r="B104" s="17">
        <v>0</v>
      </c>
      <c r="C104" s="17">
        <v>0</v>
      </c>
      <c r="D104" s="17">
        <v>0</v>
      </c>
      <c r="E104" s="17">
        <v>0</v>
      </c>
      <c r="F104" s="38">
        <f t="shared" si="1"/>
        <v>0</v>
      </c>
      <c r="G104" s="17">
        <v>0</v>
      </c>
      <c r="H104" s="17">
        <v>0</v>
      </c>
      <c r="I104" s="17">
        <v>0</v>
      </c>
    </row>
    <row r="105" spans="1:9">
      <c r="A105" s="1" t="s">
        <v>505</v>
      </c>
      <c r="B105" s="17">
        <v>0</v>
      </c>
      <c r="C105" s="17">
        <v>0</v>
      </c>
      <c r="D105" s="17">
        <v>0</v>
      </c>
      <c r="E105" s="17">
        <v>0</v>
      </c>
      <c r="F105" s="38">
        <f t="shared" si="1"/>
        <v>0</v>
      </c>
      <c r="G105" s="17">
        <v>0</v>
      </c>
      <c r="H105" s="17">
        <v>0</v>
      </c>
      <c r="I105" s="17">
        <v>0</v>
      </c>
    </row>
    <row r="106" spans="1:9">
      <c r="A106" s="1" t="s">
        <v>510</v>
      </c>
      <c r="B106" s="17">
        <v>0</v>
      </c>
      <c r="C106" s="17">
        <v>0</v>
      </c>
      <c r="D106" s="17">
        <v>0</v>
      </c>
      <c r="E106" s="17">
        <v>0</v>
      </c>
      <c r="F106" s="38">
        <f t="shared" si="1"/>
        <v>0</v>
      </c>
      <c r="G106" s="17">
        <v>0</v>
      </c>
      <c r="H106" s="17">
        <v>0</v>
      </c>
      <c r="I106" s="17">
        <v>0</v>
      </c>
    </row>
    <row r="107" spans="1:9">
      <c r="A107" s="1" t="s">
        <v>515</v>
      </c>
      <c r="B107" s="17">
        <v>0</v>
      </c>
      <c r="C107" s="17">
        <v>0</v>
      </c>
      <c r="D107" s="17">
        <v>0</v>
      </c>
      <c r="E107" s="17">
        <v>0</v>
      </c>
      <c r="F107" s="38">
        <f t="shared" si="1"/>
        <v>0</v>
      </c>
      <c r="G107" s="17">
        <v>0</v>
      </c>
      <c r="H107" s="17">
        <v>0</v>
      </c>
      <c r="I107" s="17">
        <v>0</v>
      </c>
    </row>
    <row r="108" spans="1:9">
      <c r="A108" s="1" t="s">
        <v>520</v>
      </c>
      <c r="B108" s="17">
        <v>0</v>
      </c>
      <c r="C108" s="17">
        <v>0</v>
      </c>
      <c r="D108" s="17">
        <v>0</v>
      </c>
      <c r="E108" s="17">
        <v>0</v>
      </c>
      <c r="F108" s="38">
        <f t="shared" si="1"/>
        <v>0</v>
      </c>
      <c r="G108" s="17">
        <v>0</v>
      </c>
      <c r="H108" s="17">
        <v>0</v>
      </c>
      <c r="I108" s="17">
        <v>0</v>
      </c>
    </row>
    <row r="109" spans="1:9">
      <c r="A109" s="1" t="s">
        <v>525</v>
      </c>
      <c r="B109" s="17">
        <v>0</v>
      </c>
      <c r="C109" s="17">
        <v>0</v>
      </c>
      <c r="D109" s="17">
        <v>0</v>
      </c>
      <c r="E109" s="17">
        <v>0</v>
      </c>
      <c r="F109" s="38">
        <f t="shared" si="1"/>
        <v>0</v>
      </c>
      <c r="G109" s="17">
        <v>0</v>
      </c>
      <c r="H109" s="17">
        <v>0</v>
      </c>
      <c r="I109" s="17">
        <v>0</v>
      </c>
    </row>
    <row r="110" spans="1:9">
      <c r="A110" s="1" t="s">
        <v>530</v>
      </c>
      <c r="B110" s="17">
        <v>0</v>
      </c>
      <c r="C110" s="17">
        <v>0</v>
      </c>
      <c r="D110" s="17">
        <v>0</v>
      </c>
      <c r="E110" s="17">
        <v>0</v>
      </c>
      <c r="F110" s="38">
        <f t="shared" si="1"/>
        <v>0</v>
      </c>
      <c r="G110" s="17">
        <v>0</v>
      </c>
      <c r="H110" s="17">
        <v>0</v>
      </c>
      <c r="I110" s="17">
        <v>0</v>
      </c>
    </row>
    <row r="111" spans="1:9">
      <c r="A111" s="1" t="s">
        <v>535</v>
      </c>
      <c r="B111" s="17">
        <v>0</v>
      </c>
      <c r="C111" s="17">
        <v>0</v>
      </c>
      <c r="D111" s="17">
        <v>0</v>
      </c>
      <c r="E111" s="17">
        <v>0</v>
      </c>
      <c r="F111" s="38">
        <f t="shared" si="1"/>
        <v>0</v>
      </c>
      <c r="G111" s="17">
        <v>0</v>
      </c>
      <c r="H111" s="17">
        <v>476803</v>
      </c>
      <c r="I111" s="17">
        <v>1017042</v>
      </c>
    </row>
    <row r="112" spans="1:9">
      <c r="A112" s="1" t="s">
        <v>540</v>
      </c>
      <c r="B112" s="17">
        <v>0</v>
      </c>
      <c r="C112" s="17">
        <v>0</v>
      </c>
      <c r="D112" s="17">
        <v>0</v>
      </c>
      <c r="E112" s="17">
        <v>0</v>
      </c>
      <c r="F112" s="38">
        <f t="shared" si="1"/>
        <v>0</v>
      </c>
      <c r="G112" s="17">
        <v>0</v>
      </c>
      <c r="H112" s="17">
        <v>0</v>
      </c>
      <c r="I112" s="17">
        <v>0</v>
      </c>
    </row>
    <row r="113" spans="1:9">
      <c r="A113" s="1" t="s">
        <v>545</v>
      </c>
      <c r="B113" s="17">
        <v>0</v>
      </c>
      <c r="C113" s="17">
        <v>0</v>
      </c>
      <c r="D113" s="17">
        <v>0</v>
      </c>
      <c r="E113" s="17">
        <v>0</v>
      </c>
      <c r="F113" s="38">
        <f t="shared" si="1"/>
        <v>0</v>
      </c>
      <c r="G113" s="17">
        <v>0</v>
      </c>
      <c r="H113" s="17">
        <v>0</v>
      </c>
      <c r="I113" s="17">
        <v>0</v>
      </c>
    </row>
    <row r="114" spans="1:9">
      <c r="A114" s="1" t="s">
        <v>550</v>
      </c>
      <c r="B114" s="17">
        <v>0</v>
      </c>
      <c r="C114" s="17">
        <v>0</v>
      </c>
      <c r="D114" s="17">
        <v>0</v>
      </c>
      <c r="E114" s="17">
        <v>0</v>
      </c>
      <c r="F114" s="38">
        <f t="shared" si="1"/>
        <v>0</v>
      </c>
      <c r="G114" s="17">
        <v>0</v>
      </c>
      <c r="H114" s="17">
        <v>0</v>
      </c>
      <c r="I114" s="17">
        <v>0</v>
      </c>
    </row>
    <row r="115" spans="1:9">
      <c r="A115" s="1" t="s">
        <v>555</v>
      </c>
      <c r="B115" s="17">
        <v>0</v>
      </c>
      <c r="C115" s="17">
        <v>0</v>
      </c>
      <c r="D115" s="17">
        <v>0</v>
      </c>
      <c r="E115" s="17">
        <v>0</v>
      </c>
      <c r="F115" s="38">
        <f t="shared" si="1"/>
        <v>0</v>
      </c>
      <c r="G115" s="17">
        <v>0</v>
      </c>
      <c r="H115" s="17">
        <v>0</v>
      </c>
      <c r="I115" s="17">
        <v>0</v>
      </c>
    </row>
    <row r="116" spans="1:9">
      <c r="A116" s="1" t="s">
        <v>560</v>
      </c>
      <c r="B116" s="17">
        <v>0</v>
      </c>
      <c r="C116" s="17">
        <v>0</v>
      </c>
      <c r="D116" s="17">
        <v>0</v>
      </c>
      <c r="E116" s="17">
        <v>0</v>
      </c>
      <c r="F116" s="38">
        <f t="shared" si="1"/>
        <v>0</v>
      </c>
      <c r="G116" s="17">
        <v>0</v>
      </c>
      <c r="H116" s="17">
        <v>0</v>
      </c>
      <c r="I116" s="17">
        <v>0</v>
      </c>
    </row>
    <row r="117" spans="1:9">
      <c r="A117" s="1" t="s">
        <v>565</v>
      </c>
      <c r="B117" s="17">
        <v>0</v>
      </c>
      <c r="C117" s="17">
        <v>0</v>
      </c>
      <c r="D117" s="17">
        <v>0</v>
      </c>
      <c r="E117" s="17">
        <v>0</v>
      </c>
      <c r="F117" s="38">
        <f t="shared" si="1"/>
        <v>0</v>
      </c>
      <c r="G117" s="17">
        <v>0</v>
      </c>
      <c r="H117" s="17">
        <v>1654</v>
      </c>
      <c r="I117" s="17">
        <v>0</v>
      </c>
    </row>
    <row r="118" spans="1:9">
      <c r="A118" s="1" t="s">
        <v>570</v>
      </c>
      <c r="B118" s="17">
        <v>0</v>
      </c>
      <c r="C118" s="17">
        <v>0</v>
      </c>
      <c r="D118" s="17">
        <v>3257</v>
      </c>
      <c r="E118" s="17">
        <v>0</v>
      </c>
      <c r="F118" s="38">
        <f t="shared" si="1"/>
        <v>3257</v>
      </c>
      <c r="G118" s="17">
        <v>0</v>
      </c>
      <c r="H118" s="17">
        <v>0</v>
      </c>
      <c r="I118" s="17">
        <v>0</v>
      </c>
    </row>
    <row r="119" spans="1:9">
      <c r="A119" s="1" t="s">
        <v>575</v>
      </c>
      <c r="B119" s="17">
        <v>0</v>
      </c>
      <c r="C119" s="17">
        <v>0</v>
      </c>
      <c r="D119" s="17">
        <v>0</v>
      </c>
      <c r="E119" s="17">
        <v>24650</v>
      </c>
      <c r="F119" s="38">
        <f t="shared" si="1"/>
        <v>24650</v>
      </c>
      <c r="G119" s="17">
        <v>0</v>
      </c>
      <c r="H119" s="17">
        <v>0</v>
      </c>
      <c r="I119" s="17">
        <v>24650</v>
      </c>
    </row>
    <row r="120" spans="1:9">
      <c r="A120" s="1" t="s">
        <v>579</v>
      </c>
      <c r="B120" s="17">
        <v>0</v>
      </c>
      <c r="C120" s="17">
        <v>0</v>
      </c>
      <c r="D120" s="17">
        <v>0</v>
      </c>
      <c r="E120" s="17">
        <v>0</v>
      </c>
      <c r="F120" s="38">
        <f t="shared" si="1"/>
        <v>0</v>
      </c>
      <c r="G120" s="17">
        <v>0</v>
      </c>
      <c r="H120" s="17">
        <v>0</v>
      </c>
      <c r="I120" s="17">
        <v>0</v>
      </c>
    </row>
    <row r="121" spans="1:9">
      <c r="A121" s="1" t="s">
        <v>584</v>
      </c>
      <c r="B121" s="17">
        <v>0</v>
      </c>
      <c r="C121" s="17">
        <v>0</v>
      </c>
      <c r="D121" s="17">
        <v>0</v>
      </c>
      <c r="E121" s="17">
        <v>0</v>
      </c>
      <c r="F121" s="38">
        <f t="shared" si="1"/>
        <v>0</v>
      </c>
      <c r="G121" s="17">
        <v>0</v>
      </c>
      <c r="H121" s="17">
        <v>0</v>
      </c>
      <c r="I121" s="17">
        <v>0</v>
      </c>
    </row>
    <row r="122" spans="1:9">
      <c r="A122" s="1" t="s">
        <v>589</v>
      </c>
      <c r="B122" s="17">
        <v>0</v>
      </c>
      <c r="C122" s="17">
        <v>0</v>
      </c>
      <c r="D122" s="17">
        <v>0</v>
      </c>
      <c r="E122" s="17">
        <v>0</v>
      </c>
      <c r="F122" s="38">
        <f t="shared" si="1"/>
        <v>0</v>
      </c>
      <c r="G122" s="17">
        <v>0</v>
      </c>
      <c r="H122" s="17">
        <v>0</v>
      </c>
      <c r="I122" s="17">
        <v>0</v>
      </c>
    </row>
    <row r="123" spans="1:9">
      <c r="A123" s="1" t="s">
        <v>594</v>
      </c>
      <c r="B123" s="17">
        <v>0</v>
      </c>
      <c r="C123" s="17">
        <v>0</v>
      </c>
      <c r="D123" s="17">
        <v>0</v>
      </c>
      <c r="E123" s="17">
        <v>0</v>
      </c>
      <c r="F123" s="38">
        <f t="shared" si="1"/>
        <v>0</v>
      </c>
      <c r="G123" s="17">
        <v>0</v>
      </c>
      <c r="H123" s="17">
        <v>0</v>
      </c>
      <c r="I123" s="17">
        <v>0</v>
      </c>
    </row>
    <row r="124" spans="1:9">
      <c r="A124" s="1" t="s">
        <v>599</v>
      </c>
      <c r="B124" s="17">
        <v>0</v>
      </c>
      <c r="C124" s="17">
        <v>0</v>
      </c>
      <c r="D124" s="17">
        <v>0</v>
      </c>
      <c r="E124" s="17">
        <v>0</v>
      </c>
      <c r="F124" s="38">
        <f t="shared" si="1"/>
        <v>0</v>
      </c>
      <c r="G124" s="17">
        <v>0</v>
      </c>
      <c r="H124" s="17">
        <v>0</v>
      </c>
      <c r="I124" s="17">
        <v>0</v>
      </c>
    </row>
    <row r="125" spans="1:9">
      <c r="A125" s="1" t="s">
        <v>604</v>
      </c>
      <c r="B125" s="17">
        <v>0</v>
      </c>
      <c r="C125" s="17">
        <v>0</v>
      </c>
      <c r="D125" s="17">
        <v>0</v>
      </c>
      <c r="E125" s="17">
        <v>0</v>
      </c>
      <c r="F125" s="38">
        <f t="shared" si="1"/>
        <v>0</v>
      </c>
      <c r="G125" s="17">
        <v>0</v>
      </c>
      <c r="H125" s="17">
        <v>0</v>
      </c>
      <c r="I125" s="17">
        <v>0</v>
      </c>
    </row>
  </sheetData>
  <mergeCells count="2">
    <mergeCell ref="B3:F3"/>
    <mergeCell ref="G3:I3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649A-FB9E-479D-9F26-D0E6C1199A0E}">
  <dimension ref="A1:G127"/>
  <sheetViews>
    <sheetView workbookViewId="0">
      <selection activeCell="J13" sqref="J13"/>
    </sheetView>
  </sheetViews>
  <sheetFormatPr defaultRowHeight="15"/>
  <cols>
    <col min="1" max="1" width="52.42578125" bestFit="1" customWidth="1"/>
    <col min="2" max="2" width="13.140625" bestFit="1" customWidth="1"/>
    <col min="3" max="3" width="22.140625" bestFit="1" customWidth="1"/>
    <col min="4" max="4" width="20.140625" bestFit="1" customWidth="1"/>
    <col min="5" max="5" width="24.7109375" style="4" bestFit="1" customWidth="1"/>
    <col min="6" max="6" width="12.42578125" bestFit="1" customWidth="1"/>
    <col min="7" max="7" width="22.140625" style="4" bestFit="1" customWidth="1"/>
  </cols>
  <sheetData>
    <row r="1" spans="1:7">
      <c r="A1" s="26" t="s">
        <v>611</v>
      </c>
    </row>
    <row r="3" spans="1:7">
      <c r="D3" s="57" t="s">
        <v>612</v>
      </c>
      <c r="E3" s="57"/>
      <c r="F3" s="58" t="s">
        <v>613</v>
      </c>
      <c r="G3" s="58"/>
    </row>
    <row r="4" spans="1:7">
      <c r="A4" s="8" t="s">
        <v>1</v>
      </c>
      <c r="B4" s="8" t="s">
        <v>11</v>
      </c>
      <c r="C4" s="8" t="s">
        <v>614</v>
      </c>
      <c r="D4" s="28" t="s">
        <v>615</v>
      </c>
      <c r="E4" s="29" t="s">
        <v>616</v>
      </c>
      <c r="F4" s="30" t="s">
        <v>613</v>
      </c>
      <c r="G4" s="31" t="s">
        <v>617</v>
      </c>
    </row>
    <row r="5" spans="1:7">
      <c r="A5" s="1" t="s">
        <v>12</v>
      </c>
      <c r="B5" s="2">
        <v>16842</v>
      </c>
      <c r="C5" s="6">
        <v>2548</v>
      </c>
      <c r="D5" s="2">
        <v>75105</v>
      </c>
      <c r="E5" s="4">
        <f>D5/B5</f>
        <v>4.4593872461702881</v>
      </c>
      <c r="F5" s="2">
        <v>9785</v>
      </c>
      <c r="G5" s="4">
        <f>F5/B5</f>
        <v>0.58098800617503854</v>
      </c>
    </row>
    <row r="6" spans="1:7">
      <c r="A6" s="1" t="s">
        <v>17</v>
      </c>
      <c r="B6" s="3">
        <v>789</v>
      </c>
      <c r="C6" s="6">
        <v>1560</v>
      </c>
      <c r="D6" s="2">
        <v>4026</v>
      </c>
      <c r="E6" s="4">
        <f t="shared" ref="E6:E69" si="0">D6/B6</f>
        <v>5.1026615969581748</v>
      </c>
      <c r="F6" s="2">
        <v>1092</v>
      </c>
      <c r="G6" s="4">
        <f t="shared" ref="G6:G69" si="1">F6/B6</f>
        <v>1.3840304182509506</v>
      </c>
    </row>
    <row r="7" spans="1:7">
      <c r="A7" s="1" t="s">
        <v>22</v>
      </c>
      <c r="B7" s="2">
        <v>4997</v>
      </c>
      <c r="C7" s="6">
        <v>2340</v>
      </c>
      <c r="D7" s="2">
        <v>18052</v>
      </c>
      <c r="E7" s="4">
        <f t="shared" si="0"/>
        <v>3.6125675405243145</v>
      </c>
      <c r="F7" s="2">
        <v>4064</v>
      </c>
      <c r="G7" s="4">
        <f t="shared" si="1"/>
        <v>0.81328797278367015</v>
      </c>
    </row>
    <row r="8" spans="1:7">
      <c r="A8" s="1" t="s">
        <v>27</v>
      </c>
      <c r="B8" s="2">
        <v>5990</v>
      </c>
      <c r="C8" s="6">
        <v>2444</v>
      </c>
      <c r="D8" s="2">
        <v>3380</v>
      </c>
      <c r="E8" s="4">
        <f t="shared" si="0"/>
        <v>0.56427378964941566</v>
      </c>
      <c r="F8" s="2">
        <v>1612</v>
      </c>
      <c r="G8" s="4">
        <f t="shared" si="1"/>
        <v>0.26911519198664441</v>
      </c>
    </row>
    <row r="9" spans="1:7">
      <c r="A9" s="1" t="s">
        <v>32</v>
      </c>
      <c r="B9" s="2">
        <v>2184</v>
      </c>
      <c r="C9" s="6">
        <v>1768</v>
      </c>
      <c r="D9" s="2">
        <v>71934</v>
      </c>
      <c r="E9" s="4">
        <f t="shared" si="0"/>
        <v>32.93681318681319</v>
      </c>
      <c r="F9" s="3">
        <v>332</v>
      </c>
      <c r="G9" s="4">
        <f t="shared" si="1"/>
        <v>0.152014652014652</v>
      </c>
    </row>
    <row r="10" spans="1:7">
      <c r="A10" s="1" t="s">
        <v>37</v>
      </c>
      <c r="B10" s="2">
        <v>1093</v>
      </c>
      <c r="C10" s="6">
        <v>2080</v>
      </c>
      <c r="D10" s="2">
        <v>5245</v>
      </c>
      <c r="E10" s="4">
        <f t="shared" si="0"/>
        <v>4.7987191216834404</v>
      </c>
      <c r="F10" s="3">
        <v>486</v>
      </c>
      <c r="G10" s="4">
        <f t="shared" si="1"/>
        <v>0.44464775846294602</v>
      </c>
    </row>
    <row r="11" spans="1:7">
      <c r="A11" s="1" t="s">
        <v>42</v>
      </c>
      <c r="B11" s="2">
        <v>24893</v>
      </c>
      <c r="C11" s="6">
        <v>3120</v>
      </c>
      <c r="D11" s="2">
        <v>58734</v>
      </c>
      <c r="E11" s="4">
        <f t="shared" si="0"/>
        <v>2.3594584823042624</v>
      </c>
      <c r="F11" s="2">
        <v>7149</v>
      </c>
      <c r="G11" s="4">
        <f t="shared" si="1"/>
        <v>0.28718916964608526</v>
      </c>
    </row>
    <row r="12" spans="1:7">
      <c r="A12" s="1" t="s">
        <v>47</v>
      </c>
      <c r="B12" s="2">
        <v>1024</v>
      </c>
      <c r="C12" s="6">
        <v>1040</v>
      </c>
      <c r="D12" s="2">
        <v>1397</v>
      </c>
      <c r="E12" s="4">
        <f t="shared" si="0"/>
        <v>1.3642578125</v>
      </c>
      <c r="F12" s="3">
        <v>416</v>
      </c>
      <c r="G12" s="4">
        <f t="shared" si="1"/>
        <v>0.40625</v>
      </c>
    </row>
    <row r="13" spans="1:7">
      <c r="A13" s="1" t="s">
        <v>52</v>
      </c>
      <c r="B13" s="2">
        <v>37384</v>
      </c>
      <c r="C13" s="6">
        <v>3380</v>
      </c>
      <c r="D13" s="2">
        <v>131876</v>
      </c>
      <c r="E13" s="4">
        <f t="shared" si="0"/>
        <v>3.5276053926813611</v>
      </c>
      <c r="F13" s="2">
        <v>17524</v>
      </c>
      <c r="G13" s="4">
        <f t="shared" si="1"/>
        <v>0.46875668735287823</v>
      </c>
    </row>
    <row r="14" spans="1:7">
      <c r="A14" s="1" t="s">
        <v>57</v>
      </c>
      <c r="B14" s="2">
        <v>4980</v>
      </c>
      <c r="C14" s="6">
        <v>1820</v>
      </c>
      <c r="D14" s="2">
        <v>3600</v>
      </c>
      <c r="E14" s="4">
        <f t="shared" si="0"/>
        <v>0.72289156626506024</v>
      </c>
      <c r="F14" s="2">
        <v>1600</v>
      </c>
      <c r="G14" s="4">
        <f t="shared" si="1"/>
        <v>0.32128514056224899</v>
      </c>
    </row>
    <row r="15" spans="1:7">
      <c r="A15" s="1" t="s">
        <v>62</v>
      </c>
      <c r="B15" s="2">
        <v>6069</v>
      </c>
      <c r="C15" s="6">
        <v>2184</v>
      </c>
      <c r="D15" s="2">
        <v>10812</v>
      </c>
      <c r="E15" s="4">
        <f t="shared" si="0"/>
        <v>1.7815126050420169</v>
      </c>
      <c r="F15" s="2">
        <v>1500</v>
      </c>
      <c r="G15" s="4">
        <f t="shared" si="1"/>
        <v>0.24715768660405338</v>
      </c>
    </row>
    <row r="16" spans="1:7">
      <c r="A16" s="1" t="s">
        <v>67</v>
      </c>
      <c r="B16" s="2">
        <v>2248</v>
      </c>
      <c r="C16" s="6">
        <v>1560</v>
      </c>
      <c r="D16" s="2">
        <v>3985</v>
      </c>
      <c r="E16" s="4">
        <f t="shared" si="0"/>
        <v>1.7726868327402134</v>
      </c>
      <c r="F16" s="3">
        <v>468</v>
      </c>
      <c r="G16" s="4">
        <f t="shared" si="1"/>
        <v>0.20818505338078291</v>
      </c>
    </row>
    <row r="17" spans="1:7">
      <c r="A17" s="1" t="s">
        <v>72</v>
      </c>
      <c r="B17" s="2">
        <v>4260</v>
      </c>
      <c r="C17" s="6">
        <v>2080</v>
      </c>
      <c r="D17" s="2">
        <v>8700</v>
      </c>
      <c r="E17" s="4">
        <f t="shared" si="0"/>
        <v>2.0422535211267605</v>
      </c>
      <c r="F17" s="2">
        <v>11700</v>
      </c>
      <c r="G17" s="4">
        <f t="shared" si="1"/>
        <v>2.7464788732394365</v>
      </c>
    </row>
    <row r="18" spans="1:7">
      <c r="A18" s="1" t="s">
        <v>77</v>
      </c>
      <c r="B18" s="3">
        <v>999</v>
      </c>
      <c r="C18" s="6">
        <v>1040</v>
      </c>
      <c r="D18" s="2">
        <v>2160</v>
      </c>
      <c r="E18" s="4">
        <f t="shared" si="0"/>
        <v>2.1621621621621623</v>
      </c>
      <c r="F18" s="3">
        <v>364</v>
      </c>
      <c r="G18" s="4">
        <f t="shared" si="1"/>
        <v>0.36436436436436437</v>
      </c>
    </row>
    <row r="19" spans="1:7">
      <c r="A19" s="1" t="s">
        <v>82</v>
      </c>
      <c r="B19" s="3">
        <v>369</v>
      </c>
      <c r="C19" s="6">
        <v>1040</v>
      </c>
      <c r="D19" s="2">
        <v>1920</v>
      </c>
      <c r="E19" s="4">
        <f t="shared" si="0"/>
        <v>5.2032520325203251</v>
      </c>
      <c r="F19" s="3">
        <v>230</v>
      </c>
      <c r="G19" s="4">
        <f t="shared" si="1"/>
        <v>0.62330623306233057</v>
      </c>
    </row>
    <row r="20" spans="1:7">
      <c r="A20" s="1" t="s">
        <v>87</v>
      </c>
      <c r="B20" s="2">
        <v>1459</v>
      </c>
      <c r="C20" s="6">
        <v>1300</v>
      </c>
      <c r="D20" s="2">
        <v>2964</v>
      </c>
      <c r="E20" s="4">
        <f t="shared" si="0"/>
        <v>2.0315284441398216</v>
      </c>
      <c r="F20" s="3">
        <v>58</v>
      </c>
      <c r="G20" s="4">
        <f t="shared" si="1"/>
        <v>3.9753255654557916E-2</v>
      </c>
    </row>
    <row r="21" spans="1:7">
      <c r="A21" s="1" t="s">
        <v>92</v>
      </c>
      <c r="B21" s="2">
        <v>7410</v>
      </c>
      <c r="C21" s="6">
        <v>2288</v>
      </c>
      <c r="D21" s="2">
        <v>11086</v>
      </c>
      <c r="E21" s="4">
        <f t="shared" si="0"/>
        <v>1.4960863697705804</v>
      </c>
      <c r="F21" s="2">
        <v>2392</v>
      </c>
      <c r="G21" s="4">
        <f t="shared" si="1"/>
        <v>0.32280701754385965</v>
      </c>
    </row>
    <row r="22" spans="1:7">
      <c r="A22" s="1" t="s">
        <v>97</v>
      </c>
      <c r="B22" s="2">
        <v>2890</v>
      </c>
      <c r="C22" s="6">
        <v>2496</v>
      </c>
      <c r="D22" s="2">
        <v>3000</v>
      </c>
      <c r="E22" s="4">
        <f t="shared" si="0"/>
        <v>1.0380622837370241</v>
      </c>
      <c r="F22" s="2">
        <v>1100</v>
      </c>
      <c r="G22" s="4">
        <f t="shared" si="1"/>
        <v>0.38062283737024222</v>
      </c>
    </row>
    <row r="23" spans="1:7">
      <c r="A23" s="1" t="s">
        <v>102</v>
      </c>
      <c r="B23" s="2">
        <v>1994</v>
      </c>
      <c r="C23" s="6">
        <v>780</v>
      </c>
      <c r="D23" s="2">
        <v>3300</v>
      </c>
      <c r="E23" s="4">
        <f t="shared" si="0"/>
        <v>1.6549648946840521</v>
      </c>
      <c r="F23" s="2">
        <v>15000</v>
      </c>
      <c r="G23" s="4">
        <f t="shared" si="1"/>
        <v>7.5225677031093277</v>
      </c>
    </row>
    <row r="24" spans="1:7">
      <c r="A24" s="1" t="s">
        <v>107</v>
      </c>
      <c r="B24" s="2">
        <v>5710</v>
      </c>
      <c r="C24" s="6">
        <v>2184</v>
      </c>
      <c r="D24" s="2">
        <v>18218</v>
      </c>
      <c r="E24" s="4">
        <f t="shared" si="0"/>
        <v>3.1905429071803852</v>
      </c>
      <c r="F24" s="3">
        <v>852</v>
      </c>
      <c r="G24" s="4">
        <f t="shared" si="1"/>
        <v>0.14921190893169878</v>
      </c>
    </row>
    <row r="25" spans="1:7">
      <c r="A25" s="1" t="s">
        <v>112</v>
      </c>
      <c r="B25" s="2">
        <v>15786</v>
      </c>
      <c r="C25" s="6">
        <v>2626</v>
      </c>
      <c r="D25" s="2">
        <v>38482</v>
      </c>
      <c r="E25" s="4">
        <f t="shared" si="0"/>
        <v>2.437729633852781</v>
      </c>
      <c r="F25" s="2">
        <v>7800</v>
      </c>
      <c r="G25" s="4">
        <f t="shared" si="1"/>
        <v>0.49410870391486128</v>
      </c>
    </row>
    <row r="26" spans="1:7">
      <c r="A26" s="1" t="s">
        <v>117</v>
      </c>
      <c r="B26" s="2">
        <v>2077</v>
      </c>
      <c r="C26" s="6">
        <v>1924</v>
      </c>
      <c r="D26" s="2">
        <v>4964</v>
      </c>
      <c r="E26" s="4">
        <f t="shared" si="0"/>
        <v>2.3899855560905152</v>
      </c>
      <c r="F26" s="3">
        <v>780</v>
      </c>
      <c r="G26" s="4">
        <f t="shared" si="1"/>
        <v>0.37554164660568129</v>
      </c>
    </row>
    <row r="27" spans="1:7">
      <c r="A27" s="1" t="s">
        <v>122</v>
      </c>
      <c r="B27" s="2">
        <v>19419</v>
      </c>
      <c r="C27" s="6">
        <v>2756</v>
      </c>
      <c r="D27" s="2">
        <v>67645</v>
      </c>
      <c r="E27" s="4">
        <f t="shared" si="0"/>
        <v>3.4834440496421033</v>
      </c>
      <c r="F27" s="2">
        <v>16900</v>
      </c>
      <c r="G27" s="4">
        <f t="shared" si="1"/>
        <v>0.87028168288789332</v>
      </c>
    </row>
    <row r="28" spans="1:7">
      <c r="A28" s="1" t="s">
        <v>127</v>
      </c>
      <c r="B28" s="2">
        <v>3214</v>
      </c>
      <c r="C28" s="6">
        <v>2418</v>
      </c>
      <c r="D28" s="2">
        <v>19510</v>
      </c>
      <c r="E28" s="4">
        <f t="shared" si="0"/>
        <v>6.070317361543248</v>
      </c>
      <c r="F28" s="2">
        <v>1069</v>
      </c>
      <c r="G28" s="4">
        <f t="shared" si="1"/>
        <v>0.33260734287492222</v>
      </c>
    </row>
    <row r="29" spans="1:7">
      <c r="A29" s="1" t="s">
        <v>132</v>
      </c>
      <c r="B29" s="2">
        <v>10149</v>
      </c>
      <c r="C29" s="6">
        <v>2860</v>
      </c>
      <c r="D29" s="2">
        <v>25098</v>
      </c>
      <c r="E29" s="4">
        <f t="shared" si="0"/>
        <v>2.4729530002955955</v>
      </c>
      <c r="F29" s="2">
        <v>3377</v>
      </c>
      <c r="G29" s="4">
        <f t="shared" si="1"/>
        <v>0.33274214208296382</v>
      </c>
    </row>
    <row r="30" spans="1:7">
      <c r="A30" s="1" t="s">
        <v>137</v>
      </c>
      <c r="B30" s="2">
        <v>1323</v>
      </c>
      <c r="C30" s="6">
        <v>1404</v>
      </c>
      <c r="D30" s="3">
        <v>961</v>
      </c>
      <c r="E30" s="4">
        <f t="shared" si="0"/>
        <v>0.72637944066515492</v>
      </c>
      <c r="F30" s="2">
        <v>1092</v>
      </c>
      <c r="G30" s="4">
        <f t="shared" si="1"/>
        <v>0.82539682539682535</v>
      </c>
    </row>
    <row r="31" spans="1:7">
      <c r="A31" s="1" t="s">
        <v>142</v>
      </c>
      <c r="B31" s="2">
        <v>8184</v>
      </c>
      <c r="C31" s="6">
        <v>2704</v>
      </c>
      <c r="D31" s="2">
        <v>13139</v>
      </c>
      <c r="E31" s="4">
        <f t="shared" si="0"/>
        <v>1.6054496578690127</v>
      </c>
      <c r="F31" s="2">
        <v>2085</v>
      </c>
      <c r="G31" s="4">
        <f t="shared" si="1"/>
        <v>0.25476539589442815</v>
      </c>
    </row>
    <row r="32" spans="1:7">
      <c r="A32" s="1" t="s">
        <v>147</v>
      </c>
      <c r="B32" s="2">
        <v>3379</v>
      </c>
      <c r="C32" s="6">
        <v>2470</v>
      </c>
      <c r="D32" s="2">
        <v>17112</v>
      </c>
      <c r="E32" s="4">
        <f t="shared" si="0"/>
        <v>5.0642201834862384</v>
      </c>
      <c r="F32" s="2">
        <v>3328</v>
      </c>
      <c r="G32" s="4">
        <f t="shared" si="1"/>
        <v>0.9849067771530039</v>
      </c>
    </row>
    <row r="33" spans="1:7">
      <c r="A33" s="1" t="s">
        <v>152</v>
      </c>
      <c r="B33" s="2">
        <v>2550</v>
      </c>
      <c r="C33" s="6">
        <v>1716</v>
      </c>
      <c r="D33" s="2">
        <v>2490</v>
      </c>
      <c r="E33" s="4">
        <f t="shared" si="0"/>
        <v>0.97647058823529409</v>
      </c>
      <c r="F33" s="2">
        <v>3120</v>
      </c>
      <c r="G33" s="4">
        <f t="shared" si="1"/>
        <v>1.223529411764706</v>
      </c>
    </row>
    <row r="34" spans="1:7">
      <c r="A34" s="1" t="s">
        <v>157</v>
      </c>
      <c r="B34" s="2">
        <v>22745</v>
      </c>
      <c r="C34" s="6">
        <v>2704</v>
      </c>
      <c r="D34" s="2">
        <v>97886</v>
      </c>
      <c r="E34" s="4">
        <f t="shared" si="0"/>
        <v>4.303627170806771</v>
      </c>
      <c r="F34" s="2">
        <v>10956</v>
      </c>
      <c r="G34" s="4">
        <f t="shared" si="1"/>
        <v>0.48168828313915146</v>
      </c>
    </row>
    <row r="35" spans="1:7">
      <c r="A35" s="1" t="s">
        <v>162</v>
      </c>
      <c r="B35" s="2">
        <v>19088</v>
      </c>
      <c r="C35" s="6">
        <v>3120</v>
      </c>
      <c r="D35" s="2">
        <v>46994</v>
      </c>
      <c r="E35" s="4">
        <f t="shared" si="0"/>
        <v>2.4619656328583401</v>
      </c>
      <c r="F35" s="2">
        <v>7748</v>
      </c>
      <c r="G35" s="4">
        <f t="shared" si="1"/>
        <v>0.40590947191953058</v>
      </c>
    </row>
    <row r="36" spans="1:7">
      <c r="A36" s="1" t="s">
        <v>167</v>
      </c>
      <c r="B36" s="2">
        <v>232940</v>
      </c>
      <c r="C36" s="6">
        <v>36088</v>
      </c>
      <c r="D36" s="2">
        <v>415132</v>
      </c>
      <c r="E36" s="4">
        <f t="shared" si="0"/>
        <v>1.7821413239460806</v>
      </c>
      <c r="F36" s="2">
        <v>23104</v>
      </c>
      <c r="G36" s="4">
        <f t="shared" si="1"/>
        <v>9.9184339314845021E-2</v>
      </c>
    </row>
    <row r="37" spans="1:7">
      <c r="A37" s="1" t="s">
        <v>171</v>
      </c>
      <c r="B37" s="2">
        <v>17774</v>
      </c>
      <c r="C37" s="6">
        <v>2288</v>
      </c>
      <c r="D37" s="2">
        <v>14703</v>
      </c>
      <c r="E37" s="4">
        <f t="shared" si="0"/>
        <v>0.82721953415100713</v>
      </c>
      <c r="F37" s="2">
        <v>9200</v>
      </c>
      <c r="G37" s="4">
        <f t="shared" si="1"/>
        <v>0.51760999212332626</v>
      </c>
    </row>
    <row r="38" spans="1:7">
      <c r="A38" s="1" t="s">
        <v>176</v>
      </c>
      <c r="B38" s="2">
        <v>3715</v>
      </c>
      <c r="C38" s="6">
        <v>2080</v>
      </c>
      <c r="D38" s="2">
        <v>19906</v>
      </c>
      <c r="E38" s="4">
        <f t="shared" si="0"/>
        <v>5.3582772543741592</v>
      </c>
      <c r="F38" s="2">
        <v>2340</v>
      </c>
      <c r="G38" s="4">
        <f t="shared" si="1"/>
        <v>0.62987886944818305</v>
      </c>
    </row>
    <row r="39" spans="1:7">
      <c r="A39" s="1" t="s">
        <v>181</v>
      </c>
      <c r="B39" s="2">
        <v>11570</v>
      </c>
      <c r="C39" s="6">
        <v>2600</v>
      </c>
      <c r="D39" s="2">
        <v>38292</v>
      </c>
      <c r="E39" s="4">
        <f t="shared" si="0"/>
        <v>3.3095937770095074</v>
      </c>
      <c r="F39" s="2">
        <v>6448</v>
      </c>
      <c r="G39" s="4">
        <f t="shared" si="1"/>
        <v>0.55730337078651682</v>
      </c>
    </row>
    <row r="40" spans="1:7">
      <c r="A40" s="1" t="s">
        <v>186</v>
      </c>
      <c r="B40" s="2">
        <v>61926</v>
      </c>
      <c r="C40" s="6">
        <v>3016</v>
      </c>
      <c r="D40" s="2">
        <v>99744</v>
      </c>
      <c r="E40" s="4">
        <f t="shared" si="0"/>
        <v>1.6106966379226819</v>
      </c>
      <c r="F40" s="3">
        <v>886</v>
      </c>
      <c r="G40" s="4">
        <f t="shared" si="1"/>
        <v>1.4307399153828764E-2</v>
      </c>
    </row>
    <row r="41" spans="1:7">
      <c r="A41" s="1" t="s">
        <v>191</v>
      </c>
      <c r="B41" s="2">
        <v>1119</v>
      </c>
      <c r="C41" s="6">
        <v>780</v>
      </c>
      <c r="D41" s="2">
        <v>3402</v>
      </c>
      <c r="E41" s="4">
        <f t="shared" si="0"/>
        <v>3.0402144772117961</v>
      </c>
      <c r="F41" s="3">
        <v>891</v>
      </c>
      <c r="G41" s="4">
        <f t="shared" si="1"/>
        <v>0.79624664879356566</v>
      </c>
    </row>
    <row r="42" spans="1:7">
      <c r="A42" s="1" t="s">
        <v>196</v>
      </c>
      <c r="B42" s="2">
        <v>2692</v>
      </c>
      <c r="C42" s="6">
        <v>2229.5</v>
      </c>
      <c r="D42" s="2">
        <v>4150</v>
      </c>
      <c r="E42" s="4">
        <f t="shared" si="0"/>
        <v>1.5416047548291234</v>
      </c>
      <c r="F42" s="2">
        <v>6448</v>
      </c>
      <c r="G42" s="4">
        <f t="shared" si="1"/>
        <v>2.3952451708766715</v>
      </c>
    </row>
    <row r="43" spans="1:7">
      <c r="A43" s="1" t="s">
        <v>201</v>
      </c>
      <c r="B43" s="2">
        <v>3504</v>
      </c>
      <c r="C43" s="6">
        <v>2028</v>
      </c>
      <c r="D43" s="2">
        <v>3000</v>
      </c>
      <c r="E43" s="4">
        <f t="shared" si="0"/>
        <v>0.85616438356164382</v>
      </c>
      <c r="F43" s="3">
        <v>750</v>
      </c>
      <c r="G43" s="4">
        <f t="shared" si="1"/>
        <v>0.21404109589041095</v>
      </c>
    </row>
    <row r="44" spans="1:7">
      <c r="A44" s="1" t="s">
        <v>206</v>
      </c>
      <c r="B44" s="3">
        <v>982</v>
      </c>
      <c r="C44" s="6">
        <v>1196</v>
      </c>
      <c r="D44" s="3">
        <v>893</v>
      </c>
      <c r="E44" s="4">
        <f t="shared" si="0"/>
        <v>0.90936863543788182</v>
      </c>
      <c r="F44" s="3">
        <v>156</v>
      </c>
      <c r="G44" s="4">
        <f t="shared" si="1"/>
        <v>0.15885947046843177</v>
      </c>
    </row>
    <row r="45" spans="1:7">
      <c r="A45" s="1" t="s">
        <v>211</v>
      </c>
      <c r="B45" s="3">
        <v>918</v>
      </c>
      <c r="C45" s="6">
        <v>1040</v>
      </c>
      <c r="D45" s="2">
        <v>1450</v>
      </c>
      <c r="E45" s="4">
        <f t="shared" si="0"/>
        <v>1.579520697167756</v>
      </c>
      <c r="F45" s="3">
        <v>380</v>
      </c>
      <c r="G45" s="4">
        <f t="shared" si="1"/>
        <v>0.41394335511982572</v>
      </c>
    </row>
    <row r="46" spans="1:7">
      <c r="A46" s="1" t="s">
        <v>216</v>
      </c>
      <c r="B46" s="2">
        <v>11029</v>
      </c>
      <c r="C46" s="6">
        <v>2704</v>
      </c>
      <c r="D46" s="2">
        <v>26000</v>
      </c>
      <c r="E46" s="4">
        <f t="shared" si="0"/>
        <v>2.3574213437301661</v>
      </c>
      <c r="F46" s="2">
        <v>3400</v>
      </c>
      <c r="G46" s="4">
        <f t="shared" si="1"/>
        <v>0.30827817571856014</v>
      </c>
    </row>
    <row r="47" spans="1:7">
      <c r="A47" s="1" t="s">
        <v>221</v>
      </c>
      <c r="B47" s="2">
        <v>12561</v>
      </c>
      <c r="C47" s="6">
        <v>2600</v>
      </c>
      <c r="D47" s="2">
        <v>24967</v>
      </c>
      <c r="E47" s="4">
        <f t="shared" si="0"/>
        <v>1.9876602181354988</v>
      </c>
      <c r="F47" s="2">
        <v>10646</v>
      </c>
      <c r="G47" s="4">
        <f t="shared" si="1"/>
        <v>0.84754398535148479</v>
      </c>
    </row>
    <row r="48" spans="1:7">
      <c r="A48" s="1" t="s">
        <v>226</v>
      </c>
      <c r="B48" s="2">
        <v>2149</v>
      </c>
      <c r="C48" s="6">
        <v>2340</v>
      </c>
      <c r="D48" s="2">
        <v>8459</v>
      </c>
      <c r="E48" s="4">
        <f t="shared" si="0"/>
        <v>3.9362494183341088</v>
      </c>
      <c r="F48" s="2">
        <v>1901</v>
      </c>
      <c r="G48" s="4">
        <f t="shared" si="1"/>
        <v>0.88459748720335041</v>
      </c>
    </row>
    <row r="49" spans="1:7">
      <c r="A49" s="1" t="s">
        <v>231</v>
      </c>
      <c r="B49" s="2">
        <v>5630</v>
      </c>
      <c r="C49" s="6">
        <v>2236</v>
      </c>
      <c r="D49" s="2">
        <v>11520</v>
      </c>
      <c r="E49" s="4">
        <f t="shared" si="0"/>
        <v>2.0461811722912966</v>
      </c>
      <c r="F49" s="3">
        <v>603</v>
      </c>
      <c r="G49" s="4">
        <f t="shared" si="1"/>
        <v>0.10710479573712256</v>
      </c>
    </row>
    <row r="50" spans="1:7">
      <c r="A50" s="1" t="s">
        <v>236</v>
      </c>
      <c r="B50" s="2">
        <v>3181</v>
      </c>
      <c r="C50" s="6">
        <v>2080</v>
      </c>
      <c r="D50" s="2">
        <v>14768</v>
      </c>
      <c r="E50" s="4">
        <f t="shared" si="0"/>
        <v>4.6425652310594154</v>
      </c>
      <c r="F50" s="2">
        <v>2548</v>
      </c>
      <c r="G50" s="4">
        <f t="shared" si="1"/>
        <v>0.80100597296447662</v>
      </c>
    </row>
    <row r="51" spans="1:7">
      <c r="A51" s="1" t="s">
        <v>241</v>
      </c>
      <c r="B51" s="2">
        <v>3376</v>
      </c>
      <c r="C51" s="6">
        <v>2496</v>
      </c>
      <c r="D51" s="2">
        <v>5250</v>
      </c>
      <c r="E51" s="4">
        <f t="shared" si="0"/>
        <v>1.5550947867298579</v>
      </c>
      <c r="F51" s="3">
        <v>453</v>
      </c>
      <c r="G51" s="4">
        <f t="shared" si="1"/>
        <v>0.13418246445497631</v>
      </c>
    </row>
    <row r="52" spans="1:7">
      <c r="A52" s="1" t="s">
        <v>246</v>
      </c>
      <c r="B52" s="2">
        <v>5775</v>
      </c>
      <c r="C52" s="6">
        <v>2756</v>
      </c>
      <c r="D52" s="2">
        <v>6222</v>
      </c>
      <c r="E52" s="4">
        <f t="shared" si="0"/>
        <v>1.0774025974025974</v>
      </c>
      <c r="F52" s="2">
        <v>5408</v>
      </c>
      <c r="G52" s="4">
        <f t="shared" si="1"/>
        <v>0.93645021645021642</v>
      </c>
    </row>
    <row r="53" spans="1:7">
      <c r="A53" s="1" t="s">
        <v>251</v>
      </c>
      <c r="B53" s="2">
        <v>3261</v>
      </c>
      <c r="C53" s="6">
        <v>2340</v>
      </c>
      <c r="D53" s="2">
        <v>8753</v>
      </c>
      <c r="E53" s="4">
        <f t="shared" si="0"/>
        <v>2.6841459674946337</v>
      </c>
      <c r="F53" s="2">
        <v>7020</v>
      </c>
      <c r="G53" s="4">
        <f t="shared" si="1"/>
        <v>2.1527138914443422</v>
      </c>
    </row>
    <row r="54" spans="1:7">
      <c r="A54" s="1" t="s">
        <v>256</v>
      </c>
      <c r="B54" s="2">
        <v>1740</v>
      </c>
      <c r="C54" s="6">
        <v>988</v>
      </c>
      <c r="D54" s="2">
        <v>11000</v>
      </c>
      <c r="E54" s="4">
        <f t="shared" si="0"/>
        <v>6.3218390804597702</v>
      </c>
      <c r="F54" s="2">
        <v>6240</v>
      </c>
      <c r="G54" s="4">
        <f t="shared" si="1"/>
        <v>3.5862068965517242</v>
      </c>
    </row>
    <row r="55" spans="1:7">
      <c r="A55" s="1" t="s">
        <v>261</v>
      </c>
      <c r="B55" s="3">
        <v>947</v>
      </c>
      <c r="C55" s="6">
        <v>1560</v>
      </c>
      <c r="D55" s="2">
        <v>1468</v>
      </c>
      <c r="E55" s="4">
        <f t="shared" si="0"/>
        <v>1.5501583949313622</v>
      </c>
      <c r="F55" s="3">
        <v>416</v>
      </c>
      <c r="G55" s="4">
        <f t="shared" si="1"/>
        <v>0.43928194297782469</v>
      </c>
    </row>
    <row r="56" spans="1:7">
      <c r="A56" s="1" t="s">
        <v>266</v>
      </c>
      <c r="B56" s="2">
        <v>1882</v>
      </c>
      <c r="C56" s="6">
        <v>1924</v>
      </c>
      <c r="D56" s="2">
        <v>7552</v>
      </c>
      <c r="E56" s="4">
        <f t="shared" si="0"/>
        <v>4.0127523910733265</v>
      </c>
      <c r="F56" s="2">
        <v>3224</v>
      </c>
      <c r="G56" s="4">
        <f t="shared" si="1"/>
        <v>1.7130712008501594</v>
      </c>
    </row>
    <row r="57" spans="1:7">
      <c r="A57" s="1" t="s">
        <v>271</v>
      </c>
      <c r="B57" s="3">
        <v>324</v>
      </c>
      <c r="C57" s="6">
        <v>2080</v>
      </c>
      <c r="D57" s="3">
        <v>150</v>
      </c>
      <c r="E57" s="4">
        <f t="shared" si="0"/>
        <v>0.46296296296296297</v>
      </c>
      <c r="F57" s="3">
        <v>100</v>
      </c>
      <c r="G57" s="4">
        <f t="shared" si="1"/>
        <v>0.30864197530864196</v>
      </c>
    </row>
    <row r="58" spans="1:7">
      <c r="A58" s="1" t="s">
        <v>276</v>
      </c>
      <c r="B58" s="2">
        <v>1012</v>
      </c>
      <c r="C58" s="6">
        <v>1664</v>
      </c>
      <c r="D58" s="2">
        <v>2857</v>
      </c>
      <c r="E58" s="4">
        <f t="shared" si="0"/>
        <v>2.8231225296442686</v>
      </c>
      <c r="F58" s="3">
        <v>154</v>
      </c>
      <c r="G58" s="4">
        <f t="shared" si="1"/>
        <v>0.15217391304347827</v>
      </c>
    </row>
    <row r="59" spans="1:7">
      <c r="A59" s="1" t="s">
        <v>281</v>
      </c>
      <c r="B59" s="2">
        <v>4813</v>
      </c>
      <c r="C59" s="6">
        <v>2704</v>
      </c>
      <c r="D59" s="2">
        <v>122197</v>
      </c>
      <c r="E59" s="4">
        <f t="shared" si="0"/>
        <v>25.388946602950345</v>
      </c>
      <c r="F59" s="2">
        <v>2549</v>
      </c>
      <c r="G59" s="4">
        <f t="shared" si="1"/>
        <v>0.52960731352586743</v>
      </c>
    </row>
    <row r="60" spans="1:7">
      <c r="A60" s="1" t="s">
        <v>286</v>
      </c>
      <c r="B60" s="2">
        <v>1299</v>
      </c>
      <c r="C60" s="6">
        <v>1551</v>
      </c>
      <c r="D60" s="2">
        <v>14400</v>
      </c>
      <c r="E60" s="4">
        <f t="shared" si="0"/>
        <v>11.085450346420323</v>
      </c>
      <c r="F60" s="2">
        <v>2350</v>
      </c>
      <c r="G60" s="4">
        <f t="shared" si="1"/>
        <v>1.809083910700539</v>
      </c>
    </row>
    <row r="61" spans="1:7">
      <c r="A61" s="1" t="s">
        <v>291</v>
      </c>
      <c r="B61" s="3">
        <v>607</v>
      </c>
      <c r="C61" s="6">
        <v>2028</v>
      </c>
      <c r="D61" s="2">
        <v>7300</v>
      </c>
      <c r="E61" s="4">
        <f t="shared" si="0"/>
        <v>12.026359143327841</v>
      </c>
      <c r="F61" s="2">
        <v>7800</v>
      </c>
      <c r="G61" s="4">
        <f t="shared" si="1"/>
        <v>12.8500823723229</v>
      </c>
    </row>
    <row r="62" spans="1:7">
      <c r="A62" s="1" t="s">
        <v>296</v>
      </c>
      <c r="B62" s="2">
        <v>1198</v>
      </c>
      <c r="C62" s="6">
        <v>1560</v>
      </c>
      <c r="D62" s="2">
        <v>3036</v>
      </c>
      <c r="E62" s="4">
        <f t="shared" si="0"/>
        <v>2.5342237061769617</v>
      </c>
      <c r="F62" s="3">
        <v>364</v>
      </c>
      <c r="G62" s="4">
        <f t="shared" si="1"/>
        <v>0.30383973288814692</v>
      </c>
    </row>
    <row r="63" spans="1:7">
      <c r="A63" s="1" t="s">
        <v>301</v>
      </c>
      <c r="B63" s="2">
        <v>91055</v>
      </c>
      <c r="C63" s="6">
        <v>3120</v>
      </c>
      <c r="D63" s="2">
        <v>98523</v>
      </c>
      <c r="E63" s="4">
        <f t="shared" si="0"/>
        <v>1.0820163637362035</v>
      </c>
      <c r="F63" s="2">
        <v>14000</v>
      </c>
      <c r="G63" s="4">
        <f t="shared" si="1"/>
        <v>0.15375322607215419</v>
      </c>
    </row>
    <row r="64" spans="1:7">
      <c r="A64" s="1" t="s">
        <v>306</v>
      </c>
      <c r="B64" s="2">
        <v>2880</v>
      </c>
      <c r="C64" s="6">
        <v>2236</v>
      </c>
      <c r="D64" s="2">
        <v>5000</v>
      </c>
      <c r="E64" s="4">
        <f t="shared" si="0"/>
        <v>1.7361111111111112</v>
      </c>
      <c r="F64" s="2">
        <v>1214</v>
      </c>
      <c r="G64" s="4">
        <f t="shared" si="1"/>
        <v>0.42152777777777778</v>
      </c>
    </row>
    <row r="65" spans="1:7">
      <c r="A65" s="1" t="s">
        <v>311</v>
      </c>
      <c r="B65" s="2">
        <v>1375</v>
      </c>
      <c r="C65" s="6">
        <v>1612</v>
      </c>
      <c r="D65" s="2">
        <v>4222</v>
      </c>
      <c r="E65" s="4">
        <f t="shared" si="0"/>
        <v>3.0705454545454547</v>
      </c>
      <c r="F65" s="3">
        <v>545</v>
      </c>
      <c r="G65" s="4">
        <f t="shared" si="1"/>
        <v>0.39636363636363636</v>
      </c>
    </row>
    <row r="66" spans="1:7">
      <c r="A66" s="1" t="s">
        <v>316</v>
      </c>
      <c r="B66" s="2">
        <v>15594</v>
      </c>
      <c r="C66" s="6">
        <v>2600</v>
      </c>
      <c r="D66" s="2">
        <v>15028</v>
      </c>
      <c r="E66" s="4">
        <f t="shared" si="0"/>
        <v>0.96370398871360785</v>
      </c>
      <c r="F66" s="2">
        <v>4420</v>
      </c>
      <c r="G66" s="4">
        <f t="shared" si="1"/>
        <v>0.28344234962164933</v>
      </c>
    </row>
    <row r="67" spans="1:7">
      <c r="A67" s="1" t="s">
        <v>321</v>
      </c>
      <c r="B67" s="2">
        <v>2677</v>
      </c>
      <c r="C67" s="6">
        <v>2288</v>
      </c>
      <c r="D67" s="2">
        <v>3900</v>
      </c>
      <c r="E67" s="4">
        <f t="shared" si="0"/>
        <v>1.4568546880836757</v>
      </c>
      <c r="F67" s="3">
        <v>448</v>
      </c>
      <c r="G67" s="4">
        <f t="shared" si="1"/>
        <v>0.1673515128875607</v>
      </c>
    </row>
    <row r="68" spans="1:7">
      <c r="A68" s="1" t="s">
        <v>326</v>
      </c>
      <c r="B68" s="2">
        <v>3269</v>
      </c>
      <c r="C68" s="6">
        <v>2080</v>
      </c>
      <c r="D68" s="2">
        <v>16171</v>
      </c>
      <c r="E68" s="4">
        <f t="shared" si="0"/>
        <v>4.9467727133680022</v>
      </c>
      <c r="F68" s="2">
        <v>18200</v>
      </c>
      <c r="G68" s="4">
        <f t="shared" si="1"/>
        <v>5.5674518201284799</v>
      </c>
    </row>
    <row r="69" spans="1:7">
      <c r="A69" s="1" t="s">
        <v>331</v>
      </c>
      <c r="B69" s="2">
        <v>4403</v>
      </c>
      <c r="C69" s="6">
        <v>2028</v>
      </c>
      <c r="D69" s="2">
        <v>17368</v>
      </c>
      <c r="E69" s="4">
        <f t="shared" si="0"/>
        <v>3.9445832387008859</v>
      </c>
      <c r="F69" s="2">
        <v>1352</v>
      </c>
      <c r="G69" s="4">
        <f t="shared" si="1"/>
        <v>0.30706336588689531</v>
      </c>
    </row>
    <row r="70" spans="1:7">
      <c r="A70" s="1" t="s">
        <v>336</v>
      </c>
      <c r="B70" s="2">
        <v>1086</v>
      </c>
      <c r="C70" s="6">
        <v>2080</v>
      </c>
      <c r="D70" s="2">
        <v>3120</v>
      </c>
      <c r="E70" s="4">
        <f t="shared" ref="E70:E125" si="2">D70/B70</f>
        <v>2.8729281767955803</v>
      </c>
      <c r="F70" s="3">
        <v>468</v>
      </c>
      <c r="G70" s="4">
        <f t="shared" ref="G70:G125" si="3">F70/B70</f>
        <v>0.43093922651933703</v>
      </c>
    </row>
    <row r="71" spans="1:7">
      <c r="A71" s="1" t="s">
        <v>341</v>
      </c>
      <c r="B71" s="3">
        <v>892</v>
      </c>
      <c r="C71" s="6">
        <v>1820</v>
      </c>
      <c r="D71" s="2">
        <v>8780</v>
      </c>
      <c r="E71" s="4">
        <f t="shared" si="2"/>
        <v>9.8430493273542599</v>
      </c>
      <c r="F71" s="3">
        <v>645</v>
      </c>
      <c r="G71" s="4">
        <f t="shared" si="3"/>
        <v>0.72309417040358748</v>
      </c>
    </row>
    <row r="72" spans="1:7">
      <c r="A72" s="1" t="s">
        <v>346</v>
      </c>
      <c r="B72" s="2">
        <v>1012</v>
      </c>
      <c r="C72" s="6">
        <v>1560</v>
      </c>
      <c r="D72" s="2">
        <v>4752</v>
      </c>
      <c r="E72" s="4">
        <f t="shared" si="2"/>
        <v>4.6956521739130439</v>
      </c>
      <c r="F72" s="2">
        <v>1456</v>
      </c>
      <c r="G72" s="4">
        <f t="shared" si="3"/>
        <v>1.4387351778656126</v>
      </c>
    </row>
    <row r="73" spans="1:7">
      <c r="A73" s="1" t="s">
        <v>350</v>
      </c>
      <c r="B73" s="2">
        <v>798575</v>
      </c>
      <c r="C73" s="6">
        <v>63648</v>
      </c>
      <c r="D73" s="2">
        <v>1592761</v>
      </c>
      <c r="E73" s="4">
        <f t="shared" si="2"/>
        <v>1.9945039601790691</v>
      </c>
      <c r="F73" s="2">
        <v>137748</v>
      </c>
      <c r="G73" s="4">
        <f t="shared" si="3"/>
        <v>0.1724922518235607</v>
      </c>
    </row>
    <row r="74" spans="1:7">
      <c r="A74" s="1" t="s">
        <v>355</v>
      </c>
      <c r="B74" s="2">
        <v>12885</v>
      </c>
      <c r="C74" s="6">
        <v>2756</v>
      </c>
      <c r="D74" s="2">
        <v>32810</v>
      </c>
      <c r="E74" s="4">
        <f t="shared" si="2"/>
        <v>2.5463717500970122</v>
      </c>
      <c r="F74" s="2">
        <v>4212</v>
      </c>
      <c r="G74" s="4">
        <f t="shared" si="3"/>
        <v>0.3268917345750873</v>
      </c>
    </row>
    <row r="75" spans="1:7">
      <c r="A75" s="1" t="s">
        <v>360</v>
      </c>
      <c r="B75" s="2">
        <v>1159</v>
      </c>
      <c r="C75" s="6">
        <v>1200</v>
      </c>
      <c r="D75" s="2">
        <v>1200</v>
      </c>
      <c r="E75" s="4">
        <f t="shared" si="2"/>
        <v>1.0353753235547887</v>
      </c>
      <c r="F75" s="3">
        <v>0</v>
      </c>
      <c r="G75" s="4">
        <f t="shared" si="3"/>
        <v>0</v>
      </c>
    </row>
    <row r="76" spans="1:7">
      <c r="A76" s="1" t="s">
        <v>365</v>
      </c>
      <c r="B76" s="3">
        <v>946</v>
      </c>
      <c r="C76" s="6">
        <v>1872</v>
      </c>
      <c r="D76" s="2">
        <v>3444</v>
      </c>
      <c r="E76" s="4">
        <f t="shared" si="2"/>
        <v>3.6405919661733614</v>
      </c>
      <c r="F76" s="3">
        <v>800</v>
      </c>
      <c r="G76" s="4">
        <f t="shared" si="3"/>
        <v>0.84566596194503174</v>
      </c>
    </row>
    <row r="77" spans="1:7">
      <c r="A77" s="1" t="s">
        <v>370</v>
      </c>
      <c r="B77" s="3">
        <v>735</v>
      </c>
      <c r="C77" s="6">
        <v>780</v>
      </c>
      <c r="D77" s="2">
        <v>3172</v>
      </c>
      <c r="E77" s="4">
        <f t="shared" si="2"/>
        <v>4.315646258503401</v>
      </c>
      <c r="F77" s="2">
        <v>1411</v>
      </c>
      <c r="G77" s="4">
        <f t="shared" si="3"/>
        <v>1.9197278911564626</v>
      </c>
    </row>
    <row r="78" spans="1:7">
      <c r="A78" s="1" t="s">
        <v>375</v>
      </c>
      <c r="B78" s="2">
        <v>21037</v>
      </c>
      <c r="C78" s="6">
        <v>3172</v>
      </c>
      <c r="D78" s="2">
        <v>84064</v>
      </c>
      <c r="E78" s="4">
        <f t="shared" si="2"/>
        <v>3.9960070352236534</v>
      </c>
      <c r="F78" s="2">
        <v>2601</v>
      </c>
      <c r="G78" s="4">
        <f t="shared" si="3"/>
        <v>0.12363930218187004</v>
      </c>
    </row>
    <row r="79" spans="1:7">
      <c r="A79" s="1" t="s">
        <v>380</v>
      </c>
      <c r="B79" s="2">
        <v>2186</v>
      </c>
      <c r="C79" s="6">
        <v>2184</v>
      </c>
      <c r="D79" s="2">
        <v>8060</v>
      </c>
      <c r="E79" s="4">
        <f t="shared" si="2"/>
        <v>3.6870997255260751</v>
      </c>
      <c r="F79" s="2">
        <v>3744</v>
      </c>
      <c r="G79" s="4">
        <f t="shared" si="3"/>
        <v>1.7127172918572735</v>
      </c>
    </row>
    <row r="80" spans="1:7">
      <c r="A80" s="1" t="s">
        <v>385</v>
      </c>
      <c r="B80" s="2">
        <v>3481</v>
      </c>
      <c r="C80" s="6">
        <v>1820</v>
      </c>
      <c r="D80" s="2">
        <v>3204</v>
      </c>
      <c r="E80" s="4">
        <f t="shared" si="2"/>
        <v>0.92042516518241879</v>
      </c>
      <c r="F80" s="2">
        <v>1766</v>
      </c>
      <c r="G80" s="4">
        <f t="shared" si="3"/>
        <v>0.50732548118356791</v>
      </c>
    </row>
    <row r="81" spans="1:7">
      <c r="A81" s="1" t="s">
        <v>390</v>
      </c>
      <c r="B81" s="2">
        <v>1052</v>
      </c>
      <c r="C81" s="6">
        <v>1150</v>
      </c>
      <c r="D81" s="2">
        <v>1250</v>
      </c>
      <c r="E81" s="4">
        <f t="shared" si="2"/>
        <v>1.188212927756654</v>
      </c>
      <c r="F81" s="2">
        <v>1000</v>
      </c>
      <c r="G81" s="4">
        <f t="shared" si="3"/>
        <v>0.95057034220532322</v>
      </c>
    </row>
    <row r="82" spans="1:7">
      <c r="A82" s="1" t="s">
        <v>395</v>
      </c>
      <c r="B82" s="2">
        <v>3061</v>
      </c>
      <c r="C82" s="6">
        <v>2080</v>
      </c>
      <c r="D82" s="2">
        <v>15420</v>
      </c>
      <c r="E82" s="4">
        <f t="shared" si="2"/>
        <v>5.0375694217575955</v>
      </c>
      <c r="F82" s="2">
        <v>8210</v>
      </c>
      <c r="G82" s="4">
        <f t="shared" si="3"/>
        <v>2.6821300228683436</v>
      </c>
    </row>
    <row r="83" spans="1:7">
      <c r="A83" s="1" t="s">
        <v>400</v>
      </c>
      <c r="B83" s="2">
        <v>11298</v>
      </c>
      <c r="C83" s="6">
        <v>2394</v>
      </c>
      <c r="D83" s="2">
        <v>17902</v>
      </c>
      <c r="E83" s="4">
        <f t="shared" si="2"/>
        <v>1.5845282350858558</v>
      </c>
      <c r="F83" s="2">
        <v>2927</v>
      </c>
      <c r="G83" s="4">
        <f t="shared" si="3"/>
        <v>0.25907240219507877</v>
      </c>
    </row>
    <row r="84" spans="1:7">
      <c r="A84" s="1" t="s">
        <v>405</v>
      </c>
      <c r="B84" s="2">
        <v>6031</v>
      </c>
      <c r="C84" s="6">
        <v>2496</v>
      </c>
      <c r="D84" s="2">
        <v>33084</v>
      </c>
      <c r="E84" s="4">
        <f t="shared" si="2"/>
        <v>5.4856574365776822</v>
      </c>
      <c r="F84" s="2">
        <v>20228</v>
      </c>
      <c r="G84" s="4">
        <f t="shared" si="3"/>
        <v>3.3540043110595259</v>
      </c>
    </row>
    <row r="85" spans="1:7">
      <c r="A85" s="1" t="s">
        <v>410</v>
      </c>
      <c r="B85" s="2">
        <v>2948</v>
      </c>
      <c r="C85" s="6">
        <v>2080</v>
      </c>
      <c r="D85" s="2">
        <v>10090</v>
      </c>
      <c r="E85" s="4">
        <f t="shared" si="2"/>
        <v>3.4226594301221165</v>
      </c>
      <c r="F85" s="2">
        <v>5520</v>
      </c>
      <c r="G85" s="4">
        <f t="shared" si="3"/>
        <v>1.8724559023066485</v>
      </c>
    </row>
    <row r="86" spans="1:7">
      <c r="A86" s="1" t="s">
        <v>415</v>
      </c>
      <c r="B86" s="2">
        <v>1921</v>
      </c>
      <c r="C86" s="6">
        <v>2236</v>
      </c>
      <c r="D86" s="2">
        <v>6350</v>
      </c>
      <c r="E86" s="4">
        <f t="shared" si="2"/>
        <v>3.3055700156168664</v>
      </c>
      <c r="F86" s="2">
        <v>2600</v>
      </c>
      <c r="G86" s="4">
        <f t="shared" si="3"/>
        <v>1.3534617386777721</v>
      </c>
    </row>
    <row r="87" spans="1:7">
      <c r="A87" s="1" t="s">
        <v>420</v>
      </c>
      <c r="B87" s="2">
        <v>3305</v>
      </c>
      <c r="C87" s="6">
        <v>2184</v>
      </c>
      <c r="D87" s="2">
        <v>18723</v>
      </c>
      <c r="E87" s="4">
        <f t="shared" si="2"/>
        <v>5.6650529500756432</v>
      </c>
      <c r="F87" s="2">
        <v>2756</v>
      </c>
      <c r="G87" s="4">
        <f t="shared" si="3"/>
        <v>0.83388804841149777</v>
      </c>
    </row>
    <row r="88" spans="1:7">
      <c r="A88" s="1" t="s">
        <v>425</v>
      </c>
      <c r="B88" s="2">
        <v>4527</v>
      </c>
      <c r="C88" s="6">
        <v>2028</v>
      </c>
      <c r="D88" s="2">
        <v>11003</v>
      </c>
      <c r="E88" s="4">
        <f t="shared" si="2"/>
        <v>2.4305279434504086</v>
      </c>
      <c r="F88" s="2">
        <v>3536</v>
      </c>
      <c r="G88" s="4">
        <f t="shared" si="3"/>
        <v>0.7810912303954054</v>
      </c>
    </row>
    <row r="89" spans="1:7">
      <c r="A89" s="1" t="s">
        <v>430</v>
      </c>
      <c r="B89" s="2">
        <v>7884</v>
      </c>
      <c r="C89" s="6">
        <v>1785</v>
      </c>
      <c r="D89" s="2">
        <v>3627</v>
      </c>
      <c r="E89" s="4">
        <f t="shared" si="2"/>
        <v>0.46004566210045661</v>
      </c>
      <c r="F89" s="2">
        <v>4056</v>
      </c>
      <c r="G89" s="4">
        <f t="shared" si="3"/>
        <v>0.51445966514459662</v>
      </c>
    </row>
    <row r="90" spans="1:7">
      <c r="A90" s="1" t="s">
        <v>435</v>
      </c>
      <c r="B90" s="2">
        <v>414132</v>
      </c>
      <c r="C90" s="6">
        <v>40456</v>
      </c>
      <c r="D90" s="2">
        <v>951325</v>
      </c>
      <c r="E90" s="4">
        <f t="shared" si="2"/>
        <v>2.2971540475017629</v>
      </c>
      <c r="F90" s="2">
        <v>188760</v>
      </c>
      <c r="G90" s="4">
        <f t="shared" si="3"/>
        <v>0.45579670250065196</v>
      </c>
    </row>
    <row r="91" spans="1:7">
      <c r="A91" s="1" t="s">
        <v>440</v>
      </c>
      <c r="B91" s="2">
        <v>24398</v>
      </c>
      <c r="C91" s="6">
        <v>3432</v>
      </c>
      <c r="D91" s="2">
        <v>47970</v>
      </c>
      <c r="E91" s="4">
        <f t="shared" si="2"/>
        <v>1.9661447659644233</v>
      </c>
      <c r="F91" s="2">
        <v>7800</v>
      </c>
      <c r="G91" s="4">
        <f t="shared" si="3"/>
        <v>0.31969833592917452</v>
      </c>
    </row>
    <row r="92" spans="1:7">
      <c r="A92" s="1" t="s">
        <v>445</v>
      </c>
      <c r="B92" s="2">
        <v>2368</v>
      </c>
      <c r="C92" s="6">
        <v>2496</v>
      </c>
      <c r="D92" s="2">
        <v>6997</v>
      </c>
      <c r="E92" s="4">
        <f t="shared" si="2"/>
        <v>2.954814189189189</v>
      </c>
      <c r="F92" s="2">
        <v>4473</v>
      </c>
      <c r="G92" s="4">
        <f t="shared" si="3"/>
        <v>1.8889358108108107</v>
      </c>
    </row>
    <row r="93" spans="1:7">
      <c r="A93" s="1" t="s">
        <v>450</v>
      </c>
      <c r="B93" s="2">
        <v>9453</v>
      </c>
      <c r="C93" s="6">
        <v>2236</v>
      </c>
      <c r="D93" s="2">
        <v>35664</v>
      </c>
      <c r="E93" s="4">
        <f t="shared" si="2"/>
        <v>3.7727705490320531</v>
      </c>
      <c r="F93" s="2">
        <v>6739</v>
      </c>
      <c r="G93" s="4">
        <f t="shared" si="3"/>
        <v>0.71289537712895379</v>
      </c>
    </row>
    <row r="94" spans="1:7">
      <c r="A94" s="1" t="s">
        <v>455</v>
      </c>
      <c r="B94" s="3">
        <v>882</v>
      </c>
      <c r="C94" s="6">
        <v>1196</v>
      </c>
      <c r="D94" s="2">
        <v>2217</v>
      </c>
      <c r="E94" s="4">
        <f t="shared" si="2"/>
        <v>2.5136054421768708</v>
      </c>
      <c r="F94" s="2">
        <v>1612</v>
      </c>
      <c r="G94" s="4">
        <f t="shared" si="3"/>
        <v>1.8276643990929706</v>
      </c>
    </row>
    <row r="95" spans="1:7">
      <c r="A95" s="1" t="s">
        <v>460</v>
      </c>
      <c r="B95" s="2">
        <v>1008</v>
      </c>
      <c r="C95" s="6">
        <v>1560</v>
      </c>
      <c r="D95" s="2">
        <v>1310</v>
      </c>
      <c r="E95" s="4">
        <f t="shared" si="2"/>
        <v>1.2996031746031746</v>
      </c>
      <c r="F95" s="3">
        <v>572</v>
      </c>
      <c r="G95" s="4">
        <f t="shared" si="3"/>
        <v>0.56746031746031744</v>
      </c>
    </row>
    <row r="96" spans="1:7">
      <c r="A96" s="1" t="s">
        <v>465</v>
      </c>
      <c r="B96" s="2">
        <v>1078</v>
      </c>
      <c r="C96" s="6">
        <v>1352</v>
      </c>
      <c r="D96" s="2">
        <v>1461</v>
      </c>
      <c r="E96" s="4">
        <f t="shared" si="2"/>
        <v>1.3552875695732838</v>
      </c>
      <c r="F96" s="3">
        <v>204</v>
      </c>
      <c r="G96" s="4">
        <f t="shared" si="3"/>
        <v>0.18923933209647495</v>
      </c>
    </row>
    <row r="97" spans="1:7">
      <c r="A97" s="1" t="s">
        <v>470</v>
      </c>
      <c r="B97" s="2">
        <v>22213</v>
      </c>
      <c r="C97" s="6">
        <v>2704</v>
      </c>
      <c r="D97" s="2">
        <v>123669</v>
      </c>
      <c r="E97" s="4">
        <f t="shared" si="2"/>
        <v>5.5674154774231308</v>
      </c>
      <c r="F97" s="2">
        <v>13520</v>
      </c>
      <c r="G97" s="4">
        <f t="shared" si="3"/>
        <v>0.60865259082519241</v>
      </c>
    </row>
    <row r="98" spans="1:7">
      <c r="A98" s="1" t="s">
        <v>475</v>
      </c>
      <c r="B98" s="2">
        <v>4400</v>
      </c>
      <c r="C98" s="6">
        <v>1560</v>
      </c>
      <c r="D98" s="2">
        <v>3580</v>
      </c>
      <c r="E98" s="4">
        <f t="shared" si="2"/>
        <v>0.8136363636363636</v>
      </c>
      <c r="F98" s="2">
        <v>1040</v>
      </c>
      <c r="G98" s="4">
        <f t="shared" si="3"/>
        <v>0.23636363636363636</v>
      </c>
    </row>
    <row r="99" spans="1:7">
      <c r="A99" s="1" t="s">
        <v>480</v>
      </c>
      <c r="B99" s="2">
        <v>7068</v>
      </c>
      <c r="C99" s="6">
        <v>2886</v>
      </c>
      <c r="D99" s="2">
        <v>34742</v>
      </c>
      <c r="E99" s="4">
        <f t="shared" si="2"/>
        <v>4.9153933220147144</v>
      </c>
      <c r="F99" s="2">
        <v>5152</v>
      </c>
      <c r="G99" s="4">
        <f t="shared" si="3"/>
        <v>0.72891907187323146</v>
      </c>
    </row>
    <row r="100" spans="1:7">
      <c r="A100" s="1" t="s">
        <v>485</v>
      </c>
      <c r="B100" s="2">
        <v>1243</v>
      </c>
      <c r="C100" s="6">
        <v>1820</v>
      </c>
      <c r="D100" s="2">
        <v>6500</v>
      </c>
      <c r="E100" s="4">
        <f t="shared" si="2"/>
        <v>5.2292839903459374</v>
      </c>
      <c r="F100" s="2">
        <v>2600</v>
      </c>
      <c r="G100" s="4">
        <f t="shared" si="3"/>
        <v>2.091713596138375</v>
      </c>
    </row>
    <row r="101" spans="1:7">
      <c r="A101" s="1" t="s">
        <v>490</v>
      </c>
      <c r="B101" s="2">
        <v>163605</v>
      </c>
      <c r="C101" s="6">
        <v>39728</v>
      </c>
      <c r="D101" s="2">
        <v>309334</v>
      </c>
      <c r="E101" s="4">
        <f t="shared" si="2"/>
        <v>1.8907368356712815</v>
      </c>
      <c r="F101" s="2">
        <v>96494</v>
      </c>
      <c r="G101" s="4">
        <f t="shared" si="3"/>
        <v>0.58979860028727726</v>
      </c>
    </row>
    <row r="102" spans="1:7">
      <c r="A102" s="1" t="s">
        <v>494</v>
      </c>
      <c r="B102" s="2">
        <v>96850</v>
      </c>
      <c r="C102" s="6">
        <v>13078</v>
      </c>
      <c r="D102" s="2">
        <v>288452</v>
      </c>
      <c r="E102" s="4">
        <f t="shared" si="2"/>
        <v>2.9783376355188436</v>
      </c>
      <c r="F102" s="2">
        <v>35608</v>
      </c>
      <c r="G102" s="4">
        <f t="shared" si="3"/>
        <v>0.36766133195663397</v>
      </c>
    </row>
    <row r="103" spans="1:7">
      <c r="A103" s="1" t="s">
        <v>497</v>
      </c>
      <c r="B103" s="2">
        <v>27183</v>
      </c>
      <c r="C103" s="6">
        <v>3120</v>
      </c>
      <c r="D103" s="2">
        <v>109305</v>
      </c>
      <c r="E103" s="4">
        <f t="shared" si="2"/>
        <v>4.021079351065004</v>
      </c>
      <c r="F103" s="2">
        <v>17914</v>
      </c>
      <c r="G103" s="4">
        <f t="shared" si="3"/>
        <v>0.65901482544237211</v>
      </c>
    </row>
    <row r="104" spans="1:7">
      <c r="A104" s="1" t="s">
        <v>500</v>
      </c>
      <c r="B104" s="2">
        <v>48134</v>
      </c>
      <c r="C104" s="6">
        <v>3172</v>
      </c>
      <c r="D104" s="2">
        <v>131734</v>
      </c>
      <c r="E104" s="4">
        <f t="shared" si="2"/>
        <v>2.7368180496115011</v>
      </c>
      <c r="F104" s="2">
        <v>55479</v>
      </c>
      <c r="G104" s="4">
        <f t="shared" si="3"/>
        <v>1.1525948394066565</v>
      </c>
    </row>
    <row r="105" spans="1:7">
      <c r="A105" s="1" t="s">
        <v>505</v>
      </c>
      <c r="B105" s="2">
        <v>1406</v>
      </c>
      <c r="C105" s="6">
        <v>784</v>
      </c>
      <c r="D105" s="2">
        <v>17200</v>
      </c>
      <c r="E105" s="4">
        <f t="shared" si="2"/>
        <v>12.233285917496444</v>
      </c>
      <c r="F105" s="2">
        <v>1750</v>
      </c>
      <c r="G105" s="4">
        <f t="shared" si="3"/>
        <v>1.2446657183499288</v>
      </c>
    </row>
    <row r="106" spans="1:7">
      <c r="A106" s="1" t="s">
        <v>510</v>
      </c>
      <c r="B106" s="2">
        <v>2748</v>
      </c>
      <c r="C106" s="6">
        <v>2080</v>
      </c>
      <c r="D106" s="2">
        <v>2868</v>
      </c>
      <c r="E106" s="4">
        <f t="shared" si="2"/>
        <v>1.0436681222707425</v>
      </c>
      <c r="F106" s="3">
        <v>208</v>
      </c>
      <c r="G106" s="4">
        <f t="shared" si="3"/>
        <v>7.5691411935953426E-2</v>
      </c>
    </row>
    <row r="107" spans="1:7">
      <c r="A107" s="1" t="s">
        <v>515</v>
      </c>
      <c r="B107" s="3">
        <v>259</v>
      </c>
      <c r="C107" s="6">
        <v>780</v>
      </c>
      <c r="D107" s="2">
        <v>1000</v>
      </c>
      <c r="E107" s="4">
        <f t="shared" si="2"/>
        <v>3.8610038610038608</v>
      </c>
      <c r="F107" s="3">
        <v>820</v>
      </c>
      <c r="G107" s="4">
        <f t="shared" si="3"/>
        <v>3.1660231660231659</v>
      </c>
    </row>
    <row r="108" spans="1:7">
      <c r="A108" s="1" t="s">
        <v>520</v>
      </c>
      <c r="B108" s="3">
        <v>831</v>
      </c>
      <c r="C108" s="6">
        <v>1196</v>
      </c>
      <c r="D108" s="3">
        <v>950</v>
      </c>
      <c r="E108" s="4">
        <f t="shared" si="2"/>
        <v>1.1432009626955475</v>
      </c>
      <c r="F108" s="3">
        <v>832</v>
      </c>
      <c r="G108" s="4">
        <f t="shared" si="3"/>
        <v>1.0012033694344165</v>
      </c>
    </row>
    <row r="109" spans="1:7">
      <c r="A109" s="1" t="s">
        <v>525</v>
      </c>
      <c r="B109" s="2">
        <v>3044</v>
      </c>
      <c r="C109" s="6">
        <v>2236</v>
      </c>
      <c r="D109" s="2">
        <v>3612</v>
      </c>
      <c r="E109" s="4">
        <f t="shared" si="2"/>
        <v>1.1865965834428385</v>
      </c>
      <c r="F109" s="3">
        <v>10</v>
      </c>
      <c r="G109" s="4">
        <f t="shared" si="3"/>
        <v>3.2851511169513796E-3</v>
      </c>
    </row>
    <row r="110" spans="1:7">
      <c r="A110" s="1" t="s">
        <v>530</v>
      </c>
      <c r="B110" s="3">
        <v>384</v>
      </c>
      <c r="C110" s="6">
        <v>1196</v>
      </c>
      <c r="D110" s="2">
        <v>1800</v>
      </c>
      <c r="E110" s="4">
        <f t="shared" si="2"/>
        <v>4.6875</v>
      </c>
      <c r="F110" s="3">
        <v>520</v>
      </c>
      <c r="G110" s="4">
        <f t="shared" si="3"/>
        <v>1.3541666666666667</v>
      </c>
    </row>
    <row r="111" spans="1:7">
      <c r="A111" s="1" t="s">
        <v>535</v>
      </c>
      <c r="B111" s="2">
        <v>672858</v>
      </c>
      <c r="C111" s="6">
        <v>61984</v>
      </c>
      <c r="D111" s="2">
        <v>1398824</v>
      </c>
      <c r="E111" s="4">
        <f t="shared" si="2"/>
        <v>2.0789289865023526</v>
      </c>
      <c r="F111" s="2">
        <v>107848</v>
      </c>
      <c r="G111" s="4">
        <f t="shared" si="3"/>
        <v>0.16028344762193508</v>
      </c>
    </row>
    <row r="112" spans="1:7">
      <c r="A112" s="1" t="s">
        <v>540</v>
      </c>
      <c r="B112" s="1">
        <v>7739</v>
      </c>
      <c r="C112" s="6">
        <v>1040</v>
      </c>
      <c r="D112" s="2">
        <v>1564</v>
      </c>
      <c r="E112" s="4">
        <f t="shared" si="2"/>
        <v>0.20209329370719731</v>
      </c>
      <c r="F112" s="3">
        <v>500</v>
      </c>
      <c r="G112" s="4">
        <f t="shared" si="3"/>
        <v>6.4607830469052843E-2</v>
      </c>
    </row>
    <row r="113" spans="1:7">
      <c r="A113" s="1" t="s">
        <v>545</v>
      </c>
      <c r="B113" s="2">
        <v>5189</v>
      </c>
      <c r="C113" s="6">
        <v>2080</v>
      </c>
      <c r="D113" s="2">
        <v>24489</v>
      </c>
      <c r="E113" s="4">
        <f t="shared" si="2"/>
        <v>4.7194064366930046</v>
      </c>
      <c r="F113" s="2">
        <v>3684</v>
      </c>
      <c r="G113" s="4">
        <f t="shared" si="3"/>
        <v>0.70996338408171134</v>
      </c>
    </row>
    <row r="114" spans="1:7">
      <c r="A114" s="1" t="s">
        <v>550</v>
      </c>
      <c r="B114" s="2">
        <v>7846</v>
      </c>
      <c r="C114" s="6">
        <v>2496</v>
      </c>
      <c r="D114" s="2">
        <v>21729</v>
      </c>
      <c r="E114" s="4">
        <f t="shared" si="2"/>
        <v>2.7694366556206984</v>
      </c>
      <c r="F114" s="2">
        <v>5148</v>
      </c>
      <c r="G114" s="4">
        <f t="shared" si="3"/>
        <v>0.65613051236298747</v>
      </c>
    </row>
    <row r="115" spans="1:7">
      <c r="A115" s="1" t="s">
        <v>555</v>
      </c>
      <c r="B115" s="2">
        <v>2390</v>
      </c>
      <c r="C115" s="6">
        <v>2080</v>
      </c>
      <c r="D115" s="2">
        <v>1000</v>
      </c>
      <c r="E115" s="4">
        <f t="shared" si="2"/>
        <v>0.41841004184100417</v>
      </c>
      <c r="F115" s="2">
        <v>1000</v>
      </c>
      <c r="G115" s="4">
        <f t="shared" si="3"/>
        <v>0.41841004184100417</v>
      </c>
    </row>
    <row r="116" spans="1:7">
      <c r="A116" s="1" t="s">
        <v>560</v>
      </c>
      <c r="B116" s="2">
        <v>2633</v>
      </c>
      <c r="C116" s="6">
        <v>2340</v>
      </c>
      <c r="D116" s="2">
        <v>10913</v>
      </c>
      <c r="E116" s="4">
        <f t="shared" si="2"/>
        <v>4.1447018609950623</v>
      </c>
      <c r="F116" s="2">
        <v>2496</v>
      </c>
      <c r="G116" s="4">
        <f t="shared" si="3"/>
        <v>0.9479680972274972</v>
      </c>
    </row>
    <row r="117" spans="1:7">
      <c r="A117" s="1" t="s">
        <v>565</v>
      </c>
      <c r="B117" s="2">
        <v>1886</v>
      </c>
      <c r="C117" s="6">
        <v>2236</v>
      </c>
      <c r="D117" s="2">
        <v>7826</v>
      </c>
      <c r="E117" s="4">
        <f t="shared" si="2"/>
        <v>4.1495227995758217</v>
      </c>
      <c r="F117" s="2">
        <v>3692</v>
      </c>
      <c r="G117" s="4">
        <f t="shared" si="3"/>
        <v>1.9575821845174974</v>
      </c>
    </row>
    <row r="118" spans="1:7">
      <c r="A118" s="1" t="s">
        <v>570</v>
      </c>
      <c r="B118" s="3">
        <v>716</v>
      </c>
      <c r="C118" s="6">
        <v>1040</v>
      </c>
      <c r="D118" s="2">
        <v>5563</v>
      </c>
      <c r="E118" s="4">
        <f t="shared" si="2"/>
        <v>7.7695530726256985</v>
      </c>
      <c r="F118" s="3">
        <v>790</v>
      </c>
      <c r="G118" s="4">
        <f t="shared" si="3"/>
        <v>1.1033519553072626</v>
      </c>
    </row>
    <row r="119" spans="1:7">
      <c r="A119" s="1" t="s">
        <v>575</v>
      </c>
      <c r="B119" s="2">
        <v>46881</v>
      </c>
      <c r="C119" s="6">
        <v>18148</v>
      </c>
      <c r="D119" s="2">
        <v>155179</v>
      </c>
      <c r="E119" s="4">
        <f t="shared" si="2"/>
        <v>3.3100616454427167</v>
      </c>
      <c r="F119" s="2">
        <v>4056</v>
      </c>
      <c r="G119" s="4">
        <f t="shared" si="3"/>
        <v>8.6516925833493311E-2</v>
      </c>
    </row>
    <row r="120" spans="1:7">
      <c r="A120" s="1" t="s">
        <v>579</v>
      </c>
      <c r="B120" s="2">
        <v>1147</v>
      </c>
      <c r="C120" s="6">
        <v>860</v>
      </c>
      <c r="D120" s="2">
        <v>1092</v>
      </c>
      <c r="E120" s="4">
        <f t="shared" si="2"/>
        <v>0.9520488230165649</v>
      </c>
      <c r="F120" s="3">
        <v>104</v>
      </c>
      <c r="G120" s="4">
        <f t="shared" si="3"/>
        <v>9.0671316477768091E-2</v>
      </c>
    </row>
    <row r="121" spans="1:7">
      <c r="A121" s="1" t="s">
        <v>584</v>
      </c>
      <c r="B121" s="2">
        <v>3080</v>
      </c>
      <c r="C121" s="6">
        <v>2080</v>
      </c>
      <c r="D121" s="2">
        <v>3300</v>
      </c>
      <c r="E121" s="4">
        <f t="shared" si="2"/>
        <v>1.0714285714285714</v>
      </c>
      <c r="F121" s="3">
        <v>208</v>
      </c>
      <c r="G121" s="4">
        <f t="shared" si="3"/>
        <v>6.7532467532467527E-2</v>
      </c>
    </row>
    <row r="122" spans="1:7">
      <c r="A122" s="1" t="s">
        <v>589</v>
      </c>
      <c r="B122" s="2">
        <v>11998</v>
      </c>
      <c r="C122" s="6">
        <v>2600</v>
      </c>
      <c r="D122" s="2">
        <v>21330</v>
      </c>
      <c r="E122" s="4">
        <f t="shared" si="2"/>
        <v>1.7777962993832306</v>
      </c>
      <c r="F122" s="2">
        <v>5980</v>
      </c>
      <c r="G122" s="4">
        <f t="shared" si="3"/>
        <v>0.49841640273378895</v>
      </c>
    </row>
    <row r="123" spans="1:7">
      <c r="A123" s="1" t="s">
        <v>594</v>
      </c>
      <c r="B123" s="2">
        <v>1931</v>
      </c>
      <c r="C123" s="6">
        <v>2340</v>
      </c>
      <c r="D123" s="2">
        <v>5217</v>
      </c>
      <c r="E123" s="4">
        <f t="shared" si="2"/>
        <v>2.7017089590885552</v>
      </c>
      <c r="F123" s="2">
        <v>2664</v>
      </c>
      <c r="G123" s="4">
        <f t="shared" si="3"/>
        <v>1.3795960642154323</v>
      </c>
    </row>
    <row r="124" spans="1:7">
      <c r="A124" s="1" t="s">
        <v>599</v>
      </c>
      <c r="B124" s="2">
        <v>1088</v>
      </c>
      <c r="C124" s="6">
        <v>1794</v>
      </c>
      <c r="D124" s="3">
        <v>3020</v>
      </c>
      <c r="E124" s="4">
        <f t="shared" si="2"/>
        <v>2.7757352941176472</v>
      </c>
      <c r="F124" s="3">
        <v>600</v>
      </c>
      <c r="G124" s="4">
        <f t="shared" si="3"/>
        <v>0.55147058823529416</v>
      </c>
    </row>
    <row r="125" spans="1:7">
      <c r="A125" s="1" t="s">
        <v>604</v>
      </c>
      <c r="B125" s="2">
        <v>24623</v>
      </c>
      <c r="C125" s="6">
        <v>3328</v>
      </c>
      <c r="D125" s="2">
        <v>63604</v>
      </c>
      <c r="E125" s="4">
        <f t="shared" si="2"/>
        <v>2.583113349307558</v>
      </c>
      <c r="F125" s="3">
        <v>327</v>
      </c>
      <c r="G125" s="4">
        <f t="shared" si="3"/>
        <v>1.3280266417577062E-2</v>
      </c>
    </row>
    <row r="127" spans="1:7">
      <c r="A127" s="1" t="s">
        <v>609</v>
      </c>
      <c r="B127" s="13">
        <f>SUM(B5:B125)</f>
        <v>3271388</v>
      </c>
      <c r="C127">
        <f>SUM(C5:C126)</f>
        <v>507513.5</v>
      </c>
      <c r="D127" s="13">
        <f>SUM(D5:D126)</f>
        <v>7479714</v>
      </c>
      <c r="F127" s="13">
        <f>SUM(F5:F126)</f>
        <v>1068825</v>
      </c>
    </row>
  </sheetData>
  <mergeCells count="2">
    <mergeCell ref="D3:E3"/>
    <mergeCell ref="F3:G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58F1-6D24-49DA-884D-39A38F0E47DC}">
  <dimension ref="A1:F124"/>
  <sheetViews>
    <sheetView topLeftCell="A94" workbookViewId="0">
      <selection activeCell="C134" sqref="C134"/>
    </sheetView>
  </sheetViews>
  <sheetFormatPr defaultRowHeight="15"/>
  <cols>
    <col min="1" max="1" width="52.42578125" bestFit="1" customWidth="1"/>
    <col min="2" max="2" width="22.42578125" customWidth="1"/>
    <col min="3" max="3" width="25.5703125" customWidth="1"/>
    <col min="4" max="4" width="18.28515625" customWidth="1"/>
    <col min="5" max="5" width="15.7109375" customWidth="1"/>
    <col min="6" max="6" width="22.7109375" customWidth="1"/>
  </cols>
  <sheetData>
    <row r="1" spans="1:6">
      <c r="A1" s="26" t="s">
        <v>618</v>
      </c>
    </row>
    <row r="3" spans="1:6">
      <c r="A3" s="8" t="s">
        <v>1</v>
      </c>
      <c r="B3" s="8" t="s">
        <v>619</v>
      </c>
      <c r="C3" s="8" t="s">
        <v>620</v>
      </c>
      <c r="D3" s="8" t="s">
        <v>621</v>
      </c>
      <c r="E3" s="8" t="s">
        <v>622</v>
      </c>
      <c r="F3" s="8" t="s">
        <v>623</v>
      </c>
    </row>
    <row r="4" spans="1:6">
      <c r="A4" s="9" t="s">
        <v>12</v>
      </c>
      <c r="B4" s="9" t="s">
        <v>624</v>
      </c>
      <c r="C4" s="9" t="s">
        <v>625</v>
      </c>
      <c r="D4" s="9" t="s">
        <v>625</v>
      </c>
      <c r="E4" s="9" t="s">
        <v>625</v>
      </c>
      <c r="F4" s="9" t="s">
        <v>624</v>
      </c>
    </row>
    <row r="5" spans="1:6">
      <c r="A5" s="9" t="s">
        <v>17</v>
      </c>
      <c r="B5" s="9" t="s">
        <v>624</v>
      </c>
      <c r="C5" s="9" t="s">
        <v>625</v>
      </c>
      <c r="D5" s="9" t="s">
        <v>625</v>
      </c>
      <c r="E5" s="9" t="s">
        <v>625</v>
      </c>
      <c r="F5" s="9" t="s">
        <v>625</v>
      </c>
    </row>
    <row r="6" spans="1:6">
      <c r="A6" s="9" t="s">
        <v>22</v>
      </c>
      <c r="B6" s="9" t="s">
        <v>624</v>
      </c>
      <c r="C6" s="9" t="s">
        <v>625</v>
      </c>
      <c r="D6" s="9" t="s">
        <v>625</v>
      </c>
      <c r="E6" s="9" t="s">
        <v>625</v>
      </c>
      <c r="F6" s="9" t="s">
        <v>625</v>
      </c>
    </row>
    <row r="7" spans="1:6">
      <c r="A7" s="9" t="s">
        <v>27</v>
      </c>
      <c r="B7" s="9" t="s">
        <v>624</v>
      </c>
      <c r="C7" s="9" t="s">
        <v>624</v>
      </c>
      <c r="D7" s="9" t="s">
        <v>624</v>
      </c>
      <c r="E7" s="9" t="s">
        <v>625</v>
      </c>
      <c r="F7" s="9" t="s">
        <v>625</v>
      </c>
    </row>
    <row r="8" spans="1:6">
      <c r="A8" s="9" t="s">
        <v>32</v>
      </c>
      <c r="B8" s="9" t="s">
        <v>624</v>
      </c>
      <c r="C8" s="9" t="s">
        <v>625</v>
      </c>
      <c r="D8" s="9" t="s">
        <v>625</v>
      </c>
      <c r="E8" s="9" t="s">
        <v>625</v>
      </c>
      <c r="F8" s="9" t="s">
        <v>625</v>
      </c>
    </row>
    <row r="9" spans="1:6">
      <c r="A9" s="9" t="s">
        <v>37</v>
      </c>
      <c r="B9" s="9" t="s">
        <v>624</v>
      </c>
      <c r="C9" s="9" t="s">
        <v>624</v>
      </c>
      <c r="D9" s="9" t="s">
        <v>625</v>
      </c>
      <c r="E9" s="9" t="s">
        <v>625</v>
      </c>
      <c r="F9" s="9" t="s">
        <v>625</v>
      </c>
    </row>
    <row r="10" spans="1:6">
      <c r="A10" s="9" t="s">
        <v>42</v>
      </c>
      <c r="B10" s="9" t="s">
        <v>624</v>
      </c>
      <c r="C10" s="9" t="s">
        <v>625</v>
      </c>
      <c r="D10" s="9" t="s">
        <v>625</v>
      </c>
      <c r="E10" s="9" t="s">
        <v>625</v>
      </c>
      <c r="F10" s="9" t="s">
        <v>625</v>
      </c>
    </row>
    <row r="11" spans="1:6">
      <c r="A11" s="9" t="s">
        <v>47</v>
      </c>
      <c r="B11" s="9" t="s">
        <v>625</v>
      </c>
      <c r="C11" s="9" t="s">
        <v>625</v>
      </c>
      <c r="D11" s="9" t="s">
        <v>625</v>
      </c>
      <c r="E11" s="9" t="s">
        <v>625</v>
      </c>
      <c r="F11" s="9" t="s">
        <v>625</v>
      </c>
    </row>
    <row r="12" spans="1:6">
      <c r="A12" s="9" t="s">
        <v>52</v>
      </c>
      <c r="B12" s="9" t="s">
        <v>624</v>
      </c>
      <c r="C12" s="9" t="s">
        <v>625</v>
      </c>
      <c r="D12" s="9" t="s">
        <v>625</v>
      </c>
      <c r="E12" s="9" t="s">
        <v>625</v>
      </c>
      <c r="F12" s="9" t="s">
        <v>625</v>
      </c>
    </row>
    <row r="13" spans="1:6">
      <c r="A13" s="9" t="s">
        <v>57</v>
      </c>
      <c r="B13" s="9" t="s">
        <v>625</v>
      </c>
      <c r="C13" s="9" t="s">
        <v>624</v>
      </c>
      <c r="D13" s="9" t="s">
        <v>625</v>
      </c>
      <c r="E13" s="9" t="s">
        <v>625</v>
      </c>
      <c r="F13" s="9" t="s">
        <v>625</v>
      </c>
    </row>
    <row r="14" spans="1:6">
      <c r="A14" s="9" t="s">
        <v>62</v>
      </c>
      <c r="B14" s="9" t="s">
        <v>624</v>
      </c>
      <c r="C14" s="9" t="s">
        <v>625</v>
      </c>
      <c r="D14" s="9" t="s">
        <v>625</v>
      </c>
      <c r="E14" s="9" t="s">
        <v>625</v>
      </c>
      <c r="F14" s="9" t="s">
        <v>625</v>
      </c>
    </row>
    <row r="15" spans="1:6">
      <c r="A15" s="9" t="s">
        <v>67</v>
      </c>
      <c r="B15" s="9" t="s">
        <v>624</v>
      </c>
      <c r="C15" s="9" t="s">
        <v>625</v>
      </c>
      <c r="D15" s="9" t="s">
        <v>625</v>
      </c>
      <c r="E15" s="9" t="s">
        <v>625</v>
      </c>
      <c r="F15" s="9" t="s">
        <v>625</v>
      </c>
    </row>
    <row r="16" spans="1:6">
      <c r="A16" s="9" t="s">
        <v>72</v>
      </c>
      <c r="B16" s="9" t="s">
        <v>624</v>
      </c>
      <c r="C16" s="9" t="s">
        <v>625</v>
      </c>
      <c r="D16" s="9" t="s">
        <v>625</v>
      </c>
      <c r="E16" s="9" t="s">
        <v>625</v>
      </c>
      <c r="F16" s="9" t="s">
        <v>625</v>
      </c>
    </row>
    <row r="17" spans="1:6">
      <c r="A17" s="9" t="s">
        <v>77</v>
      </c>
      <c r="B17" s="9" t="s">
        <v>624</v>
      </c>
      <c r="C17" s="9" t="s">
        <v>624</v>
      </c>
      <c r="D17" s="9" t="s">
        <v>624</v>
      </c>
      <c r="E17" s="9" t="s">
        <v>624</v>
      </c>
      <c r="F17" s="9" t="s">
        <v>625</v>
      </c>
    </row>
    <row r="18" spans="1:6">
      <c r="A18" s="9" t="s">
        <v>82</v>
      </c>
      <c r="B18" s="9" t="s">
        <v>624</v>
      </c>
      <c r="C18" s="9" t="s">
        <v>624</v>
      </c>
      <c r="D18" s="9" t="s">
        <v>625</v>
      </c>
      <c r="E18" s="9" t="s">
        <v>625</v>
      </c>
      <c r="F18" s="9" t="s">
        <v>625</v>
      </c>
    </row>
    <row r="19" spans="1:6">
      <c r="A19" s="9" t="s">
        <v>87</v>
      </c>
      <c r="B19" s="9" t="s">
        <v>624</v>
      </c>
      <c r="C19" s="9" t="s">
        <v>624</v>
      </c>
      <c r="D19" s="9" t="s">
        <v>625</v>
      </c>
      <c r="E19" s="9" t="s">
        <v>625</v>
      </c>
      <c r="F19" s="9" t="s">
        <v>625</v>
      </c>
    </row>
    <row r="20" spans="1:6">
      <c r="A20" s="9" t="s">
        <v>92</v>
      </c>
      <c r="B20" s="9" t="s">
        <v>624</v>
      </c>
      <c r="C20" s="9" t="s">
        <v>624</v>
      </c>
      <c r="D20" s="9" t="s">
        <v>625</v>
      </c>
      <c r="E20" s="9" t="s">
        <v>625</v>
      </c>
      <c r="F20" s="9" t="s">
        <v>625</v>
      </c>
    </row>
    <row r="21" spans="1:6">
      <c r="A21" s="9" t="s">
        <v>97</v>
      </c>
      <c r="B21" s="9" t="s">
        <v>624</v>
      </c>
      <c r="C21" s="9" t="s">
        <v>624</v>
      </c>
      <c r="D21" s="9" t="s">
        <v>625</v>
      </c>
      <c r="E21" s="9" t="s">
        <v>625</v>
      </c>
      <c r="F21" s="9" t="s">
        <v>625</v>
      </c>
    </row>
    <row r="22" spans="1:6">
      <c r="A22" s="9" t="s">
        <v>102</v>
      </c>
      <c r="B22" s="9" t="s">
        <v>624</v>
      </c>
      <c r="C22" s="9" t="s">
        <v>625</v>
      </c>
      <c r="D22" s="9" t="s">
        <v>624</v>
      </c>
      <c r="E22" s="9" t="s">
        <v>625</v>
      </c>
      <c r="F22" s="9" t="s">
        <v>625</v>
      </c>
    </row>
    <row r="23" spans="1:6">
      <c r="A23" s="9" t="s">
        <v>107</v>
      </c>
      <c r="B23" s="9" t="s">
        <v>624</v>
      </c>
      <c r="C23" s="9" t="s">
        <v>624</v>
      </c>
      <c r="D23" s="9" t="s">
        <v>624</v>
      </c>
      <c r="E23" s="9" t="s">
        <v>625</v>
      </c>
      <c r="F23" s="9" t="s">
        <v>625</v>
      </c>
    </row>
    <row r="24" spans="1:6">
      <c r="A24" s="9" t="s">
        <v>112</v>
      </c>
      <c r="B24" s="9" t="s">
        <v>624</v>
      </c>
      <c r="C24" s="9" t="s">
        <v>625</v>
      </c>
      <c r="D24" s="9" t="s">
        <v>625</v>
      </c>
      <c r="E24" s="9" t="s">
        <v>625</v>
      </c>
      <c r="F24" s="9" t="s">
        <v>625</v>
      </c>
    </row>
    <row r="25" spans="1:6">
      <c r="A25" s="9" t="s">
        <v>117</v>
      </c>
      <c r="B25" s="9" t="s">
        <v>624</v>
      </c>
      <c r="C25" s="9" t="s">
        <v>624</v>
      </c>
      <c r="D25" s="9" t="s">
        <v>625</v>
      </c>
      <c r="E25" s="9" t="s">
        <v>625</v>
      </c>
      <c r="F25" s="9" t="s">
        <v>625</v>
      </c>
    </row>
    <row r="26" spans="1:6">
      <c r="A26" s="9" t="s">
        <v>122</v>
      </c>
      <c r="B26" s="9" t="s">
        <v>624</v>
      </c>
      <c r="C26" s="9" t="s">
        <v>625</v>
      </c>
      <c r="D26" s="9" t="s">
        <v>625</v>
      </c>
      <c r="E26" s="9" t="s">
        <v>625</v>
      </c>
      <c r="F26" s="9" t="s">
        <v>625</v>
      </c>
    </row>
    <row r="27" spans="1:6">
      <c r="A27" s="9" t="s">
        <v>127</v>
      </c>
      <c r="B27" s="9" t="s">
        <v>624</v>
      </c>
      <c r="C27" s="9" t="s">
        <v>624</v>
      </c>
      <c r="D27" s="9" t="s">
        <v>625</v>
      </c>
      <c r="E27" s="9" t="s">
        <v>624</v>
      </c>
      <c r="F27" s="9" t="s">
        <v>625</v>
      </c>
    </row>
    <row r="28" spans="1:6">
      <c r="A28" s="9" t="s">
        <v>132</v>
      </c>
      <c r="B28" s="9" t="s">
        <v>624</v>
      </c>
      <c r="C28" s="9" t="s">
        <v>625</v>
      </c>
      <c r="D28" s="9" t="s">
        <v>625</v>
      </c>
      <c r="E28" s="9" t="s">
        <v>625</v>
      </c>
      <c r="F28" s="9" t="s">
        <v>625</v>
      </c>
    </row>
    <row r="29" spans="1:6">
      <c r="A29" s="9" t="s">
        <v>137</v>
      </c>
      <c r="B29" s="9" t="s">
        <v>625</v>
      </c>
      <c r="C29" s="9" t="s">
        <v>625</v>
      </c>
      <c r="D29" s="9" t="s">
        <v>625</v>
      </c>
      <c r="E29" s="9" t="s">
        <v>625</v>
      </c>
      <c r="F29" s="9" t="s">
        <v>625</v>
      </c>
    </row>
    <row r="30" spans="1:6">
      <c r="A30" s="9" t="s">
        <v>142</v>
      </c>
      <c r="B30" s="9" t="s">
        <v>624</v>
      </c>
      <c r="C30" s="9" t="s">
        <v>624</v>
      </c>
      <c r="D30" s="9" t="s">
        <v>624</v>
      </c>
      <c r="E30" s="9" t="s">
        <v>625</v>
      </c>
      <c r="F30" s="9" t="s">
        <v>625</v>
      </c>
    </row>
    <row r="31" spans="1:6">
      <c r="A31" s="9" t="s">
        <v>147</v>
      </c>
      <c r="B31" s="9" t="s">
        <v>624</v>
      </c>
      <c r="C31" s="9" t="s">
        <v>624</v>
      </c>
      <c r="D31" s="9" t="s">
        <v>625</v>
      </c>
      <c r="E31" s="9" t="s">
        <v>625</v>
      </c>
      <c r="F31" s="9" t="s">
        <v>625</v>
      </c>
    </row>
    <row r="32" spans="1:6">
      <c r="A32" s="9" t="s">
        <v>152</v>
      </c>
      <c r="B32" s="9" t="s">
        <v>624</v>
      </c>
      <c r="C32" s="9" t="s">
        <v>624</v>
      </c>
      <c r="D32" s="9" t="s">
        <v>624</v>
      </c>
      <c r="E32" s="9" t="s">
        <v>624</v>
      </c>
      <c r="F32" s="9" t="s">
        <v>625</v>
      </c>
    </row>
    <row r="33" spans="1:6">
      <c r="A33" s="9" t="s">
        <v>157</v>
      </c>
      <c r="B33" s="9" t="s">
        <v>624</v>
      </c>
      <c r="C33" s="9" t="s">
        <v>625</v>
      </c>
      <c r="D33" s="9" t="s">
        <v>625</v>
      </c>
      <c r="E33" s="9" t="s">
        <v>625</v>
      </c>
      <c r="F33" s="9" t="s">
        <v>624</v>
      </c>
    </row>
    <row r="34" spans="1:6">
      <c r="A34" s="9" t="s">
        <v>162</v>
      </c>
      <c r="B34" s="9" t="s">
        <v>624</v>
      </c>
      <c r="C34" s="9" t="s">
        <v>624</v>
      </c>
      <c r="D34" s="9" t="s">
        <v>624</v>
      </c>
      <c r="E34" s="9" t="s">
        <v>624</v>
      </c>
      <c r="F34" s="9" t="s">
        <v>625</v>
      </c>
    </row>
    <row r="35" spans="1:6">
      <c r="A35" s="9" t="s">
        <v>167</v>
      </c>
      <c r="B35" s="9" t="s">
        <v>624</v>
      </c>
      <c r="C35" s="9" t="s">
        <v>625</v>
      </c>
      <c r="D35" s="9" t="s">
        <v>625</v>
      </c>
      <c r="E35" s="9" t="s">
        <v>625</v>
      </c>
      <c r="F35" s="9" t="s">
        <v>625</v>
      </c>
    </row>
    <row r="36" spans="1:6">
      <c r="A36" s="9" t="s">
        <v>171</v>
      </c>
      <c r="B36" s="9" t="s">
        <v>624</v>
      </c>
      <c r="C36" s="9" t="s">
        <v>625</v>
      </c>
      <c r="D36" s="9" t="s">
        <v>625</v>
      </c>
      <c r="E36" s="9" t="s">
        <v>625</v>
      </c>
      <c r="F36" s="9" t="s">
        <v>624</v>
      </c>
    </row>
    <row r="37" spans="1:6">
      <c r="A37" s="9" t="s">
        <v>176</v>
      </c>
      <c r="B37" s="9" t="s">
        <v>624</v>
      </c>
      <c r="C37" s="9" t="s">
        <v>624</v>
      </c>
      <c r="D37" s="9" t="s">
        <v>624</v>
      </c>
      <c r="E37" s="9" t="s">
        <v>625</v>
      </c>
      <c r="F37" s="9" t="s">
        <v>625</v>
      </c>
    </row>
    <row r="38" spans="1:6">
      <c r="A38" s="9" t="s">
        <v>181</v>
      </c>
      <c r="B38" s="9" t="s">
        <v>625</v>
      </c>
      <c r="C38" s="9" t="s">
        <v>625</v>
      </c>
      <c r="D38" s="9" t="s">
        <v>625</v>
      </c>
      <c r="E38" s="9" t="s">
        <v>625</v>
      </c>
      <c r="F38" s="9" t="s">
        <v>625</v>
      </c>
    </row>
    <row r="39" spans="1:6">
      <c r="A39" s="9" t="s">
        <v>186</v>
      </c>
      <c r="B39" s="9" t="s">
        <v>624</v>
      </c>
      <c r="C39" s="9" t="s">
        <v>625</v>
      </c>
      <c r="D39" s="9" t="s">
        <v>625</v>
      </c>
      <c r="E39" s="9" t="s">
        <v>625</v>
      </c>
      <c r="F39" s="9" t="s">
        <v>625</v>
      </c>
    </row>
    <row r="40" spans="1:6">
      <c r="A40" s="9" t="s">
        <v>191</v>
      </c>
      <c r="B40" s="9" t="s">
        <v>624</v>
      </c>
      <c r="C40" s="9" t="s">
        <v>625</v>
      </c>
      <c r="D40" s="9" t="s">
        <v>624</v>
      </c>
      <c r="E40" s="9" t="s">
        <v>625</v>
      </c>
      <c r="F40" s="9" t="s">
        <v>625</v>
      </c>
    </row>
    <row r="41" spans="1:6">
      <c r="A41" s="9" t="s">
        <v>196</v>
      </c>
      <c r="B41" s="9" t="s">
        <v>624</v>
      </c>
      <c r="C41" s="9" t="s">
        <v>624</v>
      </c>
      <c r="D41" s="9" t="s">
        <v>625</v>
      </c>
      <c r="E41" s="9" t="s">
        <v>625</v>
      </c>
      <c r="F41" s="9" t="s">
        <v>625</v>
      </c>
    </row>
    <row r="42" spans="1:6">
      <c r="A42" s="9" t="s">
        <v>201</v>
      </c>
      <c r="B42" s="9" t="s">
        <v>625</v>
      </c>
      <c r="C42" s="9" t="s">
        <v>624</v>
      </c>
      <c r="D42" s="9" t="s">
        <v>625</v>
      </c>
      <c r="E42" s="9" t="s">
        <v>625</v>
      </c>
      <c r="F42" s="9" t="s">
        <v>625</v>
      </c>
    </row>
    <row r="43" spans="1:6">
      <c r="A43" s="9" t="s">
        <v>206</v>
      </c>
      <c r="B43" s="9" t="s">
        <v>624</v>
      </c>
      <c r="C43" s="9" t="s">
        <v>625</v>
      </c>
      <c r="D43" s="9" t="s">
        <v>625</v>
      </c>
      <c r="E43" s="9" t="s">
        <v>625</v>
      </c>
      <c r="F43" s="9" t="s">
        <v>625</v>
      </c>
    </row>
    <row r="44" spans="1:6">
      <c r="A44" s="9" t="s">
        <v>211</v>
      </c>
      <c r="B44" s="9" t="s">
        <v>624</v>
      </c>
      <c r="C44" s="9" t="s">
        <v>624</v>
      </c>
      <c r="D44" s="9" t="s">
        <v>624</v>
      </c>
      <c r="E44" s="9" t="s">
        <v>624</v>
      </c>
      <c r="F44" s="9" t="s">
        <v>625</v>
      </c>
    </row>
    <row r="45" spans="1:6">
      <c r="A45" s="9" t="s">
        <v>216</v>
      </c>
      <c r="B45" s="9" t="s">
        <v>625</v>
      </c>
      <c r="C45" s="9" t="s">
        <v>625</v>
      </c>
      <c r="D45" s="9" t="s">
        <v>625</v>
      </c>
      <c r="E45" s="9" t="s">
        <v>625</v>
      </c>
      <c r="F45" s="9" t="s">
        <v>625</v>
      </c>
    </row>
    <row r="46" spans="1:6">
      <c r="A46" s="9" t="s">
        <v>221</v>
      </c>
      <c r="B46" s="9" t="s">
        <v>624</v>
      </c>
      <c r="C46" s="9" t="s">
        <v>625</v>
      </c>
      <c r="D46" s="9" t="s">
        <v>625</v>
      </c>
      <c r="E46" s="9" t="s">
        <v>625</v>
      </c>
      <c r="F46" s="9" t="s">
        <v>625</v>
      </c>
    </row>
    <row r="47" spans="1:6">
      <c r="A47" s="9" t="s">
        <v>226</v>
      </c>
      <c r="B47" s="9" t="s">
        <v>625</v>
      </c>
      <c r="C47" s="9" t="s">
        <v>625</v>
      </c>
      <c r="D47" s="9" t="s">
        <v>625</v>
      </c>
      <c r="E47" s="9" t="s">
        <v>624</v>
      </c>
      <c r="F47" s="9" t="s">
        <v>625</v>
      </c>
    </row>
    <row r="48" spans="1:6">
      <c r="A48" s="9" t="s">
        <v>231</v>
      </c>
      <c r="B48" s="9" t="s">
        <v>625</v>
      </c>
      <c r="C48" s="9" t="s">
        <v>624</v>
      </c>
      <c r="D48" s="9" t="s">
        <v>624</v>
      </c>
      <c r="E48" s="9" t="s">
        <v>625</v>
      </c>
      <c r="F48" s="9" t="s">
        <v>625</v>
      </c>
    </row>
    <row r="49" spans="1:6">
      <c r="A49" s="9" t="s">
        <v>236</v>
      </c>
      <c r="B49" s="9" t="s">
        <v>624</v>
      </c>
      <c r="C49" s="9" t="s">
        <v>625</v>
      </c>
      <c r="D49" s="9" t="s">
        <v>625</v>
      </c>
      <c r="E49" s="9" t="s">
        <v>625</v>
      </c>
      <c r="F49" s="9" t="s">
        <v>625</v>
      </c>
    </row>
    <row r="50" spans="1:6">
      <c r="A50" s="9" t="s">
        <v>241</v>
      </c>
      <c r="B50" s="9" t="s">
        <v>624</v>
      </c>
      <c r="C50" s="9" t="s">
        <v>624</v>
      </c>
      <c r="D50" s="9" t="s">
        <v>625</v>
      </c>
      <c r="E50" s="9" t="s">
        <v>625</v>
      </c>
      <c r="F50" s="9" t="s">
        <v>625</v>
      </c>
    </row>
    <row r="51" spans="1:6">
      <c r="A51" s="9" t="s">
        <v>246</v>
      </c>
      <c r="B51" s="9" t="s">
        <v>624</v>
      </c>
      <c r="C51" s="9" t="s">
        <v>625</v>
      </c>
      <c r="D51" s="9" t="s">
        <v>624</v>
      </c>
      <c r="E51" s="9" t="s">
        <v>625</v>
      </c>
      <c r="F51" s="9" t="s">
        <v>625</v>
      </c>
    </row>
    <row r="52" spans="1:6">
      <c r="A52" s="9" t="s">
        <v>251</v>
      </c>
      <c r="B52" s="9" t="s">
        <v>624</v>
      </c>
      <c r="C52" s="9" t="s">
        <v>625</v>
      </c>
      <c r="D52" s="9" t="s">
        <v>625</v>
      </c>
      <c r="E52" s="9" t="s">
        <v>625</v>
      </c>
      <c r="F52" s="9" t="s">
        <v>625</v>
      </c>
    </row>
    <row r="53" spans="1:6">
      <c r="A53" s="9" t="s">
        <v>256</v>
      </c>
      <c r="B53" s="9" t="s">
        <v>624</v>
      </c>
      <c r="C53" s="9" t="s">
        <v>625</v>
      </c>
      <c r="D53" s="9" t="s">
        <v>625</v>
      </c>
      <c r="E53" s="9" t="s">
        <v>625</v>
      </c>
      <c r="F53" s="9" t="s">
        <v>625</v>
      </c>
    </row>
    <row r="54" spans="1:6">
      <c r="A54" s="9" t="s">
        <v>261</v>
      </c>
      <c r="B54" s="9" t="s">
        <v>624</v>
      </c>
      <c r="C54" s="9" t="s">
        <v>624</v>
      </c>
      <c r="D54" s="9" t="s">
        <v>624</v>
      </c>
      <c r="E54" s="9" t="s">
        <v>625</v>
      </c>
      <c r="F54" s="9" t="s">
        <v>625</v>
      </c>
    </row>
    <row r="55" spans="1:6">
      <c r="A55" s="9" t="s">
        <v>266</v>
      </c>
      <c r="B55" s="9" t="s">
        <v>624</v>
      </c>
      <c r="C55" s="9" t="s">
        <v>625</v>
      </c>
      <c r="D55" s="9" t="s">
        <v>625</v>
      </c>
      <c r="E55" s="9" t="s">
        <v>625</v>
      </c>
      <c r="F55" s="9" t="s">
        <v>625</v>
      </c>
    </row>
    <row r="56" spans="1:6">
      <c r="A56" s="9" t="s">
        <v>271</v>
      </c>
      <c r="B56" s="9" t="s">
        <v>624</v>
      </c>
      <c r="C56" s="9" t="s">
        <v>624</v>
      </c>
      <c r="D56" s="9" t="s">
        <v>624</v>
      </c>
      <c r="E56" s="9" t="s">
        <v>625</v>
      </c>
      <c r="F56" s="9" t="s">
        <v>625</v>
      </c>
    </row>
    <row r="57" spans="1:6">
      <c r="A57" s="9" t="s">
        <v>276</v>
      </c>
      <c r="B57" s="9" t="s">
        <v>625</v>
      </c>
      <c r="C57" s="9" t="s">
        <v>624</v>
      </c>
      <c r="D57" s="9" t="s">
        <v>624</v>
      </c>
      <c r="E57" s="9" t="s">
        <v>625</v>
      </c>
      <c r="F57" s="9" t="s">
        <v>625</v>
      </c>
    </row>
    <row r="58" spans="1:6">
      <c r="A58" s="9" t="s">
        <v>281</v>
      </c>
      <c r="B58" s="9" t="s">
        <v>624</v>
      </c>
      <c r="C58" s="9" t="s">
        <v>624</v>
      </c>
      <c r="D58" s="9" t="s">
        <v>624</v>
      </c>
      <c r="E58" s="9" t="s">
        <v>624</v>
      </c>
      <c r="F58" s="9" t="s">
        <v>625</v>
      </c>
    </row>
    <row r="59" spans="1:6">
      <c r="A59" s="9" t="s">
        <v>286</v>
      </c>
      <c r="B59" s="9" t="s">
        <v>624</v>
      </c>
      <c r="C59" s="9" t="s">
        <v>625</v>
      </c>
      <c r="D59" s="9" t="s">
        <v>625</v>
      </c>
      <c r="E59" s="9" t="s">
        <v>625</v>
      </c>
      <c r="F59" s="9" t="s">
        <v>625</v>
      </c>
    </row>
    <row r="60" spans="1:6">
      <c r="A60" s="9" t="s">
        <v>291</v>
      </c>
      <c r="B60" s="9" t="s">
        <v>624</v>
      </c>
      <c r="C60" s="9" t="s">
        <v>625</v>
      </c>
      <c r="D60" s="9" t="s">
        <v>625</v>
      </c>
      <c r="E60" s="9" t="s">
        <v>625</v>
      </c>
      <c r="F60" s="9" t="s">
        <v>625</v>
      </c>
    </row>
    <row r="61" spans="1:6">
      <c r="A61" s="9" t="s">
        <v>296</v>
      </c>
      <c r="B61" s="9" t="s">
        <v>624</v>
      </c>
      <c r="C61" s="9" t="s">
        <v>624</v>
      </c>
      <c r="D61" s="9" t="s">
        <v>624</v>
      </c>
      <c r="E61" s="9" t="s">
        <v>625</v>
      </c>
      <c r="F61" s="9" t="s">
        <v>625</v>
      </c>
    </row>
    <row r="62" spans="1:6">
      <c r="A62" s="9" t="s">
        <v>301</v>
      </c>
      <c r="B62" s="9" t="s">
        <v>624</v>
      </c>
      <c r="C62" s="9" t="s">
        <v>625</v>
      </c>
      <c r="D62" s="9" t="s">
        <v>625</v>
      </c>
      <c r="E62" s="9" t="s">
        <v>625</v>
      </c>
      <c r="F62" s="9" t="s">
        <v>625</v>
      </c>
    </row>
    <row r="63" spans="1:6">
      <c r="A63" s="9" t="s">
        <v>306</v>
      </c>
      <c r="B63" s="9" t="s">
        <v>625</v>
      </c>
      <c r="C63" s="9" t="s">
        <v>625</v>
      </c>
      <c r="D63" s="9" t="s">
        <v>625</v>
      </c>
      <c r="E63" s="9" t="s">
        <v>625</v>
      </c>
      <c r="F63" s="9" t="s">
        <v>625</v>
      </c>
    </row>
    <row r="64" spans="1:6">
      <c r="A64" s="9" t="s">
        <v>311</v>
      </c>
      <c r="B64" s="9" t="s">
        <v>624</v>
      </c>
      <c r="C64" s="9" t="s">
        <v>625</v>
      </c>
      <c r="D64" s="9" t="s">
        <v>625</v>
      </c>
      <c r="E64" s="9" t="s">
        <v>625</v>
      </c>
      <c r="F64" s="9" t="s">
        <v>625</v>
      </c>
    </row>
    <row r="65" spans="1:6">
      <c r="A65" s="9" t="s">
        <v>316</v>
      </c>
      <c r="B65" s="9" t="s">
        <v>624</v>
      </c>
      <c r="C65" s="9" t="s">
        <v>624</v>
      </c>
      <c r="D65" s="9" t="s">
        <v>624</v>
      </c>
      <c r="E65" s="9" t="s">
        <v>625</v>
      </c>
      <c r="F65" s="9" t="s">
        <v>625</v>
      </c>
    </row>
    <row r="66" spans="1:6">
      <c r="A66" s="9" t="s">
        <v>321</v>
      </c>
      <c r="B66" s="9" t="s">
        <v>624</v>
      </c>
      <c r="C66" s="9" t="s">
        <v>625</v>
      </c>
      <c r="D66" s="9" t="s">
        <v>625</v>
      </c>
      <c r="E66" s="9" t="s">
        <v>625</v>
      </c>
      <c r="F66" s="9" t="s">
        <v>625</v>
      </c>
    </row>
    <row r="67" spans="1:6">
      <c r="A67" s="9" t="s">
        <v>326</v>
      </c>
      <c r="B67" s="9" t="s">
        <v>624</v>
      </c>
      <c r="C67" s="9" t="s">
        <v>624</v>
      </c>
      <c r="D67" s="9" t="s">
        <v>624</v>
      </c>
      <c r="E67" s="9" t="s">
        <v>625</v>
      </c>
      <c r="F67" s="9" t="s">
        <v>625</v>
      </c>
    </row>
    <row r="68" spans="1:6">
      <c r="A68" s="9" t="s">
        <v>331</v>
      </c>
      <c r="B68" s="9" t="s">
        <v>624</v>
      </c>
      <c r="C68" s="9" t="s">
        <v>625</v>
      </c>
      <c r="D68" s="9" t="s">
        <v>625</v>
      </c>
      <c r="E68" s="9" t="s">
        <v>625</v>
      </c>
      <c r="F68" s="9" t="s">
        <v>625</v>
      </c>
    </row>
    <row r="69" spans="1:6">
      <c r="A69" s="9" t="s">
        <v>336</v>
      </c>
      <c r="B69" s="9" t="s">
        <v>624</v>
      </c>
      <c r="C69" s="9" t="s">
        <v>625</v>
      </c>
      <c r="D69" s="9" t="s">
        <v>625</v>
      </c>
      <c r="E69" s="9" t="s">
        <v>625</v>
      </c>
      <c r="F69" s="9" t="s">
        <v>625</v>
      </c>
    </row>
    <row r="70" spans="1:6">
      <c r="A70" s="9" t="s">
        <v>341</v>
      </c>
      <c r="B70" s="9" t="s">
        <v>624</v>
      </c>
      <c r="C70" s="9" t="s">
        <v>624</v>
      </c>
      <c r="D70" s="9" t="s">
        <v>624</v>
      </c>
      <c r="E70" s="9" t="s">
        <v>625</v>
      </c>
      <c r="F70" s="9" t="s">
        <v>625</v>
      </c>
    </row>
    <row r="71" spans="1:6">
      <c r="A71" s="9" t="s">
        <v>346</v>
      </c>
      <c r="B71" s="9" t="s">
        <v>624</v>
      </c>
      <c r="C71" s="9" t="s">
        <v>625</v>
      </c>
      <c r="D71" s="9" t="s">
        <v>625</v>
      </c>
      <c r="E71" s="9" t="s">
        <v>625</v>
      </c>
      <c r="F71" s="9" t="s">
        <v>625</v>
      </c>
    </row>
    <row r="72" spans="1:6">
      <c r="A72" s="9" t="s">
        <v>350</v>
      </c>
      <c r="B72" s="9" t="s">
        <v>625</v>
      </c>
      <c r="C72" s="9" t="s">
        <v>625</v>
      </c>
      <c r="D72" s="9" t="s">
        <v>625</v>
      </c>
      <c r="E72" s="9" t="s">
        <v>625</v>
      </c>
      <c r="F72" s="9" t="s">
        <v>625</v>
      </c>
    </row>
    <row r="73" spans="1:6">
      <c r="A73" s="9" t="s">
        <v>355</v>
      </c>
      <c r="B73" s="9" t="s">
        <v>624</v>
      </c>
      <c r="C73" s="9" t="s">
        <v>625</v>
      </c>
      <c r="D73" s="9" t="s">
        <v>625</v>
      </c>
      <c r="E73" s="9" t="s">
        <v>625</v>
      </c>
      <c r="F73" s="9" t="s">
        <v>625</v>
      </c>
    </row>
    <row r="74" spans="1:6">
      <c r="A74" s="9" t="s">
        <v>360</v>
      </c>
      <c r="B74" s="9" t="s">
        <v>624</v>
      </c>
      <c r="C74" s="9" t="s">
        <v>624</v>
      </c>
      <c r="D74" s="9" t="s">
        <v>624</v>
      </c>
      <c r="E74" s="9" t="s">
        <v>625</v>
      </c>
      <c r="F74" s="9" t="s">
        <v>625</v>
      </c>
    </row>
    <row r="75" spans="1:6">
      <c r="A75" s="9" t="s">
        <v>365</v>
      </c>
      <c r="B75" s="9" t="s">
        <v>624</v>
      </c>
      <c r="C75" s="9" t="s">
        <v>625</v>
      </c>
      <c r="D75" s="9" t="s">
        <v>625</v>
      </c>
      <c r="E75" s="9" t="s">
        <v>625</v>
      </c>
      <c r="F75" s="9" t="s">
        <v>625</v>
      </c>
    </row>
    <row r="76" spans="1:6">
      <c r="A76" s="9" t="s">
        <v>370</v>
      </c>
      <c r="B76" s="9" t="s">
        <v>624</v>
      </c>
      <c r="C76" s="9" t="s">
        <v>625</v>
      </c>
      <c r="D76" s="9" t="s">
        <v>625</v>
      </c>
      <c r="E76" s="9" t="s">
        <v>625</v>
      </c>
      <c r="F76" s="9" t="s">
        <v>625</v>
      </c>
    </row>
    <row r="77" spans="1:6">
      <c r="A77" s="9" t="s">
        <v>375</v>
      </c>
      <c r="B77" s="9" t="s">
        <v>624</v>
      </c>
      <c r="C77" s="9" t="s">
        <v>625</v>
      </c>
      <c r="D77" s="9" t="s">
        <v>624</v>
      </c>
      <c r="E77" s="9" t="s">
        <v>624</v>
      </c>
      <c r="F77" s="9" t="s">
        <v>625</v>
      </c>
    </row>
    <row r="78" spans="1:6">
      <c r="A78" s="9" t="s">
        <v>380</v>
      </c>
      <c r="B78" s="9" t="s">
        <v>624</v>
      </c>
      <c r="C78" s="9" t="s">
        <v>624</v>
      </c>
      <c r="D78" s="9" t="s">
        <v>625</v>
      </c>
      <c r="E78" s="9" t="s">
        <v>625</v>
      </c>
      <c r="F78" s="9" t="s">
        <v>625</v>
      </c>
    </row>
    <row r="79" spans="1:6">
      <c r="A79" s="9" t="s">
        <v>385</v>
      </c>
      <c r="B79" s="9" t="s">
        <v>624</v>
      </c>
      <c r="C79" s="9" t="s">
        <v>624</v>
      </c>
      <c r="D79" s="9" t="s">
        <v>625</v>
      </c>
      <c r="E79" s="9" t="s">
        <v>624</v>
      </c>
      <c r="F79" s="9" t="s">
        <v>624</v>
      </c>
    </row>
    <row r="80" spans="1:6">
      <c r="A80" s="9" t="s">
        <v>390</v>
      </c>
      <c r="B80" s="9" t="s">
        <v>624</v>
      </c>
      <c r="C80" s="9" t="s">
        <v>625</v>
      </c>
      <c r="D80" s="9" t="s">
        <v>625</v>
      </c>
      <c r="E80" s="9" t="s">
        <v>625</v>
      </c>
      <c r="F80" s="9" t="s">
        <v>625</v>
      </c>
    </row>
    <row r="81" spans="1:6">
      <c r="A81" s="9" t="s">
        <v>395</v>
      </c>
      <c r="B81" s="9" t="s">
        <v>625</v>
      </c>
      <c r="C81" s="9" t="s">
        <v>624</v>
      </c>
      <c r="D81" s="9" t="s">
        <v>624</v>
      </c>
      <c r="E81" s="9" t="s">
        <v>625</v>
      </c>
      <c r="F81" s="9" t="s">
        <v>625</v>
      </c>
    </row>
    <row r="82" spans="1:6">
      <c r="A82" s="9" t="s">
        <v>400</v>
      </c>
      <c r="B82" s="9" t="s">
        <v>625</v>
      </c>
      <c r="C82" s="9" t="s">
        <v>625</v>
      </c>
      <c r="D82" s="9" t="s">
        <v>625</v>
      </c>
      <c r="E82" s="9" t="s">
        <v>625</v>
      </c>
      <c r="F82" s="9" t="s">
        <v>625</v>
      </c>
    </row>
    <row r="83" spans="1:6">
      <c r="A83" s="9" t="s">
        <v>405</v>
      </c>
      <c r="B83" s="9" t="s">
        <v>624</v>
      </c>
      <c r="C83" s="9" t="s">
        <v>625</v>
      </c>
      <c r="D83" s="9" t="s">
        <v>625</v>
      </c>
      <c r="E83" s="9" t="s">
        <v>625</v>
      </c>
      <c r="F83" s="9" t="s">
        <v>625</v>
      </c>
    </row>
    <row r="84" spans="1:6">
      <c r="A84" s="9" t="s">
        <v>410</v>
      </c>
      <c r="B84" s="9" t="s">
        <v>625</v>
      </c>
      <c r="C84" s="9" t="s">
        <v>625</v>
      </c>
      <c r="D84" s="9" t="s">
        <v>625</v>
      </c>
      <c r="E84" s="9" t="s">
        <v>625</v>
      </c>
      <c r="F84" s="9" t="s">
        <v>624</v>
      </c>
    </row>
    <row r="85" spans="1:6">
      <c r="A85" s="9" t="s">
        <v>415</v>
      </c>
      <c r="B85" s="9" t="s">
        <v>624</v>
      </c>
      <c r="C85" s="9" t="s">
        <v>624</v>
      </c>
      <c r="D85" s="9" t="s">
        <v>624</v>
      </c>
      <c r="E85" s="9" t="s">
        <v>625</v>
      </c>
      <c r="F85" s="9" t="s">
        <v>625</v>
      </c>
    </row>
    <row r="86" spans="1:6">
      <c r="A86" s="9" t="s">
        <v>420</v>
      </c>
      <c r="B86" s="9" t="s">
        <v>624</v>
      </c>
      <c r="C86" s="9" t="s">
        <v>625</v>
      </c>
      <c r="D86" s="9" t="s">
        <v>625</v>
      </c>
      <c r="E86" s="9" t="s">
        <v>625</v>
      </c>
      <c r="F86" s="9" t="s">
        <v>625</v>
      </c>
    </row>
    <row r="87" spans="1:6">
      <c r="A87" s="9" t="s">
        <v>425</v>
      </c>
      <c r="B87" s="9" t="s">
        <v>625</v>
      </c>
      <c r="C87" s="9" t="s">
        <v>625</v>
      </c>
      <c r="D87" s="9" t="s">
        <v>624</v>
      </c>
      <c r="E87" s="9" t="s">
        <v>625</v>
      </c>
      <c r="F87" s="9" t="s">
        <v>625</v>
      </c>
    </row>
    <row r="88" spans="1:6">
      <c r="A88" s="9" t="s">
        <v>430</v>
      </c>
      <c r="B88" s="9" t="s">
        <v>625</v>
      </c>
      <c r="C88" s="9" t="s">
        <v>625</v>
      </c>
      <c r="D88" s="9" t="s">
        <v>625</v>
      </c>
      <c r="E88" s="9" t="s">
        <v>625</v>
      </c>
      <c r="F88" s="9" t="s">
        <v>625</v>
      </c>
    </row>
    <row r="89" spans="1:6">
      <c r="A89" s="9" t="s">
        <v>435</v>
      </c>
      <c r="B89" s="9" t="s">
        <v>624</v>
      </c>
      <c r="C89" s="9" t="s">
        <v>625</v>
      </c>
      <c r="D89" s="9" t="s">
        <v>625</v>
      </c>
      <c r="E89" s="9" t="s">
        <v>625</v>
      </c>
      <c r="F89" s="9" t="s">
        <v>625</v>
      </c>
    </row>
    <row r="90" spans="1:6">
      <c r="A90" s="9" t="s">
        <v>440</v>
      </c>
      <c r="B90" s="9" t="s">
        <v>624</v>
      </c>
      <c r="C90" s="9" t="s">
        <v>625</v>
      </c>
      <c r="D90" s="9" t="s">
        <v>625</v>
      </c>
      <c r="E90" s="9" t="s">
        <v>625</v>
      </c>
      <c r="F90" s="9" t="s">
        <v>625</v>
      </c>
    </row>
    <row r="91" spans="1:6">
      <c r="A91" s="9" t="s">
        <v>445</v>
      </c>
      <c r="B91" s="9" t="s">
        <v>624</v>
      </c>
      <c r="C91" s="9" t="s">
        <v>624</v>
      </c>
      <c r="D91" s="9" t="s">
        <v>625</v>
      </c>
      <c r="E91" s="9" t="s">
        <v>624</v>
      </c>
      <c r="F91" s="9" t="s">
        <v>625</v>
      </c>
    </row>
    <row r="92" spans="1:6">
      <c r="A92" s="9" t="s">
        <v>450</v>
      </c>
      <c r="B92" s="9" t="s">
        <v>624</v>
      </c>
      <c r="C92" s="9" t="s">
        <v>625</v>
      </c>
      <c r="D92" s="9" t="s">
        <v>625</v>
      </c>
      <c r="E92" s="9" t="s">
        <v>625</v>
      </c>
      <c r="F92" s="9" t="s">
        <v>625</v>
      </c>
    </row>
    <row r="93" spans="1:6">
      <c r="A93" s="9" t="s">
        <v>455</v>
      </c>
      <c r="B93" s="9" t="s">
        <v>625</v>
      </c>
      <c r="C93" s="9" t="s">
        <v>625</v>
      </c>
      <c r="D93" s="9" t="s">
        <v>625</v>
      </c>
      <c r="E93" s="9" t="s">
        <v>625</v>
      </c>
      <c r="F93" s="9" t="s">
        <v>625</v>
      </c>
    </row>
    <row r="94" spans="1:6">
      <c r="A94" s="9" t="s">
        <v>460</v>
      </c>
      <c r="B94" s="9" t="s">
        <v>624</v>
      </c>
      <c r="C94" s="9" t="s">
        <v>624</v>
      </c>
      <c r="D94" s="9" t="s">
        <v>625</v>
      </c>
      <c r="E94" s="9" t="s">
        <v>625</v>
      </c>
      <c r="F94" s="9" t="s">
        <v>625</v>
      </c>
    </row>
    <row r="95" spans="1:6">
      <c r="A95" s="9" t="s">
        <v>465</v>
      </c>
      <c r="B95" s="9" t="s">
        <v>624</v>
      </c>
      <c r="C95" s="9" t="s">
        <v>624</v>
      </c>
      <c r="D95" s="9" t="s">
        <v>624</v>
      </c>
      <c r="E95" s="9" t="s">
        <v>625</v>
      </c>
      <c r="F95" s="9" t="s">
        <v>625</v>
      </c>
    </row>
    <row r="96" spans="1:6">
      <c r="A96" s="9" t="s">
        <v>470</v>
      </c>
      <c r="B96" s="9" t="s">
        <v>624</v>
      </c>
      <c r="C96" s="9" t="s">
        <v>625</v>
      </c>
      <c r="D96" s="9" t="s">
        <v>625</v>
      </c>
      <c r="E96" s="9" t="s">
        <v>625</v>
      </c>
      <c r="F96" s="9" t="s">
        <v>625</v>
      </c>
    </row>
    <row r="97" spans="1:6">
      <c r="A97" s="9" t="s">
        <v>475</v>
      </c>
      <c r="B97" s="9" t="s">
        <v>625</v>
      </c>
      <c r="C97" s="9" t="s">
        <v>624</v>
      </c>
      <c r="D97" s="9" t="s">
        <v>624</v>
      </c>
      <c r="E97" s="9" t="s">
        <v>625</v>
      </c>
      <c r="F97" s="9" t="s">
        <v>625</v>
      </c>
    </row>
    <row r="98" spans="1:6">
      <c r="A98" s="9" t="s">
        <v>480</v>
      </c>
      <c r="B98" s="9" t="s">
        <v>624</v>
      </c>
      <c r="C98" s="9" t="s">
        <v>624</v>
      </c>
      <c r="D98" s="9" t="s">
        <v>625</v>
      </c>
      <c r="E98" s="9" t="s">
        <v>625</v>
      </c>
      <c r="F98" s="9" t="s">
        <v>625</v>
      </c>
    </row>
    <row r="99" spans="1:6">
      <c r="A99" s="9" t="s">
        <v>485</v>
      </c>
      <c r="B99" s="9" t="s">
        <v>624</v>
      </c>
      <c r="C99" s="9" t="s">
        <v>625</v>
      </c>
      <c r="D99" s="9" t="s">
        <v>625</v>
      </c>
      <c r="E99" s="9" t="s">
        <v>625</v>
      </c>
      <c r="F99" s="9" t="s">
        <v>625</v>
      </c>
    </row>
    <row r="100" spans="1:6">
      <c r="A100" s="9" t="s">
        <v>490</v>
      </c>
      <c r="B100" s="9" t="s">
        <v>624</v>
      </c>
      <c r="C100" s="9" t="s">
        <v>624</v>
      </c>
      <c r="D100" s="9" t="s">
        <v>625</v>
      </c>
      <c r="E100" s="9" t="s">
        <v>625</v>
      </c>
      <c r="F100" s="9" t="s">
        <v>625</v>
      </c>
    </row>
    <row r="101" spans="1:6">
      <c r="A101" s="9" t="s">
        <v>494</v>
      </c>
      <c r="B101" s="9" t="s">
        <v>624</v>
      </c>
      <c r="C101" s="9" t="s">
        <v>625</v>
      </c>
      <c r="D101" s="9" t="s">
        <v>625</v>
      </c>
      <c r="E101" s="9" t="s">
        <v>625</v>
      </c>
      <c r="F101" s="9" t="s">
        <v>625</v>
      </c>
    </row>
    <row r="102" spans="1:6">
      <c r="A102" s="9" t="s">
        <v>497</v>
      </c>
      <c r="B102" s="9" t="s">
        <v>624</v>
      </c>
      <c r="C102" s="9" t="s">
        <v>625</v>
      </c>
      <c r="D102" s="9" t="s">
        <v>625</v>
      </c>
      <c r="E102" s="9" t="s">
        <v>625</v>
      </c>
      <c r="F102" s="9" t="s">
        <v>625</v>
      </c>
    </row>
    <row r="103" spans="1:6">
      <c r="A103" s="9" t="s">
        <v>500</v>
      </c>
      <c r="B103" s="9" t="s">
        <v>624</v>
      </c>
      <c r="C103" s="9" t="s">
        <v>625</v>
      </c>
      <c r="D103" s="9" t="s">
        <v>625</v>
      </c>
      <c r="E103" s="9" t="s">
        <v>625</v>
      </c>
      <c r="F103" s="9" t="s">
        <v>625</v>
      </c>
    </row>
    <row r="104" spans="1:6">
      <c r="A104" s="9" t="s">
        <v>505</v>
      </c>
      <c r="B104" s="9" t="s">
        <v>624</v>
      </c>
      <c r="C104" s="9" t="s">
        <v>625</v>
      </c>
      <c r="D104" s="9" t="s">
        <v>625</v>
      </c>
      <c r="E104" s="9" t="s">
        <v>625</v>
      </c>
      <c r="F104" s="9" t="s">
        <v>625</v>
      </c>
    </row>
    <row r="105" spans="1:6">
      <c r="A105" s="9" t="s">
        <v>510</v>
      </c>
      <c r="B105" s="9" t="s">
        <v>624</v>
      </c>
      <c r="C105" s="9" t="s">
        <v>625</v>
      </c>
      <c r="D105" s="9" t="s">
        <v>625</v>
      </c>
      <c r="E105" s="9" t="s">
        <v>624</v>
      </c>
      <c r="F105" s="9" t="s">
        <v>625</v>
      </c>
    </row>
    <row r="106" spans="1:6">
      <c r="A106" s="9" t="s">
        <v>515</v>
      </c>
      <c r="B106" s="9" t="s">
        <v>624</v>
      </c>
      <c r="C106" s="9" t="s">
        <v>624</v>
      </c>
      <c r="D106" s="9" t="s">
        <v>624</v>
      </c>
      <c r="E106" s="9" t="s">
        <v>624</v>
      </c>
      <c r="F106" s="9" t="s">
        <v>625</v>
      </c>
    </row>
    <row r="107" spans="1:6">
      <c r="A107" s="9" t="s">
        <v>520</v>
      </c>
      <c r="B107" s="9" t="s">
        <v>624</v>
      </c>
      <c r="C107" s="9" t="s">
        <v>624</v>
      </c>
      <c r="D107" s="9" t="s">
        <v>624</v>
      </c>
      <c r="E107" s="9" t="s">
        <v>624</v>
      </c>
      <c r="F107" s="9" t="s">
        <v>625</v>
      </c>
    </row>
    <row r="108" spans="1:6">
      <c r="A108" s="9" t="s">
        <v>525</v>
      </c>
      <c r="B108" s="9" t="s">
        <v>624</v>
      </c>
      <c r="C108" s="9" t="s">
        <v>624</v>
      </c>
      <c r="D108" s="9" t="s">
        <v>624</v>
      </c>
      <c r="E108" s="9" t="s">
        <v>625</v>
      </c>
      <c r="F108" s="9" t="s">
        <v>625</v>
      </c>
    </row>
    <row r="109" spans="1:6">
      <c r="A109" s="9" t="s">
        <v>530</v>
      </c>
      <c r="B109" s="9" t="s">
        <v>625</v>
      </c>
      <c r="C109" s="9" t="s">
        <v>624</v>
      </c>
      <c r="D109" s="9" t="s">
        <v>624</v>
      </c>
      <c r="E109" s="9" t="s">
        <v>625</v>
      </c>
      <c r="F109" s="9" t="s">
        <v>625</v>
      </c>
    </row>
    <row r="110" spans="1:6">
      <c r="A110" s="9" t="s">
        <v>535</v>
      </c>
      <c r="B110" s="9" t="s">
        <v>624</v>
      </c>
      <c r="C110" s="9" t="s">
        <v>625</v>
      </c>
      <c r="D110" s="9" t="s">
        <v>625</v>
      </c>
      <c r="E110" s="9" t="s">
        <v>625</v>
      </c>
      <c r="F110" s="9" t="s">
        <v>625</v>
      </c>
    </row>
    <row r="111" spans="1:6">
      <c r="A111" s="9" t="s">
        <v>540</v>
      </c>
      <c r="B111" s="9" t="s">
        <v>625</v>
      </c>
      <c r="C111" s="9" t="s">
        <v>625</v>
      </c>
      <c r="D111" s="9" t="s">
        <v>625</v>
      </c>
      <c r="E111" s="9" t="s">
        <v>625</v>
      </c>
      <c r="F111" s="9" t="s">
        <v>625</v>
      </c>
    </row>
    <row r="112" spans="1:6">
      <c r="A112" s="9" t="s">
        <v>545</v>
      </c>
      <c r="B112" s="9" t="s">
        <v>624</v>
      </c>
      <c r="C112" s="9" t="s">
        <v>625</v>
      </c>
      <c r="D112" s="9" t="s">
        <v>624</v>
      </c>
      <c r="E112" s="9" t="s">
        <v>625</v>
      </c>
      <c r="F112" s="9" t="s">
        <v>625</v>
      </c>
    </row>
    <row r="113" spans="1:6">
      <c r="A113" s="9" t="s">
        <v>550</v>
      </c>
      <c r="B113" s="9" t="s">
        <v>625</v>
      </c>
      <c r="C113" s="9" t="s">
        <v>624</v>
      </c>
      <c r="D113" s="9" t="s">
        <v>625</v>
      </c>
      <c r="E113" s="9" t="s">
        <v>625</v>
      </c>
      <c r="F113" s="9" t="s">
        <v>625</v>
      </c>
    </row>
    <row r="114" spans="1:6">
      <c r="A114" s="9" t="s">
        <v>555</v>
      </c>
      <c r="B114" s="9" t="s">
        <v>624</v>
      </c>
      <c r="C114" s="9" t="s">
        <v>624</v>
      </c>
      <c r="D114" s="9" t="s">
        <v>624</v>
      </c>
      <c r="E114" s="9" t="s">
        <v>625</v>
      </c>
      <c r="F114" s="9" t="s">
        <v>625</v>
      </c>
    </row>
    <row r="115" spans="1:6">
      <c r="A115" s="9" t="s">
        <v>560</v>
      </c>
      <c r="B115" s="9" t="s">
        <v>624</v>
      </c>
      <c r="C115" s="9" t="s">
        <v>625</v>
      </c>
      <c r="D115" s="9" t="s">
        <v>625</v>
      </c>
      <c r="E115" s="9" t="s">
        <v>624</v>
      </c>
      <c r="F115" s="9" t="s">
        <v>625</v>
      </c>
    </row>
    <row r="116" spans="1:6">
      <c r="A116" s="9" t="s">
        <v>565</v>
      </c>
      <c r="B116" s="9" t="s">
        <v>624</v>
      </c>
      <c r="C116" s="9" t="s">
        <v>625</v>
      </c>
      <c r="D116" s="9" t="s">
        <v>625</v>
      </c>
      <c r="E116" s="9" t="s">
        <v>625</v>
      </c>
      <c r="F116" s="9" t="s">
        <v>625</v>
      </c>
    </row>
    <row r="117" spans="1:6">
      <c r="A117" s="9" t="s">
        <v>570</v>
      </c>
      <c r="B117" s="9" t="s">
        <v>624</v>
      </c>
      <c r="C117" s="9" t="s">
        <v>624</v>
      </c>
      <c r="D117" s="9" t="s">
        <v>624</v>
      </c>
      <c r="E117" s="9" t="s">
        <v>624</v>
      </c>
      <c r="F117" s="9" t="s">
        <v>625</v>
      </c>
    </row>
    <row r="118" spans="1:6">
      <c r="A118" s="9" t="s">
        <v>575</v>
      </c>
      <c r="B118" s="9" t="s">
        <v>624</v>
      </c>
      <c r="C118" s="9" t="s">
        <v>625</v>
      </c>
      <c r="D118" s="9" t="s">
        <v>624</v>
      </c>
      <c r="E118" s="9" t="s">
        <v>625</v>
      </c>
      <c r="F118" s="9" t="s">
        <v>625</v>
      </c>
    </row>
    <row r="119" spans="1:6">
      <c r="A119" s="9" t="s">
        <v>579</v>
      </c>
      <c r="B119" s="9" t="s">
        <v>624</v>
      </c>
      <c r="C119" s="9" t="s">
        <v>624</v>
      </c>
      <c r="D119" s="9" t="s">
        <v>624</v>
      </c>
      <c r="E119" s="9" t="s">
        <v>625</v>
      </c>
      <c r="F119" s="9" t="s">
        <v>625</v>
      </c>
    </row>
    <row r="120" spans="1:6">
      <c r="A120" s="9" t="s">
        <v>584</v>
      </c>
      <c r="B120" s="9" t="s">
        <v>624</v>
      </c>
      <c r="C120" s="9" t="s">
        <v>624</v>
      </c>
      <c r="D120" s="9" t="s">
        <v>624</v>
      </c>
      <c r="E120" s="9" t="s">
        <v>625</v>
      </c>
      <c r="F120" s="9" t="s">
        <v>625</v>
      </c>
    </row>
    <row r="121" spans="1:6">
      <c r="A121" s="9" t="s">
        <v>589</v>
      </c>
      <c r="B121" s="9" t="s">
        <v>624</v>
      </c>
      <c r="C121" s="9" t="s">
        <v>625</v>
      </c>
      <c r="D121" s="9" t="s">
        <v>624</v>
      </c>
      <c r="E121" s="9" t="s">
        <v>625</v>
      </c>
      <c r="F121" s="9" t="s">
        <v>625</v>
      </c>
    </row>
    <row r="122" spans="1:6">
      <c r="A122" s="9" t="s">
        <v>594</v>
      </c>
      <c r="B122" s="9" t="s">
        <v>625</v>
      </c>
      <c r="C122" s="9" t="s">
        <v>625</v>
      </c>
      <c r="D122" s="9" t="s">
        <v>625</v>
      </c>
      <c r="E122" s="9" t="s">
        <v>625</v>
      </c>
      <c r="F122" s="9" t="s">
        <v>625</v>
      </c>
    </row>
    <row r="123" spans="1:6">
      <c r="A123" s="9" t="s">
        <v>599</v>
      </c>
      <c r="B123" s="9" t="s">
        <v>625</v>
      </c>
      <c r="C123" s="9" t="s">
        <v>624</v>
      </c>
      <c r="D123" s="9" t="s">
        <v>625</v>
      </c>
      <c r="E123" s="9" t="s">
        <v>625</v>
      </c>
      <c r="F123" s="9" t="s">
        <v>625</v>
      </c>
    </row>
    <row r="124" spans="1:6">
      <c r="A124" s="9" t="s">
        <v>604</v>
      </c>
      <c r="B124" s="9" t="s">
        <v>625</v>
      </c>
      <c r="C124" s="9" t="s">
        <v>625</v>
      </c>
      <c r="D124" s="9" t="s">
        <v>625</v>
      </c>
      <c r="E124" s="9" t="s">
        <v>625</v>
      </c>
      <c r="F124" s="9" t="s">
        <v>625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4E30-F37B-4049-A303-78A287929066}">
  <dimension ref="A1:M127"/>
  <sheetViews>
    <sheetView workbookViewId="0">
      <selection activeCell="E137" sqref="E137"/>
    </sheetView>
  </sheetViews>
  <sheetFormatPr defaultRowHeight="15"/>
  <cols>
    <col min="1" max="1" width="52.42578125" bestFit="1" customWidth="1"/>
    <col min="2" max="2" width="22.5703125" customWidth="1"/>
    <col min="3" max="3" width="13.140625" bestFit="1" customWidth="1"/>
    <col min="4" max="4" width="19.140625" bestFit="1" customWidth="1"/>
    <col min="5" max="5" width="42.85546875" style="4" bestFit="1" customWidth="1"/>
    <col min="6" max="6" width="21.42578125" customWidth="1"/>
    <col min="7" max="7" width="24.140625" style="4" bestFit="1" customWidth="1"/>
    <col min="8" max="8" width="13.42578125" customWidth="1"/>
    <col min="9" max="9" width="20.28515625" customWidth="1"/>
    <col min="10" max="10" width="22.5703125" customWidth="1"/>
    <col min="11" max="11" width="28.42578125" customWidth="1"/>
    <col min="12" max="12" width="25.42578125" customWidth="1"/>
    <col min="13" max="13" width="26.28515625" customWidth="1"/>
  </cols>
  <sheetData>
    <row r="1" spans="1:13">
      <c r="A1" s="26" t="s">
        <v>626</v>
      </c>
    </row>
    <row r="3" spans="1:13">
      <c r="A3" s="8" t="s">
        <v>1</v>
      </c>
      <c r="B3" s="8" t="s">
        <v>627</v>
      </c>
      <c r="C3" s="8" t="s">
        <v>11</v>
      </c>
      <c r="D3" s="8" t="s">
        <v>628</v>
      </c>
      <c r="E3" s="25" t="s">
        <v>629</v>
      </c>
      <c r="F3" s="8" t="s">
        <v>630</v>
      </c>
      <c r="G3" s="25" t="s">
        <v>631</v>
      </c>
      <c r="H3" s="8" t="s">
        <v>632</v>
      </c>
      <c r="I3" s="8" t="s">
        <v>633</v>
      </c>
      <c r="J3" s="8" t="s">
        <v>634</v>
      </c>
      <c r="K3" s="8" t="s">
        <v>635</v>
      </c>
      <c r="L3" s="8" t="s">
        <v>636</v>
      </c>
      <c r="M3" s="8" t="s">
        <v>637</v>
      </c>
    </row>
    <row r="4" spans="1:13">
      <c r="A4" s="1" t="s">
        <v>12</v>
      </c>
      <c r="B4" s="1" t="s">
        <v>638</v>
      </c>
      <c r="C4" s="2">
        <v>16842</v>
      </c>
      <c r="D4" s="10">
        <v>24</v>
      </c>
      <c r="E4" s="4">
        <f>(C4/1000)/D4</f>
        <v>0.70174999999999998</v>
      </c>
      <c r="F4" s="2">
        <v>20857</v>
      </c>
      <c r="G4" s="4">
        <f>C4/F4</f>
        <v>0.80749868149781845</v>
      </c>
      <c r="H4" s="1" t="s">
        <v>71</v>
      </c>
      <c r="I4" s="1" t="s">
        <v>639</v>
      </c>
      <c r="J4" s="1" t="s">
        <v>625</v>
      </c>
      <c r="K4" s="3">
        <v>26</v>
      </c>
      <c r="L4" s="3">
        <v>3</v>
      </c>
      <c r="M4" s="3">
        <v>12</v>
      </c>
    </row>
    <row r="5" spans="1:13">
      <c r="A5" s="1" t="s">
        <v>17</v>
      </c>
      <c r="B5" s="1" t="s">
        <v>638</v>
      </c>
      <c r="C5" s="3">
        <v>789</v>
      </c>
      <c r="D5" s="10">
        <v>3</v>
      </c>
      <c r="E5" s="4">
        <f t="shared" ref="E5:E68" si="0">(C5/1000)/D5</f>
        <v>0.26300000000000001</v>
      </c>
      <c r="F5" s="2">
        <v>3158</v>
      </c>
      <c r="G5" s="4">
        <f t="shared" ref="G5:G68" si="1">C5/F5</f>
        <v>0.24984167194426851</v>
      </c>
      <c r="H5" s="2">
        <v>5987</v>
      </c>
      <c r="I5" s="1" t="s">
        <v>640</v>
      </c>
      <c r="J5" s="1" t="s">
        <v>625</v>
      </c>
      <c r="K5" s="3">
        <v>1</v>
      </c>
      <c r="L5" s="3">
        <v>0</v>
      </c>
      <c r="M5" s="3">
        <v>0</v>
      </c>
    </row>
    <row r="6" spans="1:13">
      <c r="A6" s="1" t="s">
        <v>22</v>
      </c>
      <c r="B6" s="1" t="s">
        <v>641</v>
      </c>
      <c r="C6" s="2">
        <v>4997</v>
      </c>
      <c r="D6" s="10">
        <v>6</v>
      </c>
      <c r="E6" s="4">
        <f t="shared" si="0"/>
        <v>0.83283333333333331</v>
      </c>
      <c r="F6" s="3">
        <v>803</v>
      </c>
      <c r="G6" s="4">
        <f t="shared" si="1"/>
        <v>6.2229140722291403</v>
      </c>
      <c r="H6" s="2">
        <v>20131</v>
      </c>
      <c r="I6" s="1" t="s">
        <v>642</v>
      </c>
      <c r="J6" s="1" t="s">
        <v>625</v>
      </c>
      <c r="K6" s="3">
        <v>8</v>
      </c>
      <c r="L6" s="3">
        <v>0</v>
      </c>
      <c r="M6" s="3">
        <v>0</v>
      </c>
    </row>
    <row r="7" spans="1:13">
      <c r="A7" s="1" t="s">
        <v>27</v>
      </c>
      <c r="B7" s="1" t="s">
        <v>643</v>
      </c>
      <c r="C7" s="2">
        <v>5990</v>
      </c>
      <c r="D7" s="10">
        <v>13</v>
      </c>
      <c r="E7" s="4">
        <f t="shared" si="0"/>
        <v>0.46076923076923076</v>
      </c>
      <c r="F7" s="2">
        <v>1144</v>
      </c>
      <c r="G7" s="4">
        <f t="shared" si="1"/>
        <v>5.2360139860139858</v>
      </c>
      <c r="H7" s="2">
        <v>10920</v>
      </c>
      <c r="I7" s="1" t="s">
        <v>644</v>
      </c>
      <c r="J7" s="1" t="s">
        <v>625</v>
      </c>
      <c r="K7" s="3">
        <v>24</v>
      </c>
      <c r="L7" s="3">
        <v>0</v>
      </c>
      <c r="M7" s="3">
        <v>3</v>
      </c>
    </row>
    <row r="8" spans="1:13">
      <c r="A8" s="1" t="s">
        <v>32</v>
      </c>
      <c r="B8" s="1" t="s">
        <v>645</v>
      </c>
      <c r="C8" s="2">
        <v>2184</v>
      </c>
      <c r="D8" s="10">
        <v>11</v>
      </c>
      <c r="E8" s="4">
        <f t="shared" si="0"/>
        <v>0.19854545454545455</v>
      </c>
      <c r="F8" s="2">
        <v>1288</v>
      </c>
      <c r="G8" s="4">
        <f t="shared" si="1"/>
        <v>1.6956521739130435</v>
      </c>
      <c r="H8" s="2">
        <v>16559</v>
      </c>
      <c r="I8" s="1" t="s">
        <v>646</v>
      </c>
      <c r="J8" s="1" t="s">
        <v>625</v>
      </c>
      <c r="K8" s="3">
        <v>2</v>
      </c>
      <c r="L8" s="3">
        <v>12</v>
      </c>
      <c r="M8" s="3">
        <v>17</v>
      </c>
    </row>
    <row r="9" spans="1:13">
      <c r="A9" s="1" t="s">
        <v>37</v>
      </c>
      <c r="B9" s="1" t="s">
        <v>643</v>
      </c>
      <c r="C9" s="2">
        <v>1093</v>
      </c>
      <c r="D9" s="10">
        <v>7</v>
      </c>
      <c r="E9" s="4">
        <f t="shared" si="0"/>
        <v>0.15614285714285714</v>
      </c>
      <c r="F9" s="2">
        <v>1534</v>
      </c>
      <c r="G9" s="4">
        <f t="shared" si="1"/>
        <v>0.71251629726206001</v>
      </c>
      <c r="H9" s="2">
        <v>2484</v>
      </c>
      <c r="I9" s="1" t="s">
        <v>642</v>
      </c>
      <c r="J9" s="1" t="s">
        <v>625</v>
      </c>
      <c r="K9" s="3">
        <v>2</v>
      </c>
      <c r="L9" s="3">
        <v>2</v>
      </c>
      <c r="M9" s="3">
        <v>2</v>
      </c>
    </row>
    <row r="10" spans="1:13">
      <c r="A10" s="1" t="s">
        <v>42</v>
      </c>
      <c r="B10" s="1" t="s">
        <v>647</v>
      </c>
      <c r="C10" s="2">
        <v>24893</v>
      </c>
      <c r="D10" s="10">
        <v>24</v>
      </c>
      <c r="E10" s="4">
        <f t="shared" si="0"/>
        <v>1.0372083333333333</v>
      </c>
      <c r="F10" s="2">
        <v>10484</v>
      </c>
      <c r="G10" s="4">
        <f t="shared" si="1"/>
        <v>2.3743800076306751</v>
      </c>
      <c r="H10" s="2">
        <v>13119</v>
      </c>
      <c r="I10" s="1" t="s">
        <v>648</v>
      </c>
      <c r="J10" s="1" t="s">
        <v>625</v>
      </c>
      <c r="K10" s="3">
        <v>0</v>
      </c>
      <c r="L10" s="3">
        <v>0</v>
      </c>
      <c r="M10" s="3">
        <v>0</v>
      </c>
    </row>
    <row r="11" spans="1:13">
      <c r="A11" s="1" t="s">
        <v>47</v>
      </c>
      <c r="B11" s="1" t="s">
        <v>649</v>
      </c>
      <c r="C11" s="2">
        <v>1024</v>
      </c>
      <c r="D11" s="10">
        <v>2</v>
      </c>
      <c r="E11" s="4">
        <f t="shared" si="0"/>
        <v>0.51200000000000001</v>
      </c>
      <c r="F11" s="3">
        <v>780</v>
      </c>
      <c r="G11" s="4">
        <f t="shared" si="1"/>
        <v>1.3128205128205128</v>
      </c>
      <c r="H11" s="2">
        <v>2236</v>
      </c>
      <c r="I11" s="1" t="s">
        <v>642</v>
      </c>
      <c r="J11" s="1" t="s">
        <v>625</v>
      </c>
      <c r="K11" s="3">
        <v>2</v>
      </c>
      <c r="L11" s="3">
        <v>0</v>
      </c>
      <c r="M11" s="3">
        <v>0</v>
      </c>
    </row>
    <row r="12" spans="1:13">
      <c r="A12" s="1" t="s">
        <v>52</v>
      </c>
      <c r="B12" s="1" t="s">
        <v>650</v>
      </c>
      <c r="C12" s="2">
        <v>37384</v>
      </c>
      <c r="D12" s="10">
        <v>50</v>
      </c>
      <c r="E12" s="4">
        <f t="shared" si="0"/>
        <v>0.74768000000000001</v>
      </c>
      <c r="F12" s="2">
        <v>15112</v>
      </c>
      <c r="G12" s="4">
        <f t="shared" si="1"/>
        <v>2.4737956590788777</v>
      </c>
      <c r="H12" s="2">
        <v>43800</v>
      </c>
      <c r="I12" s="1" t="s">
        <v>651</v>
      </c>
      <c r="J12" s="1" t="s">
        <v>625</v>
      </c>
      <c r="K12" s="3">
        <v>31</v>
      </c>
      <c r="L12" s="3">
        <v>0</v>
      </c>
      <c r="M12" s="3">
        <v>53</v>
      </c>
    </row>
    <row r="13" spans="1:13">
      <c r="A13" s="1" t="s">
        <v>57</v>
      </c>
      <c r="B13" s="1" t="s">
        <v>652</v>
      </c>
      <c r="C13" s="2">
        <v>4980</v>
      </c>
      <c r="D13" s="10">
        <v>3</v>
      </c>
      <c r="E13" s="4">
        <f t="shared" si="0"/>
        <v>1.6600000000000001</v>
      </c>
      <c r="F13" s="2">
        <v>1500</v>
      </c>
      <c r="G13" s="4">
        <f t="shared" si="1"/>
        <v>3.32</v>
      </c>
      <c r="H13" s="3">
        <v>1</v>
      </c>
      <c r="I13" s="1" t="s">
        <v>642</v>
      </c>
      <c r="J13" s="1" t="s">
        <v>625</v>
      </c>
      <c r="K13" s="3">
        <v>6</v>
      </c>
      <c r="L13" s="3">
        <v>0</v>
      </c>
      <c r="M13" s="3">
        <v>1</v>
      </c>
    </row>
    <row r="14" spans="1:13">
      <c r="A14" s="1" t="s">
        <v>62</v>
      </c>
      <c r="B14" s="1" t="s">
        <v>653</v>
      </c>
      <c r="C14" s="2">
        <v>6069</v>
      </c>
      <c r="D14" s="10">
        <v>6</v>
      </c>
      <c r="E14" s="4">
        <f t="shared" si="0"/>
        <v>1.0115000000000001</v>
      </c>
      <c r="F14" s="3">
        <v>807</v>
      </c>
      <c r="G14" s="4">
        <f t="shared" si="1"/>
        <v>7.5204460966542754</v>
      </c>
      <c r="H14" s="2">
        <v>41587</v>
      </c>
      <c r="I14" s="1" t="s">
        <v>642</v>
      </c>
      <c r="J14" s="1" t="s">
        <v>625</v>
      </c>
      <c r="K14" s="3">
        <v>20</v>
      </c>
      <c r="L14" s="3">
        <v>0</v>
      </c>
      <c r="M14" s="3">
        <v>15</v>
      </c>
    </row>
    <row r="15" spans="1:13">
      <c r="A15" s="1" t="s">
        <v>67</v>
      </c>
      <c r="B15" s="1" t="s">
        <v>654</v>
      </c>
      <c r="C15" s="2">
        <v>2248</v>
      </c>
      <c r="D15" s="10">
        <v>2</v>
      </c>
      <c r="E15" s="4">
        <f t="shared" si="0"/>
        <v>1.1240000000000001</v>
      </c>
      <c r="F15" s="2">
        <v>1300</v>
      </c>
      <c r="G15" s="4">
        <f t="shared" si="1"/>
        <v>1.7292307692307691</v>
      </c>
      <c r="H15" s="2">
        <v>1900</v>
      </c>
      <c r="I15" s="1" t="s">
        <v>642</v>
      </c>
      <c r="J15" s="1" t="s">
        <v>625</v>
      </c>
      <c r="K15" s="3">
        <v>4</v>
      </c>
      <c r="L15" s="3">
        <v>0</v>
      </c>
      <c r="M15" s="3">
        <v>0</v>
      </c>
    </row>
    <row r="16" spans="1:13">
      <c r="A16" s="1" t="s">
        <v>72</v>
      </c>
      <c r="B16" s="1" t="s">
        <v>655</v>
      </c>
      <c r="C16" s="2">
        <v>4260</v>
      </c>
      <c r="D16" s="10">
        <v>22</v>
      </c>
      <c r="E16" s="4">
        <f t="shared" si="0"/>
        <v>0.19363636363636363</v>
      </c>
      <c r="F16" s="2">
        <v>5200</v>
      </c>
      <c r="G16" s="4">
        <f t="shared" si="1"/>
        <v>0.81923076923076921</v>
      </c>
      <c r="H16" s="2">
        <v>8985</v>
      </c>
      <c r="I16" s="1" t="s">
        <v>642</v>
      </c>
      <c r="J16" s="1" t="s">
        <v>625</v>
      </c>
      <c r="K16" s="3">
        <v>23</v>
      </c>
      <c r="L16" s="3">
        <v>0</v>
      </c>
      <c r="M16" s="3">
        <v>10</v>
      </c>
    </row>
    <row r="17" spans="1:13">
      <c r="A17" s="1" t="s">
        <v>77</v>
      </c>
      <c r="B17" s="1" t="s">
        <v>656</v>
      </c>
      <c r="C17" s="3">
        <v>999</v>
      </c>
      <c r="D17" s="10">
        <v>6</v>
      </c>
      <c r="E17" s="4">
        <f t="shared" si="0"/>
        <v>0.16650000000000001</v>
      </c>
      <c r="F17" s="3">
        <v>468</v>
      </c>
      <c r="G17" s="4">
        <f t="shared" si="1"/>
        <v>2.1346153846153846</v>
      </c>
      <c r="H17" s="3">
        <v>425</v>
      </c>
      <c r="I17" s="1" t="s">
        <v>642</v>
      </c>
      <c r="J17" s="1" t="s">
        <v>624</v>
      </c>
      <c r="K17" s="3">
        <v>0</v>
      </c>
      <c r="L17" s="3">
        <v>0</v>
      </c>
      <c r="M17" s="3">
        <v>0</v>
      </c>
    </row>
    <row r="18" spans="1:13">
      <c r="A18" s="1" t="s">
        <v>82</v>
      </c>
      <c r="B18" s="1" t="s">
        <v>657</v>
      </c>
      <c r="C18" s="3">
        <v>369</v>
      </c>
      <c r="D18" s="10">
        <v>4</v>
      </c>
      <c r="E18" s="4">
        <f t="shared" si="0"/>
        <v>9.2249999999999999E-2</v>
      </c>
      <c r="F18" s="3">
        <v>720</v>
      </c>
      <c r="G18" s="4">
        <f t="shared" si="1"/>
        <v>0.51249999999999996</v>
      </c>
      <c r="H18" s="3">
        <v>144</v>
      </c>
      <c r="I18" s="1" t="s">
        <v>642</v>
      </c>
      <c r="J18" s="1" t="s">
        <v>625</v>
      </c>
      <c r="K18" s="3">
        <v>2</v>
      </c>
      <c r="L18" s="3">
        <v>0</v>
      </c>
      <c r="M18" s="3">
        <v>0</v>
      </c>
    </row>
    <row r="19" spans="1:13">
      <c r="A19" s="1" t="s">
        <v>87</v>
      </c>
      <c r="B19" s="1" t="s">
        <v>643</v>
      </c>
      <c r="C19" s="2">
        <v>1459</v>
      </c>
      <c r="D19" s="10">
        <v>6</v>
      </c>
      <c r="E19" s="4">
        <f t="shared" si="0"/>
        <v>0.24316666666666667</v>
      </c>
      <c r="F19" s="3">
        <v>270</v>
      </c>
      <c r="G19" s="4">
        <f t="shared" si="1"/>
        <v>5.4037037037037035</v>
      </c>
      <c r="H19" s="3">
        <v>0</v>
      </c>
      <c r="I19" s="1" t="s">
        <v>658</v>
      </c>
      <c r="J19" s="1" t="s">
        <v>625</v>
      </c>
      <c r="K19" s="3">
        <v>2</v>
      </c>
      <c r="L19" s="3">
        <v>0</v>
      </c>
      <c r="M19" s="3">
        <v>0</v>
      </c>
    </row>
    <row r="20" spans="1:13">
      <c r="A20" s="1" t="s">
        <v>92</v>
      </c>
      <c r="B20" s="1" t="s">
        <v>659</v>
      </c>
      <c r="C20" s="2">
        <v>7410</v>
      </c>
      <c r="D20" s="10">
        <v>10</v>
      </c>
      <c r="E20" s="4">
        <f t="shared" si="0"/>
        <v>0.74099999999999999</v>
      </c>
      <c r="F20" s="2">
        <v>1922</v>
      </c>
      <c r="G20" s="4">
        <f t="shared" si="1"/>
        <v>3.8553590010405827</v>
      </c>
      <c r="H20" s="3">
        <v>753</v>
      </c>
      <c r="I20" s="1" t="s">
        <v>642</v>
      </c>
      <c r="J20" s="1" t="s">
        <v>625</v>
      </c>
      <c r="K20" s="3">
        <v>2</v>
      </c>
      <c r="L20" s="3">
        <v>0</v>
      </c>
      <c r="M20" s="3">
        <v>6</v>
      </c>
    </row>
    <row r="21" spans="1:13">
      <c r="A21" s="1" t="s">
        <v>97</v>
      </c>
      <c r="B21" s="1" t="s">
        <v>660</v>
      </c>
      <c r="C21" s="2">
        <v>2890</v>
      </c>
      <c r="D21" s="10">
        <v>4</v>
      </c>
      <c r="E21" s="4">
        <f t="shared" si="0"/>
        <v>0.72250000000000003</v>
      </c>
      <c r="F21" s="3">
        <v>737</v>
      </c>
      <c r="G21" s="4">
        <f t="shared" si="1"/>
        <v>3.9213025780189961</v>
      </c>
      <c r="H21" s="3">
        <v>950</v>
      </c>
      <c r="I21" s="1" t="s">
        <v>661</v>
      </c>
      <c r="J21" s="1" t="s">
        <v>625</v>
      </c>
      <c r="K21" s="3">
        <v>0</v>
      </c>
      <c r="L21" s="3">
        <v>0</v>
      </c>
      <c r="M21" s="3">
        <v>0</v>
      </c>
    </row>
    <row r="22" spans="1:13">
      <c r="A22" s="1" t="s">
        <v>102</v>
      </c>
      <c r="B22" s="1" t="s">
        <v>659</v>
      </c>
      <c r="C22" s="2">
        <v>1994</v>
      </c>
      <c r="D22" s="10">
        <v>8</v>
      </c>
      <c r="E22" s="4">
        <f t="shared" si="0"/>
        <v>0.24925</v>
      </c>
      <c r="F22" s="2">
        <v>2500</v>
      </c>
      <c r="G22" s="4">
        <f t="shared" si="1"/>
        <v>0.79759999999999998</v>
      </c>
      <c r="H22" s="1" t="s">
        <v>71</v>
      </c>
      <c r="I22" s="1" t="s">
        <v>662</v>
      </c>
      <c r="J22" s="1" t="s">
        <v>625</v>
      </c>
      <c r="K22" s="3">
        <v>0</v>
      </c>
      <c r="L22" s="3">
        <v>0</v>
      </c>
      <c r="M22" s="3">
        <v>0</v>
      </c>
    </row>
    <row r="23" spans="1:13">
      <c r="A23" s="1" t="s">
        <v>107</v>
      </c>
      <c r="B23" s="1" t="s">
        <v>657</v>
      </c>
      <c r="C23" s="2">
        <v>5710</v>
      </c>
      <c r="D23" s="10">
        <v>5</v>
      </c>
      <c r="E23" s="4">
        <f t="shared" si="0"/>
        <v>1.1419999999999999</v>
      </c>
      <c r="F23" s="3">
        <v>257</v>
      </c>
      <c r="G23" s="4">
        <f t="shared" si="1"/>
        <v>22.217898832684824</v>
      </c>
      <c r="H23" s="3">
        <v>257</v>
      </c>
      <c r="I23" s="1" t="s">
        <v>662</v>
      </c>
      <c r="J23" s="1" t="s">
        <v>625</v>
      </c>
      <c r="K23" s="3">
        <v>0</v>
      </c>
      <c r="L23" s="3">
        <v>6</v>
      </c>
      <c r="M23" s="3">
        <v>0</v>
      </c>
    </row>
    <row r="24" spans="1:13">
      <c r="A24" s="1" t="s">
        <v>112</v>
      </c>
      <c r="B24" s="1" t="s">
        <v>663</v>
      </c>
      <c r="C24" s="2">
        <v>15786</v>
      </c>
      <c r="D24" s="10">
        <v>9</v>
      </c>
      <c r="E24" s="4">
        <f t="shared" si="0"/>
        <v>1.754</v>
      </c>
      <c r="F24" s="2">
        <v>4257</v>
      </c>
      <c r="G24" s="4">
        <f t="shared" si="1"/>
        <v>3.7082452431289639</v>
      </c>
      <c r="H24" s="2">
        <v>3253</v>
      </c>
      <c r="I24" s="1" t="s">
        <v>642</v>
      </c>
      <c r="J24" s="1" t="s">
        <v>625</v>
      </c>
      <c r="K24" s="3">
        <v>0</v>
      </c>
      <c r="L24" s="3">
        <v>0</v>
      </c>
      <c r="M24" s="3">
        <v>10</v>
      </c>
    </row>
    <row r="25" spans="1:13">
      <c r="A25" s="1" t="s">
        <v>117</v>
      </c>
      <c r="B25" s="1" t="s">
        <v>664</v>
      </c>
      <c r="C25" s="2">
        <v>2077</v>
      </c>
      <c r="D25" s="10">
        <v>6</v>
      </c>
      <c r="E25" s="4">
        <f t="shared" si="0"/>
        <v>0.34616666666666668</v>
      </c>
      <c r="F25" s="2">
        <v>1059</v>
      </c>
      <c r="G25" s="4">
        <f t="shared" si="1"/>
        <v>1.9612842304060434</v>
      </c>
      <c r="H25" s="3">
        <v>-1</v>
      </c>
      <c r="I25" s="1" t="s">
        <v>642</v>
      </c>
      <c r="J25" s="1" t="s">
        <v>625</v>
      </c>
      <c r="K25" s="3">
        <v>1</v>
      </c>
      <c r="L25" s="3">
        <v>0</v>
      </c>
      <c r="M25" s="3">
        <v>0</v>
      </c>
    </row>
    <row r="26" spans="1:13">
      <c r="A26" s="1" t="s">
        <v>122</v>
      </c>
      <c r="B26" s="1" t="s">
        <v>659</v>
      </c>
      <c r="C26" s="2">
        <v>19419</v>
      </c>
      <c r="D26" s="10">
        <v>16</v>
      </c>
      <c r="E26" s="4">
        <f t="shared" si="0"/>
        <v>1.2136875</v>
      </c>
      <c r="F26" s="2">
        <v>5721</v>
      </c>
      <c r="G26" s="4">
        <f t="shared" si="1"/>
        <v>3.3943366544310436</v>
      </c>
      <c r="H26" s="2">
        <v>11000</v>
      </c>
      <c r="I26" s="1" t="s">
        <v>665</v>
      </c>
      <c r="J26" s="1" t="s">
        <v>625</v>
      </c>
      <c r="K26" s="3">
        <v>1</v>
      </c>
      <c r="L26" s="3">
        <v>0</v>
      </c>
      <c r="M26" s="3">
        <v>20</v>
      </c>
    </row>
    <row r="27" spans="1:13">
      <c r="A27" s="1" t="s">
        <v>127</v>
      </c>
      <c r="B27" s="1" t="s">
        <v>666</v>
      </c>
      <c r="C27" s="2">
        <v>3214</v>
      </c>
      <c r="D27" s="10">
        <v>14</v>
      </c>
      <c r="E27" s="4">
        <f t="shared" si="0"/>
        <v>0.22957142857142857</v>
      </c>
      <c r="F27" s="2">
        <v>1893</v>
      </c>
      <c r="G27" s="4">
        <f t="shared" si="1"/>
        <v>1.6978341257263603</v>
      </c>
      <c r="H27" s="2">
        <v>2610</v>
      </c>
      <c r="I27" s="1" t="s">
        <v>651</v>
      </c>
      <c r="J27" s="1" t="s">
        <v>624</v>
      </c>
      <c r="K27" s="3">
        <v>7</v>
      </c>
      <c r="L27" s="3">
        <v>0</v>
      </c>
      <c r="M27" s="3">
        <v>7</v>
      </c>
    </row>
    <row r="28" spans="1:13">
      <c r="A28" s="1" t="s">
        <v>132</v>
      </c>
      <c r="B28" s="1" t="s">
        <v>667</v>
      </c>
      <c r="C28" s="2">
        <v>10149</v>
      </c>
      <c r="D28" s="10">
        <v>4</v>
      </c>
      <c r="E28" s="4">
        <f t="shared" si="0"/>
        <v>2.5372499999999998</v>
      </c>
      <c r="F28" s="3">
        <v>521</v>
      </c>
      <c r="G28" s="4">
        <f t="shared" si="1"/>
        <v>19.479846449136275</v>
      </c>
      <c r="H28" s="2">
        <v>4379</v>
      </c>
      <c r="I28" s="1" t="s">
        <v>642</v>
      </c>
      <c r="J28" s="1" t="s">
        <v>625</v>
      </c>
      <c r="K28" s="3">
        <v>0</v>
      </c>
      <c r="L28" s="3">
        <v>0</v>
      </c>
      <c r="M28" s="3">
        <v>0</v>
      </c>
    </row>
    <row r="29" spans="1:13">
      <c r="A29" s="1" t="s">
        <v>137</v>
      </c>
      <c r="B29" s="1" t="s">
        <v>668</v>
      </c>
      <c r="C29" s="2">
        <v>1323</v>
      </c>
      <c r="D29" s="10">
        <v>3</v>
      </c>
      <c r="E29" s="4">
        <f t="shared" si="0"/>
        <v>0.441</v>
      </c>
      <c r="F29" s="3">
        <v>265</v>
      </c>
      <c r="G29" s="4">
        <f t="shared" si="1"/>
        <v>4.9924528301886788</v>
      </c>
      <c r="H29" s="3">
        <v>106</v>
      </c>
      <c r="I29" s="1" t="s">
        <v>665</v>
      </c>
      <c r="J29" s="1" t="s">
        <v>625</v>
      </c>
      <c r="K29" s="3">
        <v>6</v>
      </c>
      <c r="L29" s="3">
        <v>6</v>
      </c>
      <c r="M29" s="3">
        <v>0</v>
      </c>
    </row>
    <row r="30" spans="1:13">
      <c r="A30" s="1" t="s">
        <v>142</v>
      </c>
      <c r="B30" s="1" t="s">
        <v>669</v>
      </c>
      <c r="C30" s="2">
        <v>8184</v>
      </c>
      <c r="D30" s="10">
        <v>3</v>
      </c>
      <c r="E30" s="4">
        <f t="shared" si="0"/>
        <v>2.7279999999999998</v>
      </c>
      <c r="F30" s="3">
        <v>949</v>
      </c>
      <c r="G30" s="4">
        <f t="shared" si="1"/>
        <v>8.6238145416227603</v>
      </c>
      <c r="H30" s="2">
        <v>3825</v>
      </c>
      <c r="I30" s="1" t="s">
        <v>642</v>
      </c>
      <c r="J30" s="1" t="s">
        <v>625</v>
      </c>
      <c r="K30" s="3">
        <v>0</v>
      </c>
      <c r="L30" s="3">
        <v>0</v>
      </c>
      <c r="M30" s="3">
        <v>0</v>
      </c>
    </row>
    <row r="31" spans="1:13">
      <c r="A31" s="1" t="s">
        <v>147</v>
      </c>
      <c r="B31" s="1" t="s">
        <v>650</v>
      </c>
      <c r="C31" s="2">
        <v>3379</v>
      </c>
      <c r="D31" s="10">
        <v>8</v>
      </c>
      <c r="E31" s="4">
        <f t="shared" si="0"/>
        <v>0.422375</v>
      </c>
      <c r="F31" s="2">
        <v>4863</v>
      </c>
      <c r="G31" s="4">
        <f t="shared" si="1"/>
        <v>0.69483857701007612</v>
      </c>
      <c r="H31" s="2">
        <v>4863</v>
      </c>
      <c r="I31" s="1" t="s">
        <v>642</v>
      </c>
      <c r="J31" s="1" t="s">
        <v>625</v>
      </c>
      <c r="K31" s="3">
        <v>0</v>
      </c>
      <c r="L31" s="3">
        <v>0</v>
      </c>
      <c r="M31" s="3">
        <v>0</v>
      </c>
    </row>
    <row r="32" spans="1:13">
      <c r="A32" s="1" t="s">
        <v>152</v>
      </c>
      <c r="B32" s="1" t="s">
        <v>655</v>
      </c>
      <c r="C32" s="2">
        <v>2550</v>
      </c>
      <c r="D32" s="10">
        <v>8</v>
      </c>
      <c r="E32" s="4">
        <f t="shared" si="0"/>
        <v>0.31874999999999998</v>
      </c>
      <c r="F32" s="3">
        <v>363</v>
      </c>
      <c r="G32" s="4">
        <f t="shared" si="1"/>
        <v>7.0247933884297522</v>
      </c>
      <c r="H32" s="3">
        <v>186</v>
      </c>
      <c r="I32" s="1" t="s">
        <v>670</v>
      </c>
      <c r="J32" s="1" t="s">
        <v>624</v>
      </c>
      <c r="K32" s="1" t="s">
        <v>71</v>
      </c>
      <c r="L32" s="1" t="s">
        <v>71</v>
      </c>
      <c r="M32" s="1" t="s">
        <v>71</v>
      </c>
    </row>
    <row r="33" spans="1:13">
      <c r="A33" s="1" t="s">
        <v>157</v>
      </c>
      <c r="B33" s="1" t="s">
        <v>671</v>
      </c>
      <c r="C33" s="2">
        <v>22745</v>
      </c>
      <c r="D33" s="10">
        <v>12</v>
      </c>
      <c r="E33" s="4">
        <f t="shared" si="0"/>
        <v>1.8954166666666667</v>
      </c>
      <c r="F33" s="2">
        <v>2632</v>
      </c>
      <c r="G33" s="4">
        <f t="shared" si="1"/>
        <v>8.6417173252279635</v>
      </c>
      <c r="H33" s="2">
        <v>77487</v>
      </c>
      <c r="I33" s="1" t="s">
        <v>648</v>
      </c>
      <c r="J33" s="1" t="s">
        <v>625</v>
      </c>
      <c r="K33" s="3">
        <v>0</v>
      </c>
      <c r="L33" s="3">
        <v>0</v>
      </c>
      <c r="M33" s="3">
        <v>0</v>
      </c>
    </row>
    <row r="34" spans="1:13">
      <c r="A34" s="1" t="s">
        <v>162</v>
      </c>
      <c r="B34" s="1" t="s">
        <v>672</v>
      </c>
      <c r="C34" s="2">
        <v>19088</v>
      </c>
      <c r="D34" s="10">
        <v>56</v>
      </c>
      <c r="E34" s="4">
        <f t="shared" si="0"/>
        <v>0.34085714285714286</v>
      </c>
      <c r="F34" s="2">
        <v>6277</v>
      </c>
      <c r="G34" s="4">
        <f t="shared" si="1"/>
        <v>3.0409431256969892</v>
      </c>
      <c r="H34" s="2">
        <v>6576</v>
      </c>
      <c r="I34" s="1" t="s">
        <v>644</v>
      </c>
      <c r="J34" s="1" t="s">
        <v>624</v>
      </c>
      <c r="K34" s="3">
        <v>2</v>
      </c>
      <c r="L34" s="3">
        <v>0</v>
      </c>
      <c r="M34" s="3">
        <v>0</v>
      </c>
    </row>
    <row r="35" spans="1:13">
      <c r="A35" s="1" t="s">
        <v>167</v>
      </c>
      <c r="B35" s="1" t="s">
        <v>673</v>
      </c>
      <c r="C35" s="2">
        <v>232940</v>
      </c>
      <c r="D35" s="10">
        <v>132</v>
      </c>
      <c r="E35" s="4">
        <f t="shared" si="0"/>
        <v>1.7646969696969697</v>
      </c>
      <c r="F35" s="2">
        <v>35033</v>
      </c>
      <c r="G35" s="4">
        <f t="shared" si="1"/>
        <v>6.6491593640282023</v>
      </c>
      <c r="H35" s="2">
        <v>159357</v>
      </c>
      <c r="I35" s="1" t="s">
        <v>642</v>
      </c>
      <c r="J35" s="1" t="s">
        <v>625</v>
      </c>
      <c r="K35" s="3">
        <v>66</v>
      </c>
      <c r="L35" s="3">
        <v>75</v>
      </c>
      <c r="M35" s="3">
        <v>89</v>
      </c>
    </row>
    <row r="36" spans="1:13">
      <c r="A36" s="1" t="s">
        <v>171</v>
      </c>
      <c r="B36" s="1" t="s">
        <v>674</v>
      </c>
      <c r="C36" s="2">
        <v>17774</v>
      </c>
      <c r="D36" s="10">
        <v>10</v>
      </c>
      <c r="E36" s="4">
        <f t="shared" si="0"/>
        <v>1.7774000000000001</v>
      </c>
      <c r="F36" s="2">
        <v>4957</v>
      </c>
      <c r="G36" s="4">
        <f t="shared" si="1"/>
        <v>3.5856364736735928</v>
      </c>
      <c r="H36" s="3">
        <v>500</v>
      </c>
      <c r="I36" s="1" t="s">
        <v>651</v>
      </c>
      <c r="J36" s="1" t="s">
        <v>625</v>
      </c>
      <c r="K36" s="3">
        <v>6</v>
      </c>
      <c r="L36" s="3">
        <v>0</v>
      </c>
      <c r="M36" s="3">
        <v>2</v>
      </c>
    </row>
    <row r="37" spans="1:13">
      <c r="A37" s="1" t="s">
        <v>176</v>
      </c>
      <c r="B37" s="1" t="s">
        <v>675</v>
      </c>
      <c r="C37" s="2">
        <v>3715</v>
      </c>
      <c r="D37" s="10">
        <v>6</v>
      </c>
      <c r="E37" s="4">
        <f t="shared" si="0"/>
        <v>0.61916666666666664</v>
      </c>
      <c r="F37" s="2">
        <v>2047</v>
      </c>
      <c r="G37" s="4">
        <f t="shared" si="1"/>
        <v>1.8148510014655594</v>
      </c>
      <c r="H37" s="3">
        <v>416</v>
      </c>
      <c r="I37" s="1" t="s">
        <v>642</v>
      </c>
      <c r="J37" s="1" t="s">
        <v>625</v>
      </c>
      <c r="K37" s="3">
        <v>0</v>
      </c>
      <c r="L37" s="3">
        <v>29</v>
      </c>
      <c r="M37" s="3">
        <v>4</v>
      </c>
    </row>
    <row r="38" spans="1:13">
      <c r="A38" s="1" t="s">
        <v>181</v>
      </c>
      <c r="B38" s="1" t="s">
        <v>676</v>
      </c>
      <c r="C38" s="2">
        <v>11570</v>
      </c>
      <c r="D38" s="10">
        <v>11</v>
      </c>
      <c r="E38" s="4">
        <f t="shared" si="0"/>
        <v>1.0518181818181818</v>
      </c>
      <c r="F38" s="2">
        <v>4652</v>
      </c>
      <c r="G38" s="4">
        <f t="shared" si="1"/>
        <v>2.4871023215821153</v>
      </c>
      <c r="H38" s="2">
        <v>2184</v>
      </c>
      <c r="I38" s="1" t="s">
        <v>662</v>
      </c>
      <c r="J38" s="1" t="s">
        <v>625</v>
      </c>
      <c r="K38" s="3">
        <v>6</v>
      </c>
      <c r="L38" s="3">
        <v>0</v>
      </c>
      <c r="M38" s="3">
        <v>6</v>
      </c>
    </row>
    <row r="39" spans="1:13">
      <c r="A39" s="1" t="s">
        <v>186</v>
      </c>
      <c r="B39" s="1" t="s">
        <v>677</v>
      </c>
      <c r="C39" s="2">
        <v>61926</v>
      </c>
      <c r="D39" s="10">
        <v>49</v>
      </c>
      <c r="E39" s="4">
        <f t="shared" si="0"/>
        <v>1.2637959183673471</v>
      </c>
      <c r="F39" s="2">
        <v>19465</v>
      </c>
      <c r="G39" s="4">
        <f t="shared" si="1"/>
        <v>3.1814025173388134</v>
      </c>
      <c r="H39" s="2">
        <v>4257</v>
      </c>
      <c r="I39" s="1" t="s">
        <v>662</v>
      </c>
      <c r="J39" s="1" t="s">
        <v>625</v>
      </c>
      <c r="K39" s="3">
        <v>10</v>
      </c>
      <c r="L39" s="3">
        <v>6</v>
      </c>
      <c r="M39" s="3">
        <v>0</v>
      </c>
    </row>
    <row r="40" spans="1:13">
      <c r="A40" s="1" t="s">
        <v>191</v>
      </c>
      <c r="B40" s="1" t="s">
        <v>649</v>
      </c>
      <c r="C40" s="2">
        <v>1119</v>
      </c>
      <c r="D40" s="10">
        <v>9</v>
      </c>
      <c r="E40" s="4">
        <f t="shared" si="0"/>
        <v>0.12433333333333334</v>
      </c>
      <c r="F40" s="3">
        <v>378</v>
      </c>
      <c r="G40" s="4">
        <f t="shared" si="1"/>
        <v>2.9603174603174605</v>
      </c>
      <c r="H40" s="1" t="s">
        <v>71</v>
      </c>
      <c r="I40" s="1" t="s">
        <v>642</v>
      </c>
      <c r="J40" s="1" t="s">
        <v>625</v>
      </c>
      <c r="K40" s="3">
        <v>0</v>
      </c>
      <c r="L40" s="3">
        <v>0</v>
      </c>
      <c r="M40" s="3">
        <v>0</v>
      </c>
    </row>
    <row r="41" spans="1:13">
      <c r="A41" s="1" t="s">
        <v>196</v>
      </c>
      <c r="B41" s="1" t="s">
        <v>678</v>
      </c>
      <c r="C41" s="2">
        <v>2692</v>
      </c>
      <c r="D41" s="10">
        <v>20</v>
      </c>
      <c r="E41" s="4">
        <f t="shared" si="0"/>
        <v>0.1346</v>
      </c>
      <c r="F41" s="2">
        <v>3113</v>
      </c>
      <c r="G41" s="4">
        <f t="shared" si="1"/>
        <v>0.86476068101509795</v>
      </c>
      <c r="H41" s="2">
        <v>37578</v>
      </c>
      <c r="I41" s="1" t="s">
        <v>642</v>
      </c>
      <c r="J41" s="1" t="s">
        <v>625</v>
      </c>
      <c r="K41" s="3">
        <v>19</v>
      </c>
      <c r="L41" s="3">
        <v>0</v>
      </c>
      <c r="M41" s="3">
        <v>0</v>
      </c>
    </row>
    <row r="42" spans="1:13">
      <c r="A42" s="1" t="s">
        <v>201</v>
      </c>
      <c r="B42" s="1" t="s">
        <v>679</v>
      </c>
      <c r="C42" s="2">
        <v>3504</v>
      </c>
      <c r="D42" s="10">
        <v>5</v>
      </c>
      <c r="E42" s="4">
        <f t="shared" si="0"/>
        <v>0.70079999999999998</v>
      </c>
      <c r="F42" s="3">
        <v>703</v>
      </c>
      <c r="G42" s="4">
        <f t="shared" si="1"/>
        <v>4.9843527738264584</v>
      </c>
      <c r="H42" s="2">
        <v>1825</v>
      </c>
      <c r="I42" s="1" t="s">
        <v>642</v>
      </c>
      <c r="J42" s="1" t="s">
        <v>625</v>
      </c>
      <c r="K42" s="3">
        <v>0</v>
      </c>
      <c r="L42" s="3">
        <v>0</v>
      </c>
      <c r="M42" s="3">
        <v>0</v>
      </c>
    </row>
    <row r="43" spans="1:13">
      <c r="A43" s="1" t="s">
        <v>206</v>
      </c>
      <c r="B43" s="1" t="s">
        <v>680</v>
      </c>
      <c r="C43" s="3">
        <v>982</v>
      </c>
      <c r="D43" s="10">
        <v>11</v>
      </c>
      <c r="E43" s="4">
        <f t="shared" si="0"/>
        <v>8.9272727272727267E-2</v>
      </c>
      <c r="F43" s="3">
        <v>99</v>
      </c>
      <c r="G43" s="4">
        <f t="shared" si="1"/>
        <v>9.9191919191919187</v>
      </c>
      <c r="H43" s="2">
        <v>1500</v>
      </c>
      <c r="I43" s="1" t="s">
        <v>662</v>
      </c>
      <c r="J43" s="1" t="s">
        <v>625</v>
      </c>
      <c r="K43" s="3">
        <v>0</v>
      </c>
      <c r="L43" s="3">
        <v>0</v>
      </c>
      <c r="M43" s="3">
        <v>0</v>
      </c>
    </row>
    <row r="44" spans="1:13">
      <c r="A44" s="1" t="s">
        <v>211</v>
      </c>
      <c r="B44" s="1" t="s">
        <v>679</v>
      </c>
      <c r="C44" s="3">
        <v>918</v>
      </c>
      <c r="D44" s="10">
        <v>10</v>
      </c>
      <c r="E44" s="4">
        <f t="shared" si="0"/>
        <v>9.1800000000000007E-2</v>
      </c>
      <c r="F44" s="3">
        <v>242</v>
      </c>
      <c r="G44" s="4">
        <f t="shared" si="1"/>
        <v>3.7933884297520661</v>
      </c>
      <c r="H44" s="3">
        <v>0</v>
      </c>
      <c r="I44" s="1" t="s">
        <v>642</v>
      </c>
      <c r="J44" s="1" t="s">
        <v>624</v>
      </c>
      <c r="K44" s="3">
        <v>5</v>
      </c>
      <c r="L44" s="3">
        <v>0</v>
      </c>
      <c r="M44" s="3">
        <v>0</v>
      </c>
    </row>
    <row r="45" spans="1:13">
      <c r="A45" s="1" t="s">
        <v>216</v>
      </c>
      <c r="B45" s="1" t="s">
        <v>668</v>
      </c>
      <c r="C45" s="2">
        <v>11029</v>
      </c>
      <c r="D45" s="10">
        <v>13</v>
      </c>
      <c r="E45" s="4">
        <f t="shared" si="0"/>
        <v>0.8483846153846154</v>
      </c>
      <c r="F45" s="2">
        <v>29021</v>
      </c>
      <c r="G45" s="4">
        <f t="shared" si="1"/>
        <v>0.38003514696254437</v>
      </c>
      <c r="H45" s="2">
        <v>75000</v>
      </c>
      <c r="I45" s="1" t="s">
        <v>639</v>
      </c>
      <c r="J45" s="1" t="s">
        <v>625</v>
      </c>
      <c r="K45" s="3">
        <v>0</v>
      </c>
      <c r="L45" s="3">
        <v>0</v>
      </c>
      <c r="M45" s="3">
        <v>13</v>
      </c>
    </row>
    <row r="46" spans="1:13">
      <c r="A46" s="1" t="s">
        <v>221</v>
      </c>
      <c r="B46" s="1" t="s">
        <v>681</v>
      </c>
      <c r="C46" s="2">
        <v>12561</v>
      </c>
      <c r="D46" s="10">
        <v>21</v>
      </c>
      <c r="E46" s="4">
        <f t="shared" si="0"/>
        <v>0.59814285714285709</v>
      </c>
      <c r="F46" s="2">
        <v>1923</v>
      </c>
      <c r="G46" s="4">
        <f t="shared" si="1"/>
        <v>6.5319812792511698</v>
      </c>
      <c r="H46" s="2">
        <v>6138</v>
      </c>
      <c r="I46" s="1" t="s">
        <v>642</v>
      </c>
      <c r="J46" s="1" t="s">
        <v>625</v>
      </c>
      <c r="K46" s="3">
        <v>24</v>
      </c>
      <c r="L46" s="3">
        <v>0</v>
      </c>
      <c r="M46" s="3">
        <v>0</v>
      </c>
    </row>
    <row r="47" spans="1:13">
      <c r="A47" s="1" t="s">
        <v>226</v>
      </c>
      <c r="B47" s="1" t="s">
        <v>682</v>
      </c>
      <c r="C47" s="2">
        <v>2149</v>
      </c>
      <c r="D47" s="10">
        <v>10</v>
      </c>
      <c r="E47" s="4">
        <f t="shared" si="0"/>
        <v>0.21490000000000001</v>
      </c>
      <c r="F47" s="3">
        <v>600</v>
      </c>
      <c r="G47" s="4">
        <f t="shared" si="1"/>
        <v>3.5816666666666666</v>
      </c>
      <c r="H47" s="2">
        <v>12131</v>
      </c>
      <c r="I47" s="1" t="s">
        <v>642</v>
      </c>
      <c r="J47" s="1" t="s">
        <v>624</v>
      </c>
      <c r="K47" s="3">
        <v>8</v>
      </c>
      <c r="L47" s="3">
        <v>0</v>
      </c>
      <c r="M47" s="3">
        <v>0</v>
      </c>
    </row>
    <row r="48" spans="1:13">
      <c r="A48" s="1" t="s">
        <v>231</v>
      </c>
      <c r="B48" s="1" t="s">
        <v>683</v>
      </c>
      <c r="C48" s="2">
        <v>5630</v>
      </c>
      <c r="D48" s="10">
        <v>11</v>
      </c>
      <c r="E48" s="4">
        <f t="shared" si="0"/>
        <v>0.51181818181818184</v>
      </c>
      <c r="F48" s="2">
        <v>1823</v>
      </c>
      <c r="G48" s="4">
        <f t="shared" si="1"/>
        <v>3.0883159626988479</v>
      </c>
      <c r="H48" s="3">
        <v>250</v>
      </c>
      <c r="I48" s="1" t="s">
        <v>662</v>
      </c>
      <c r="J48" s="1" t="s">
        <v>625</v>
      </c>
      <c r="K48" s="3">
        <v>0</v>
      </c>
      <c r="L48" s="3">
        <v>0</v>
      </c>
      <c r="M48" s="3">
        <v>0</v>
      </c>
    </row>
    <row r="49" spans="1:13">
      <c r="A49" s="1" t="s">
        <v>236</v>
      </c>
      <c r="B49" s="1" t="s">
        <v>643</v>
      </c>
      <c r="C49" s="2">
        <v>3181</v>
      </c>
      <c r="D49" s="10">
        <v>5</v>
      </c>
      <c r="E49" s="4">
        <f t="shared" si="0"/>
        <v>0.63619999999999999</v>
      </c>
      <c r="F49" s="3">
        <v>676</v>
      </c>
      <c r="G49" s="4">
        <f t="shared" si="1"/>
        <v>4.7056213017751478</v>
      </c>
      <c r="H49" s="2">
        <v>3172</v>
      </c>
      <c r="I49" s="1" t="s">
        <v>661</v>
      </c>
      <c r="J49" s="1" t="s">
        <v>625</v>
      </c>
      <c r="K49" s="3">
        <v>13</v>
      </c>
      <c r="L49" s="3">
        <v>4</v>
      </c>
      <c r="M49" s="3">
        <v>3</v>
      </c>
    </row>
    <row r="50" spans="1:13">
      <c r="A50" s="1" t="s">
        <v>241</v>
      </c>
      <c r="B50" s="1" t="s">
        <v>684</v>
      </c>
      <c r="C50" s="2">
        <v>3376</v>
      </c>
      <c r="D50" s="10">
        <v>4</v>
      </c>
      <c r="E50" s="4">
        <f t="shared" si="0"/>
        <v>0.84399999999999997</v>
      </c>
      <c r="F50" s="3">
        <v>201</v>
      </c>
      <c r="G50" s="4">
        <f t="shared" si="1"/>
        <v>16.796019900497512</v>
      </c>
      <c r="H50" s="2">
        <v>1096</v>
      </c>
      <c r="I50" s="1" t="s">
        <v>642</v>
      </c>
      <c r="J50" s="1" t="s">
        <v>625</v>
      </c>
      <c r="K50" s="3">
        <v>1</v>
      </c>
      <c r="L50" s="3">
        <v>0</v>
      </c>
      <c r="M50" s="3">
        <v>0</v>
      </c>
    </row>
    <row r="51" spans="1:13">
      <c r="A51" s="1" t="s">
        <v>246</v>
      </c>
      <c r="B51" s="1" t="s">
        <v>685</v>
      </c>
      <c r="C51" s="2">
        <v>5775</v>
      </c>
      <c r="D51" s="10">
        <v>5</v>
      </c>
      <c r="E51" s="4">
        <f t="shared" si="0"/>
        <v>1.155</v>
      </c>
      <c r="F51" s="3">
        <v>985</v>
      </c>
      <c r="G51" s="4">
        <f t="shared" si="1"/>
        <v>5.8629441624365484</v>
      </c>
      <c r="H51" s="2">
        <v>16224</v>
      </c>
      <c r="I51" s="1" t="s">
        <v>642</v>
      </c>
      <c r="J51" s="1" t="s">
        <v>625</v>
      </c>
      <c r="K51" s="3">
        <v>1</v>
      </c>
      <c r="L51" s="3">
        <v>0</v>
      </c>
      <c r="M51" s="3">
        <v>5</v>
      </c>
    </row>
    <row r="52" spans="1:13">
      <c r="A52" s="1" t="s">
        <v>251</v>
      </c>
      <c r="B52" s="1" t="s">
        <v>649</v>
      </c>
      <c r="C52" s="2">
        <v>3261</v>
      </c>
      <c r="D52" s="10">
        <v>6</v>
      </c>
      <c r="E52" s="4">
        <f t="shared" si="0"/>
        <v>0.54349999999999998</v>
      </c>
      <c r="F52" s="2">
        <v>3156</v>
      </c>
      <c r="G52" s="4">
        <f t="shared" si="1"/>
        <v>1.0332699619771863</v>
      </c>
      <c r="H52" s="2">
        <v>3848</v>
      </c>
      <c r="I52" s="1" t="s">
        <v>662</v>
      </c>
      <c r="J52" s="1" t="s">
        <v>625</v>
      </c>
      <c r="K52" s="3">
        <v>10</v>
      </c>
      <c r="L52" s="3">
        <v>3</v>
      </c>
      <c r="M52" s="3">
        <v>6</v>
      </c>
    </row>
    <row r="53" spans="1:13">
      <c r="A53" s="1" t="s">
        <v>256</v>
      </c>
      <c r="B53" s="1" t="s">
        <v>681</v>
      </c>
      <c r="C53" s="2">
        <v>1740</v>
      </c>
      <c r="D53" s="10">
        <v>7</v>
      </c>
      <c r="E53" s="4">
        <f t="shared" si="0"/>
        <v>0.24857142857142858</v>
      </c>
      <c r="F53" s="2">
        <v>7000</v>
      </c>
      <c r="G53" s="4">
        <f t="shared" si="1"/>
        <v>0.24857142857142858</v>
      </c>
      <c r="H53" s="2">
        <v>14000</v>
      </c>
      <c r="I53" s="1" t="s">
        <v>642</v>
      </c>
      <c r="J53" s="1" t="s">
        <v>625</v>
      </c>
      <c r="K53" s="3">
        <v>2</v>
      </c>
      <c r="L53" s="3">
        <v>2</v>
      </c>
      <c r="M53" s="3">
        <v>0</v>
      </c>
    </row>
    <row r="54" spans="1:13">
      <c r="A54" s="1" t="s">
        <v>261</v>
      </c>
      <c r="B54" s="1" t="s">
        <v>643</v>
      </c>
      <c r="C54" s="3">
        <v>947</v>
      </c>
      <c r="D54" s="10">
        <v>3</v>
      </c>
      <c r="E54" s="4">
        <f t="shared" si="0"/>
        <v>0.31566666666666665</v>
      </c>
      <c r="F54" s="3">
        <v>362</v>
      </c>
      <c r="G54" s="4">
        <f t="shared" si="1"/>
        <v>2.6160220994475138</v>
      </c>
      <c r="H54" s="3">
        <v>235</v>
      </c>
      <c r="I54" s="1" t="s">
        <v>662</v>
      </c>
      <c r="J54" s="1" t="s">
        <v>625</v>
      </c>
      <c r="K54" s="3">
        <v>4</v>
      </c>
      <c r="L54" s="3">
        <v>0</v>
      </c>
      <c r="M54" s="3">
        <v>0</v>
      </c>
    </row>
    <row r="55" spans="1:13">
      <c r="A55" s="1" t="s">
        <v>266</v>
      </c>
      <c r="B55" s="1" t="s">
        <v>659</v>
      </c>
      <c r="C55" s="2">
        <v>1882</v>
      </c>
      <c r="D55" s="10">
        <v>9</v>
      </c>
      <c r="E55" s="4">
        <f t="shared" si="0"/>
        <v>0.20911111111111111</v>
      </c>
      <c r="F55" s="2">
        <v>1766</v>
      </c>
      <c r="G55" s="4">
        <f t="shared" si="1"/>
        <v>1.0656851642129106</v>
      </c>
      <c r="H55" s="1" t="s">
        <v>71</v>
      </c>
      <c r="I55" s="1" t="s">
        <v>639</v>
      </c>
      <c r="J55" s="1" t="s">
        <v>625</v>
      </c>
      <c r="K55" s="3">
        <v>3</v>
      </c>
      <c r="L55" s="3">
        <v>0</v>
      </c>
      <c r="M55" s="3">
        <v>6</v>
      </c>
    </row>
    <row r="56" spans="1:13">
      <c r="A56" s="1" t="s">
        <v>271</v>
      </c>
      <c r="B56" s="1" t="s">
        <v>653</v>
      </c>
      <c r="C56" s="3">
        <v>324</v>
      </c>
      <c r="D56" s="10">
        <v>4</v>
      </c>
      <c r="E56" s="4">
        <f t="shared" si="0"/>
        <v>8.1000000000000003E-2</v>
      </c>
      <c r="F56" s="3">
        <v>100</v>
      </c>
      <c r="G56" s="4">
        <f t="shared" si="1"/>
        <v>3.24</v>
      </c>
      <c r="H56" s="3">
        <v>200</v>
      </c>
      <c r="I56" s="1" t="s">
        <v>661</v>
      </c>
      <c r="J56" s="1" t="s">
        <v>625</v>
      </c>
      <c r="K56" s="3">
        <v>5</v>
      </c>
      <c r="L56" s="3">
        <v>5</v>
      </c>
      <c r="M56" s="3">
        <v>0</v>
      </c>
    </row>
    <row r="57" spans="1:13">
      <c r="A57" s="1" t="s">
        <v>276</v>
      </c>
      <c r="B57" s="1" t="s">
        <v>655</v>
      </c>
      <c r="C57" s="2">
        <v>1012</v>
      </c>
      <c r="D57" s="10">
        <v>4</v>
      </c>
      <c r="E57" s="4">
        <f t="shared" si="0"/>
        <v>0.253</v>
      </c>
      <c r="F57" s="3">
        <v>429</v>
      </c>
      <c r="G57" s="4">
        <f t="shared" si="1"/>
        <v>2.358974358974359</v>
      </c>
      <c r="H57" s="2">
        <v>1611</v>
      </c>
      <c r="I57" s="1" t="s">
        <v>662</v>
      </c>
      <c r="J57" s="1" t="s">
        <v>625</v>
      </c>
      <c r="K57" s="3">
        <v>2</v>
      </c>
      <c r="L57" s="3">
        <v>0</v>
      </c>
      <c r="M57" s="3">
        <v>0</v>
      </c>
    </row>
    <row r="58" spans="1:13">
      <c r="A58" s="1" t="s">
        <v>281</v>
      </c>
      <c r="B58" s="1" t="s">
        <v>682</v>
      </c>
      <c r="C58" s="2">
        <v>4813</v>
      </c>
      <c r="D58" s="10">
        <v>18</v>
      </c>
      <c r="E58" s="4">
        <f t="shared" si="0"/>
        <v>0.2673888888888889</v>
      </c>
      <c r="F58" s="2">
        <v>2465</v>
      </c>
      <c r="G58" s="4">
        <f t="shared" si="1"/>
        <v>1.9525354969574036</v>
      </c>
      <c r="H58" s="2">
        <v>3698</v>
      </c>
      <c r="I58" s="1" t="s">
        <v>651</v>
      </c>
      <c r="J58" s="1" t="s">
        <v>624</v>
      </c>
      <c r="K58" s="3">
        <v>4</v>
      </c>
      <c r="L58" s="3">
        <v>0</v>
      </c>
      <c r="M58" s="3">
        <v>0</v>
      </c>
    </row>
    <row r="59" spans="1:13">
      <c r="A59" s="1" t="s">
        <v>286</v>
      </c>
      <c r="B59" s="1" t="s">
        <v>686</v>
      </c>
      <c r="C59" s="2">
        <v>1299</v>
      </c>
      <c r="D59" s="10">
        <v>2</v>
      </c>
      <c r="E59" s="4">
        <f t="shared" si="0"/>
        <v>0.64949999999999997</v>
      </c>
      <c r="F59" s="2">
        <v>1000</v>
      </c>
      <c r="G59" s="4">
        <f t="shared" si="1"/>
        <v>1.2989999999999999</v>
      </c>
      <c r="H59" s="2">
        <v>1750</v>
      </c>
      <c r="I59" s="1" t="s">
        <v>687</v>
      </c>
      <c r="J59" s="1" t="s">
        <v>625</v>
      </c>
      <c r="K59" s="3">
        <v>0</v>
      </c>
      <c r="L59" s="3">
        <v>0</v>
      </c>
      <c r="M59" s="3">
        <v>0</v>
      </c>
    </row>
    <row r="60" spans="1:13">
      <c r="A60" s="1" t="s">
        <v>291</v>
      </c>
      <c r="B60" s="1" t="s">
        <v>688</v>
      </c>
      <c r="C60" s="3">
        <v>607</v>
      </c>
      <c r="D60" s="10">
        <v>6</v>
      </c>
      <c r="E60" s="4">
        <f t="shared" si="0"/>
        <v>0.10116666666666667</v>
      </c>
      <c r="F60" s="2">
        <v>6189</v>
      </c>
      <c r="G60" s="4">
        <f t="shared" si="1"/>
        <v>9.807723380190661E-2</v>
      </c>
      <c r="H60" s="2">
        <v>4500</v>
      </c>
      <c r="I60" s="1" t="s">
        <v>642</v>
      </c>
      <c r="J60" s="1" t="s">
        <v>625</v>
      </c>
      <c r="K60" s="3">
        <v>16</v>
      </c>
      <c r="L60" s="3">
        <v>16</v>
      </c>
      <c r="M60" s="3">
        <v>0</v>
      </c>
    </row>
    <row r="61" spans="1:13">
      <c r="A61" s="1" t="s">
        <v>296</v>
      </c>
      <c r="B61" s="1" t="s">
        <v>656</v>
      </c>
      <c r="C61" s="2">
        <v>1198</v>
      </c>
      <c r="D61" s="10">
        <v>5</v>
      </c>
      <c r="E61" s="4">
        <f t="shared" si="0"/>
        <v>0.23959999999999998</v>
      </c>
      <c r="F61" s="2">
        <v>1150</v>
      </c>
      <c r="G61" s="4">
        <f t="shared" si="1"/>
        <v>1.0417391304347825</v>
      </c>
      <c r="H61" s="2">
        <v>1500</v>
      </c>
      <c r="I61" s="1" t="s">
        <v>662</v>
      </c>
      <c r="J61" s="1" t="s">
        <v>625</v>
      </c>
      <c r="K61" s="3">
        <v>5</v>
      </c>
      <c r="L61" s="3">
        <v>0</v>
      </c>
      <c r="M61" s="3">
        <v>2</v>
      </c>
    </row>
    <row r="62" spans="1:13">
      <c r="A62" s="1" t="s">
        <v>301</v>
      </c>
      <c r="B62" s="1" t="s">
        <v>675</v>
      </c>
      <c r="C62" s="2">
        <v>91055</v>
      </c>
      <c r="D62" s="10">
        <v>33</v>
      </c>
      <c r="E62" s="4">
        <f t="shared" si="0"/>
        <v>2.7592424242424243</v>
      </c>
      <c r="F62" s="2">
        <v>21014</v>
      </c>
      <c r="G62" s="4">
        <f t="shared" si="1"/>
        <v>4.3330636718378228</v>
      </c>
      <c r="H62" s="2">
        <v>62400</v>
      </c>
      <c r="I62" s="1" t="s">
        <v>639</v>
      </c>
      <c r="J62" s="1" t="s">
        <v>625</v>
      </c>
      <c r="K62" s="3">
        <v>0</v>
      </c>
      <c r="L62" s="3">
        <v>0</v>
      </c>
      <c r="M62" s="3">
        <v>0</v>
      </c>
    </row>
    <row r="63" spans="1:13">
      <c r="A63" s="1" t="s">
        <v>306</v>
      </c>
      <c r="B63" s="1" t="s">
        <v>689</v>
      </c>
      <c r="C63" s="2">
        <v>2880</v>
      </c>
      <c r="D63" s="10">
        <v>4</v>
      </c>
      <c r="E63" s="4">
        <f t="shared" si="0"/>
        <v>0.72</v>
      </c>
      <c r="F63" s="3">
        <v>780</v>
      </c>
      <c r="G63" s="4">
        <f t="shared" si="1"/>
        <v>3.6923076923076925</v>
      </c>
      <c r="H63" s="1" t="s">
        <v>71</v>
      </c>
      <c r="I63" s="1" t="s">
        <v>662</v>
      </c>
      <c r="J63" s="1" t="s">
        <v>625</v>
      </c>
      <c r="K63" s="3">
        <v>0</v>
      </c>
      <c r="L63" s="3">
        <v>0</v>
      </c>
      <c r="M63" s="3">
        <v>0</v>
      </c>
    </row>
    <row r="64" spans="1:13">
      <c r="A64" s="1" t="s">
        <v>311</v>
      </c>
      <c r="B64" s="1" t="s">
        <v>688</v>
      </c>
      <c r="C64" s="2">
        <v>1375</v>
      </c>
      <c r="D64" s="10">
        <v>6</v>
      </c>
      <c r="E64" s="4">
        <f t="shared" si="0"/>
        <v>0.22916666666666666</v>
      </c>
      <c r="F64" s="3">
        <v>663</v>
      </c>
      <c r="G64" s="4">
        <f t="shared" si="1"/>
        <v>2.0739064856711917</v>
      </c>
      <c r="H64" s="2">
        <v>2279</v>
      </c>
      <c r="I64" s="1" t="s">
        <v>642</v>
      </c>
      <c r="J64" s="1" t="s">
        <v>625</v>
      </c>
      <c r="K64" s="3">
        <v>7</v>
      </c>
      <c r="L64" s="3">
        <v>0</v>
      </c>
      <c r="M64" s="3">
        <v>0</v>
      </c>
    </row>
    <row r="65" spans="1:13">
      <c r="A65" s="1" t="s">
        <v>316</v>
      </c>
      <c r="B65" s="1" t="s">
        <v>690</v>
      </c>
      <c r="C65" s="2">
        <v>15594</v>
      </c>
      <c r="D65" s="10">
        <v>7</v>
      </c>
      <c r="E65" s="4">
        <f t="shared" si="0"/>
        <v>2.2277142857142858</v>
      </c>
      <c r="F65" s="2">
        <v>2548</v>
      </c>
      <c r="G65" s="4">
        <f t="shared" si="1"/>
        <v>6.1200941915227629</v>
      </c>
      <c r="H65" s="2">
        <v>2620</v>
      </c>
      <c r="I65" s="1" t="s">
        <v>642</v>
      </c>
      <c r="J65" s="1" t="s">
        <v>625</v>
      </c>
      <c r="K65" s="3">
        <v>3</v>
      </c>
      <c r="L65" s="3">
        <v>0</v>
      </c>
      <c r="M65" s="3">
        <v>0</v>
      </c>
    </row>
    <row r="66" spans="1:13">
      <c r="A66" s="1" t="s">
        <v>321</v>
      </c>
      <c r="B66" s="1" t="s">
        <v>691</v>
      </c>
      <c r="C66" s="2">
        <v>2677</v>
      </c>
      <c r="D66" s="10">
        <v>6</v>
      </c>
      <c r="E66" s="4">
        <f t="shared" si="0"/>
        <v>0.44616666666666666</v>
      </c>
      <c r="F66" s="3">
        <v>405</v>
      </c>
      <c r="G66" s="4">
        <f t="shared" si="1"/>
        <v>6.6098765432098769</v>
      </c>
      <c r="H66" s="2">
        <v>4516</v>
      </c>
      <c r="I66" s="1" t="s">
        <v>642</v>
      </c>
      <c r="J66" s="1" t="s">
        <v>625</v>
      </c>
      <c r="K66" s="3">
        <v>0</v>
      </c>
      <c r="L66" s="3">
        <v>0</v>
      </c>
      <c r="M66" s="3">
        <v>0</v>
      </c>
    </row>
    <row r="67" spans="1:13">
      <c r="A67" s="1" t="s">
        <v>326</v>
      </c>
      <c r="B67" s="1" t="s">
        <v>655</v>
      </c>
      <c r="C67" s="2">
        <v>3269</v>
      </c>
      <c r="D67" s="10">
        <v>3</v>
      </c>
      <c r="E67" s="4">
        <f t="shared" si="0"/>
        <v>1.0896666666666668</v>
      </c>
      <c r="F67" s="2">
        <v>1658</v>
      </c>
      <c r="G67" s="4">
        <f t="shared" si="1"/>
        <v>1.9716525934861278</v>
      </c>
      <c r="H67" s="2">
        <v>4680</v>
      </c>
      <c r="I67" s="1" t="s">
        <v>642</v>
      </c>
      <c r="J67" s="1" t="s">
        <v>625</v>
      </c>
      <c r="K67" s="3">
        <v>0</v>
      </c>
      <c r="L67" s="3">
        <v>0</v>
      </c>
      <c r="M67" s="3">
        <v>5</v>
      </c>
    </row>
    <row r="68" spans="1:13">
      <c r="A68" s="1" t="s">
        <v>331</v>
      </c>
      <c r="B68" s="1" t="s">
        <v>671</v>
      </c>
      <c r="C68" s="2">
        <v>4403</v>
      </c>
      <c r="D68" s="10">
        <v>14</v>
      </c>
      <c r="E68" s="4">
        <f t="shared" si="0"/>
        <v>0.31449999999999995</v>
      </c>
      <c r="F68" s="2">
        <v>2166</v>
      </c>
      <c r="G68" s="4">
        <f t="shared" si="1"/>
        <v>2.0327793167128347</v>
      </c>
      <c r="H68" s="2">
        <v>3068</v>
      </c>
      <c r="I68" s="1" t="s">
        <v>642</v>
      </c>
      <c r="J68" s="1" t="s">
        <v>625</v>
      </c>
      <c r="K68" s="3">
        <v>13</v>
      </c>
      <c r="L68" s="3">
        <v>0</v>
      </c>
      <c r="M68" s="3">
        <v>0</v>
      </c>
    </row>
    <row r="69" spans="1:13">
      <c r="A69" s="1" t="s">
        <v>336</v>
      </c>
      <c r="B69" s="1" t="s">
        <v>689</v>
      </c>
      <c r="C69" s="2">
        <v>1086</v>
      </c>
      <c r="D69" s="10">
        <v>8</v>
      </c>
      <c r="E69" s="4">
        <f t="shared" ref="E69:E127" si="2">(C69/1000)/D69</f>
        <v>0.13575000000000001</v>
      </c>
      <c r="F69" s="2">
        <v>1750</v>
      </c>
      <c r="G69" s="4">
        <f t="shared" ref="G69:G127" si="3">C69/F69</f>
        <v>0.62057142857142855</v>
      </c>
      <c r="H69" s="2">
        <v>75250</v>
      </c>
      <c r="I69" s="1" t="s">
        <v>646</v>
      </c>
      <c r="J69" s="1" t="s">
        <v>625</v>
      </c>
      <c r="K69" s="3">
        <v>7</v>
      </c>
      <c r="L69" s="3">
        <v>0</v>
      </c>
      <c r="M69" s="3">
        <v>10</v>
      </c>
    </row>
    <row r="70" spans="1:13">
      <c r="A70" s="1" t="s">
        <v>341</v>
      </c>
      <c r="B70" s="1" t="s">
        <v>692</v>
      </c>
      <c r="C70" s="3">
        <v>892</v>
      </c>
      <c r="D70" s="10">
        <v>6</v>
      </c>
      <c r="E70" s="4">
        <f t="shared" si="2"/>
        <v>0.14866666666666667</v>
      </c>
      <c r="F70" s="2">
        <v>1212</v>
      </c>
      <c r="G70" s="4">
        <f t="shared" si="3"/>
        <v>0.735973597359736</v>
      </c>
      <c r="H70" s="3">
        <v>488</v>
      </c>
      <c r="I70" s="1" t="s">
        <v>642</v>
      </c>
      <c r="J70" s="1" t="s">
        <v>625</v>
      </c>
      <c r="K70" s="3">
        <v>0</v>
      </c>
      <c r="L70" s="3">
        <v>0</v>
      </c>
      <c r="M70" s="3">
        <v>0</v>
      </c>
    </row>
    <row r="71" spans="1:13">
      <c r="A71" s="1" t="s">
        <v>346</v>
      </c>
      <c r="B71" s="1" t="s">
        <v>660</v>
      </c>
      <c r="C71" s="2">
        <v>1012</v>
      </c>
      <c r="D71" s="10">
        <v>6</v>
      </c>
      <c r="E71" s="4">
        <f t="shared" si="2"/>
        <v>0.16866666666666666</v>
      </c>
      <c r="F71" s="3">
        <v>850</v>
      </c>
      <c r="G71" s="4">
        <f t="shared" si="3"/>
        <v>1.1905882352941177</v>
      </c>
      <c r="H71" s="3">
        <v>165</v>
      </c>
      <c r="I71" s="1" t="s">
        <v>642</v>
      </c>
      <c r="J71" s="1" t="s">
        <v>625</v>
      </c>
      <c r="K71" s="3">
        <v>0</v>
      </c>
      <c r="L71" s="3">
        <v>0</v>
      </c>
      <c r="M71" s="3">
        <v>0</v>
      </c>
    </row>
    <row r="72" spans="1:13">
      <c r="A72" s="1" t="s">
        <v>350</v>
      </c>
      <c r="B72" s="1" t="s">
        <v>693</v>
      </c>
      <c r="C72" s="2">
        <v>798575</v>
      </c>
      <c r="D72" s="10">
        <v>432</v>
      </c>
      <c r="E72" s="4">
        <f t="shared" si="2"/>
        <v>1.8485532407407408</v>
      </c>
      <c r="F72" s="2">
        <v>280399</v>
      </c>
      <c r="G72" s="4">
        <f t="shared" si="3"/>
        <v>2.8479951782994948</v>
      </c>
      <c r="H72" s="2">
        <v>1477618</v>
      </c>
      <c r="I72" s="1" t="s">
        <v>694</v>
      </c>
      <c r="J72" s="1" t="s">
        <v>625</v>
      </c>
      <c r="K72" s="3">
        <v>52</v>
      </c>
      <c r="L72" s="3">
        <v>81</v>
      </c>
      <c r="M72" s="3">
        <v>96</v>
      </c>
    </row>
    <row r="73" spans="1:13">
      <c r="A73" s="1" t="s">
        <v>355</v>
      </c>
      <c r="B73" s="1" t="s">
        <v>695</v>
      </c>
      <c r="C73" s="2">
        <v>12885</v>
      </c>
      <c r="D73" s="10">
        <v>13</v>
      </c>
      <c r="E73" s="4">
        <f t="shared" si="2"/>
        <v>0.99115384615384616</v>
      </c>
      <c r="F73" s="2">
        <v>3108</v>
      </c>
      <c r="G73" s="4">
        <f t="shared" si="3"/>
        <v>4.1457528957528957</v>
      </c>
      <c r="H73" s="2">
        <v>2784</v>
      </c>
      <c r="I73" s="1" t="s">
        <v>644</v>
      </c>
      <c r="J73" s="1" t="s">
        <v>625</v>
      </c>
      <c r="K73" s="3">
        <v>10</v>
      </c>
      <c r="L73" s="3">
        <v>0</v>
      </c>
      <c r="M73" s="3">
        <v>14</v>
      </c>
    </row>
    <row r="74" spans="1:13">
      <c r="A74" s="1" t="s">
        <v>360</v>
      </c>
      <c r="B74" s="1" t="s">
        <v>696</v>
      </c>
      <c r="C74" s="2">
        <v>1159</v>
      </c>
      <c r="D74" s="10">
        <v>6</v>
      </c>
      <c r="E74" s="4">
        <f t="shared" si="2"/>
        <v>0.19316666666666668</v>
      </c>
      <c r="F74" s="3">
        <v>500</v>
      </c>
      <c r="G74" s="4">
        <f t="shared" si="3"/>
        <v>2.3180000000000001</v>
      </c>
      <c r="H74" s="1" t="s">
        <v>71</v>
      </c>
      <c r="I74" s="1" t="s">
        <v>644</v>
      </c>
      <c r="J74" s="1" t="s">
        <v>625</v>
      </c>
      <c r="K74" s="3">
        <v>5</v>
      </c>
      <c r="L74" s="3">
        <v>0</v>
      </c>
      <c r="M74" s="3">
        <v>0</v>
      </c>
    </row>
    <row r="75" spans="1:13">
      <c r="A75" s="1" t="s">
        <v>365</v>
      </c>
      <c r="B75" s="1" t="s">
        <v>655</v>
      </c>
      <c r="C75" s="3">
        <v>946</v>
      </c>
      <c r="D75" s="10">
        <v>4</v>
      </c>
      <c r="E75" s="4">
        <f t="shared" si="2"/>
        <v>0.23649999999999999</v>
      </c>
      <c r="F75" s="2">
        <v>2025</v>
      </c>
      <c r="G75" s="4">
        <f t="shared" si="3"/>
        <v>0.46716049382716052</v>
      </c>
      <c r="H75" s="3">
        <v>850</v>
      </c>
      <c r="I75" s="1" t="s">
        <v>661</v>
      </c>
      <c r="J75" s="1" t="s">
        <v>625</v>
      </c>
      <c r="K75" s="3">
        <v>1</v>
      </c>
      <c r="L75" s="3">
        <v>0</v>
      </c>
      <c r="M75" s="3">
        <v>0</v>
      </c>
    </row>
    <row r="76" spans="1:13">
      <c r="A76" s="1" t="s">
        <v>370</v>
      </c>
      <c r="B76" s="1" t="s">
        <v>684</v>
      </c>
      <c r="C76" s="3">
        <v>735</v>
      </c>
      <c r="D76" s="10">
        <v>11</v>
      </c>
      <c r="E76" s="4">
        <f t="shared" si="2"/>
        <v>6.6818181818181818E-2</v>
      </c>
      <c r="F76" s="2">
        <v>2200</v>
      </c>
      <c r="G76" s="4">
        <f t="shared" si="3"/>
        <v>0.33409090909090911</v>
      </c>
      <c r="H76" s="2">
        <v>3157</v>
      </c>
      <c r="I76" s="1" t="s">
        <v>642</v>
      </c>
      <c r="J76" s="1" t="s">
        <v>625</v>
      </c>
      <c r="K76" s="3">
        <v>0</v>
      </c>
      <c r="L76" s="3">
        <v>0</v>
      </c>
      <c r="M76" s="3">
        <v>0</v>
      </c>
    </row>
    <row r="77" spans="1:13">
      <c r="A77" s="1" t="s">
        <v>375</v>
      </c>
      <c r="B77" s="1" t="s">
        <v>674</v>
      </c>
      <c r="C77" s="2">
        <v>21037</v>
      </c>
      <c r="D77" s="10">
        <v>19</v>
      </c>
      <c r="E77" s="4">
        <f t="shared" si="2"/>
        <v>1.1072105263157894</v>
      </c>
      <c r="F77" s="2">
        <v>8387</v>
      </c>
      <c r="G77" s="4">
        <f t="shared" si="3"/>
        <v>2.5082866340765468</v>
      </c>
      <c r="H77" s="2">
        <v>10900</v>
      </c>
      <c r="I77" s="1" t="s">
        <v>646</v>
      </c>
      <c r="J77" s="1" t="s">
        <v>624</v>
      </c>
      <c r="K77" s="3">
        <v>4</v>
      </c>
      <c r="L77" s="3">
        <v>0</v>
      </c>
      <c r="M77" s="3">
        <v>0</v>
      </c>
    </row>
    <row r="78" spans="1:13">
      <c r="A78" s="1" t="s">
        <v>380</v>
      </c>
      <c r="B78" s="1" t="s">
        <v>653</v>
      </c>
      <c r="C78" s="2">
        <v>2186</v>
      </c>
      <c r="D78" s="10">
        <v>16</v>
      </c>
      <c r="E78" s="4">
        <f t="shared" si="2"/>
        <v>0.136625</v>
      </c>
      <c r="F78" s="3">
        <v>782</v>
      </c>
      <c r="G78" s="4">
        <f t="shared" si="3"/>
        <v>2.7953964194373402</v>
      </c>
      <c r="H78" s="2">
        <v>1189</v>
      </c>
      <c r="I78" s="1" t="s">
        <v>642</v>
      </c>
      <c r="J78" s="1" t="s">
        <v>625</v>
      </c>
      <c r="K78" s="3">
        <v>12</v>
      </c>
      <c r="L78" s="3">
        <v>0</v>
      </c>
      <c r="M78" s="3">
        <v>0</v>
      </c>
    </row>
    <row r="79" spans="1:13">
      <c r="A79" s="1" t="s">
        <v>385</v>
      </c>
      <c r="B79" s="1" t="s">
        <v>697</v>
      </c>
      <c r="C79" s="2">
        <v>3481</v>
      </c>
      <c r="D79" s="10">
        <v>12</v>
      </c>
      <c r="E79" s="4">
        <f t="shared" si="2"/>
        <v>0.2900833333333333</v>
      </c>
      <c r="F79" s="2">
        <v>30175</v>
      </c>
      <c r="G79" s="4">
        <f t="shared" si="3"/>
        <v>0.11536039768019885</v>
      </c>
      <c r="H79" s="2">
        <v>36205</v>
      </c>
      <c r="I79" s="1" t="s">
        <v>642</v>
      </c>
      <c r="J79" s="1" t="s">
        <v>624</v>
      </c>
      <c r="K79" s="3">
        <v>0</v>
      </c>
      <c r="L79" s="3">
        <v>0</v>
      </c>
      <c r="M79" s="3">
        <v>0</v>
      </c>
    </row>
    <row r="80" spans="1:13">
      <c r="A80" s="1" t="s">
        <v>390</v>
      </c>
      <c r="B80" s="1" t="s">
        <v>680</v>
      </c>
      <c r="C80" s="2">
        <v>1052</v>
      </c>
      <c r="D80" s="10">
        <v>4</v>
      </c>
      <c r="E80" s="4">
        <f t="shared" si="2"/>
        <v>0.26300000000000001</v>
      </c>
      <c r="F80" s="3">
        <v>609</v>
      </c>
      <c r="G80" s="4">
        <f t="shared" si="3"/>
        <v>1.7274220032840724</v>
      </c>
      <c r="H80" s="3">
        <v>0</v>
      </c>
      <c r="I80" s="1" t="s">
        <v>642</v>
      </c>
      <c r="J80" s="1" t="s">
        <v>625</v>
      </c>
      <c r="K80" s="3">
        <v>0</v>
      </c>
      <c r="L80" s="3">
        <v>0</v>
      </c>
      <c r="M80" s="3">
        <v>0</v>
      </c>
    </row>
    <row r="81" spans="1:13">
      <c r="A81" s="1" t="s">
        <v>395</v>
      </c>
      <c r="B81" s="1" t="s">
        <v>698</v>
      </c>
      <c r="C81" s="2">
        <v>3061</v>
      </c>
      <c r="D81" s="10">
        <v>6</v>
      </c>
      <c r="E81" s="4">
        <f t="shared" si="2"/>
        <v>0.51016666666666666</v>
      </c>
      <c r="F81" s="2">
        <v>7150</v>
      </c>
      <c r="G81" s="4">
        <f t="shared" si="3"/>
        <v>0.42811188811188811</v>
      </c>
      <c r="H81" s="2">
        <v>15139</v>
      </c>
      <c r="I81" s="1" t="s">
        <v>642</v>
      </c>
      <c r="J81" s="1" t="s">
        <v>625</v>
      </c>
      <c r="K81" s="3">
        <v>0</v>
      </c>
      <c r="L81" s="3">
        <v>0</v>
      </c>
      <c r="M81" s="3">
        <v>0</v>
      </c>
    </row>
    <row r="82" spans="1:13">
      <c r="A82" s="1" t="s">
        <v>400</v>
      </c>
      <c r="B82" s="1" t="s">
        <v>683</v>
      </c>
      <c r="C82" s="2">
        <v>11298</v>
      </c>
      <c r="D82" s="10">
        <v>27</v>
      </c>
      <c r="E82" s="4">
        <f t="shared" si="2"/>
        <v>0.41844444444444445</v>
      </c>
      <c r="F82" s="2">
        <v>3176</v>
      </c>
      <c r="G82" s="4">
        <f t="shared" si="3"/>
        <v>3.5573047858942064</v>
      </c>
      <c r="H82" s="2">
        <v>5500</v>
      </c>
      <c r="I82" s="1" t="s">
        <v>642</v>
      </c>
      <c r="J82" s="1" t="s">
        <v>625</v>
      </c>
      <c r="K82" s="3">
        <v>19</v>
      </c>
      <c r="L82" s="3">
        <v>0</v>
      </c>
      <c r="M82" s="3">
        <v>0</v>
      </c>
    </row>
    <row r="83" spans="1:13">
      <c r="A83" s="1" t="s">
        <v>405</v>
      </c>
      <c r="B83" s="1" t="s">
        <v>689</v>
      </c>
      <c r="C83" s="2">
        <v>6031</v>
      </c>
      <c r="D83" s="10">
        <v>8</v>
      </c>
      <c r="E83" s="4">
        <f t="shared" si="2"/>
        <v>0.75387499999999996</v>
      </c>
      <c r="F83" s="2">
        <v>3651</v>
      </c>
      <c r="G83" s="4">
        <f t="shared" si="3"/>
        <v>1.6518761983018351</v>
      </c>
      <c r="H83" s="2">
        <v>112798</v>
      </c>
      <c r="I83" s="1" t="s">
        <v>662</v>
      </c>
      <c r="J83" s="1" t="s">
        <v>625</v>
      </c>
      <c r="K83" s="3">
        <v>0</v>
      </c>
      <c r="L83" s="3">
        <v>0</v>
      </c>
      <c r="M83" s="3">
        <v>9</v>
      </c>
    </row>
    <row r="84" spans="1:13">
      <c r="A84" s="1" t="s">
        <v>410</v>
      </c>
      <c r="B84" s="1" t="s">
        <v>649</v>
      </c>
      <c r="C84" s="2">
        <v>2948</v>
      </c>
      <c r="D84" s="10">
        <v>11</v>
      </c>
      <c r="E84" s="4">
        <f t="shared" si="2"/>
        <v>0.26800000000000002</v>
      </c>
      <c r="F84" s="2">
        <v>1667</v>
      </c>
      <c r="G84" s="4">
        <f t="shared" si="3"/>
        <v>1.7684463107378525</v>
      </c>
      <c r="H84" s="3">
        <v>903</v>
      </c>
      <c r="I84" s="1" t="s">
        <v>670</v>
      </c>
      <c r="J84" s="1" t="s">
        <v>625</v>
      </c>
      <c r="K84" s="3">
        <v>3</v>
      </c>
      <c r="L84" s="3">
        <v>0</v>
      </c>
      <c r="M84" s="3">
        <v>0</v>
      </c>
    </row>
    <row r="85" spans="1:13">
      <c r="A85" s="1" t="s">
        <v>415</v>
      </c>
      <c r="B85" s="1" t="s">
        <v>666</v>
      </c>
      <c r="C85" s="2">
        <v>1921</v>
      </c>
      <c r="D85" s="10">
        <v>13</v>
      </c>
      <c r="E85" s="4">
        <f t="shared" si="2"/>
        <v>0.14776923076923076</v>
      </c>
      <c r="F85" s="2">
        <v>6750</v>
      </c>
      <c r="G85" s="4">
        <f t="shared" si="3"/>
        <v>0.28459259259259262</v>
      </c>
      <c r="H85" s="3">
        <v>700</v>
      </c>
      <c r="I85" s="1" t="s">
        <v>662</v>
      </c>
      <c r="J85" s="1" t="s">
        <v>625</v>
      </c>
      <c r="K85" s="3">
        <v>2</v>
      </c>
      <c r="L85" s="3">
        <v>0</v>
      </c>
      <c r="M85" s="3">
        <v>0</v>
      </c>
    </row>
    <row r="86" spans="1:13">
      <c r="A86" s="1" t="s">
        <v>420</v>
      </c>
      <c r="B86" s="1" t="s">
        <v>669</v>
      </c>
      <c r="C86" s="2">
        <v>3305</v>
      </c>
      <c r="D86" s="10">
        <v>4</v>
      </c>
      <c r="E86" s="4">
        <f t="shared" si="2"/>
        <v>0.82625000000000004</v>
      </c>
      <c r="F86" s="2">
        <v>2608</v>
      </c>
      <c r="G86" s="4">
        <f t="shared" si="3"/>
        <v>1.2672546012269938</v>
      </c>
      <c r="H86" s="2">
        <v>4900</v>
      </c>
      <c r="I86" s="1" t="s">
        <v>642</v>
      </c>
      <c r="J86" s="1" t="s">
        <v>625</v>
      </c>
      <c r="K86" s="3">
        <v>13</v>
      </c>
      <c r="L86" s="3">
        <v>13</v>
      </c>
      <c r="M86" s="3">
        <v>5</v>
      </c>
    </row>
    <row r="87" spans="1:13">
      <c r="A87" s="1" t="s">
        <v>425</v>
      </c>
      <c r="B87" s="1" t="s">
        <v>699</v>
      </c>
      <c r="C87" s="2">
        <v>4527</v>
      </c>
      <c r="D87" s="10">
        <v>8</v>
      </c>
      <c r="E87" s="4">
        <f t="shared" si="2"/>
        <v>0.56587500000000002</v>
      </c>
      <c r="F87" s="3">
        <v>304</v>
      </c>
      <c r="G87" s="4">
        <f t="shared" si="3"/>
        <v>14.891447368421053</v>
      </c>
      <c r="H87" s="2">
        <v>1421</v>
      </c>
      <c r="I87" s="1" t="s">
        <v>700</v>
      </c>
      <c r="J87" s="1" t="s">
        <v>625</v>
      </c>
      <c r="K87" s="3">
        <v>0</v>
      </c>
      <c r="L87" s="3">
        <v>0</v>
      </c>
      <c r="M87" s="3">
        <v>0</v>
      </c>
    </row>
    <row r="88" spans="1:13">
      <c r="A88" s="1" t="s">
        <v>430</v>
      </c>
      <c r="B88" s="1" t="s">
        <v>674</v>
      </c>
      <c r="C88" s="2">
        <v>7884</v>
      </c>
      <c r="D88" s="10">
        <v>4</v>
      </c>
      <c r="E88" s="4">
        <f t="shared" si="2"/>
        <v>1.9710000000000001</v>
      </c>
      <c r="F88" s="3">
        <v>257</v>
      </c>
      <c r="G88" s="4">
        <f t="shared" si="3"/>
        <v>30.677042801556421</v>
      </c>
      <c r="H88" s="2">
        <v>4850</v>
      </c>
      <c r="I88" s="1" t="s">
        <v>642</v>
      </c>
      <c r="J88" s="1" t="s">
        <v>625</v>
      </c>
      <c r="K88" s="3">
        <v>3</v>
      </c>
      <c r="L88" s="3">
        <v>2</v>
      </c>
      <c r="M88" s="3">
        <v>4</v>
      </c>
    </row>
    <row r="89" spans="1:13">
      <c r="A89" s="1" t="s">
        <v>435</v>
      </c>
      <c r="B89" s="1" t="s">
        <v>701</v>
      </c>
      <c r="C89" s="2">
        <v>414132</v>
      </c>
      <c r="D89" s="10">
        <v>560</v>
      </c>
      <c r="E89" s="4">
        <f t="shared" si="2"/>
        <v>0.73952142857142855</v>
      </c>
      <c r="F89" s="2">
        <v>104365</v>
      </c>
      <c r="G89" s="4">
        <f t="shared" si="3"/>
        <v>3.9681119149140036</v>
      </c>
      <c r="H89" s="2">
        <v>57290</v>
      </c>
      <c r="I89" s="1" t="s">
        <v>639</v>
      </c>
      <c r="J89" s="1" t="s">
        <v>625</v>
      </c>
      <c r="K89" s="3">
        <v>244</v>
      </c>
      <c r="L89" s="3">
        <v>0</v>
      </c>
      <c r="M89" s="3">
        <v>0</v>
      </c>
    </row>
    <row r="90" spans="1:13">
      <c r="A90" s="1" t="s">
        <v>440</v>
      </c>
      <c r="B90" s="1" t="s">
        <v>653</v>
      </c>
      <c r="C90" s="2">
        <v>24398</v>
      </c>
      <c r="D90" s="10">
        <v>10</v>
      </c>
      <c r="E90" s="4">
        <f t="shared" si="2"/>
        <v>2.4398</v>
      </c>
      <c r="F90" s="2">
        <v>2841</v>
      </c>
      <c r="G90" s="4">
        <f t="shared" si="3"/>
        <v>8.5878211897219288</v>
      </c>
      <c r="H90" s="1" t="s">
        <v>71</v>
      </c>
      <c r="I90" s="1" t="s">
        <v>642</v>
      </c>
      <c r="J90" s="1" t="s">
        <v>625</v>
      </c>
      <c r="K90" s="3">
        <v>0</v>
      </c>
      <c r="L90" s="3">
        <v>0</v>
      </c>
      <c r="M90" s="3">
        <v>12</v>
      </c>
    </row>
    <row r="91" spans="1:13">
      <c r="A91" s="1" t="s">
        <v>445</v>
      </c>
      <c r="B91" s="1" t="s">
        <v>660</v>
      </c>
      <c r="C91" s="2">
        <v>2368</v>
      </c>
      <c r="D91" s="10">
        <v>9</v>
      </c>
      <c r="E91" s="4">
        <f t="shared" si="2"/>
        <v>0.26311111111111107</v>
      </c>
      <c r="F91" s="2">
        <v>5700</v>
      </c>
      <c r="G91" s="4">
        <f t="shared" si="3"/>
        <v>0.41543859649122805</v>
      </c>
      <c r="H91" s="2">
        <v>276721</v>
      </c>
      <c r="I91" s="1" t="s">
        <v>639</v>
      </c>
      <c r="J91" s="1" t="s">
        <v>624</v>
      </c>
      <c r="K91" s="3">
        <v>5</v>
      </c>
      <c r="L91" s="3">
        <v>0</v>
      </c>
      <c r="M91" s="3">
        <v>0</v>
      </c>
    </row>
    <row r="92" spans="1:13">
      <c r="A92" s="1" t="s">
        <v>450</v>
      </c>
      <c r="B92" s="1" t="s">
        <v>688</v>
      </c>
      <c r="C92" s="2">
        <v>9453</v>
      </c>
      <c r="D92" s="10">
        <v>10</v>
      </c>
      <c r="E92" s="4">
        <f t="shared" si="2"/>
        <v>0.94529999999999992</v>
      </c>
      <c r="F92" s="2">
        <v>2039</v>
      </c>
      <c r="G92" s="4">
        <f t="shared" si="3"/>
        <v>4.6360961255517408</v>
      </c>
      <c r="H92" s="2">
        <v>44658</v>
      </c>
      <c r="I92" s="1" t="s">
        <v>642</v>
      </c>
      <c r="J92" s="1" t="s">
        <v>625</v>
      </c>
      <c r="K92" s="3">
        <v>0</v>
      </c>
      <c r="L92" s="3">
        <v>0</v>
      </c>
      <c r="M92" s="3">
        <v>0</v>
      </c>
    </row>
    <row r="93" spans="1:13">
      <c r="A93" s="1" t="s">
        <v>455</v>
      </c>
      <c r="B93" s="1" t="s">
        <v>702</v>
      </c>
      <c r="C93" s="3">
        <v>882</v>
      </c>
      <c r="D93" s="10">
        <v>6</v>
      </c>
      <c r="E93" s="4">
        <f t="shared" si="2"/>
        <v>0.14699999999999999</v>
      </c>
      <c r="F93" s="2">
        <v>1176</v>
      </c>
      <c r="G93" s="4">
        <f t="shared" si="3"/>
        <v>0.75</v>
      </c>
      <c r="H93" s="2">
        <v>5840</v>
      </c>
      <c r="I93" s="1" t="s">
        <v>642</v>
      </c>
      <c r="J93" s="1" t="s">
        <v>625</v>
      </c>
      <c r="K93" s="3">
        <v>2</v>
      </c>
      <c r="L93" s="3">
        <v>0</v>
      </c>
      <c r="M93" s="3">
        <v>0</v>
      </c>
    </row>
    <row r="94" spans="1:13">
      <c r="A94" s="1" t="s">
        <v>460</v>
      </c>
      <c r="B94" s="1" t="s">
        <v>663</v>
      </c>
      <c r="C94" s="2">
        <v>1008</v>
      </c>
      <c r="D94" s="10">
        <v>3</v>
      </c>
      <c r="E94" s="4">
        <f t="shared" si="2"/>
        <v>0.33600000000000002</v>
      </c>
      <c r="F94" s="3">
        <v>520</v>
      </c>
      <c r="G94" s="4">
        <f t="shared" si="3"/>
        <v>1.9384615384615385</v>
      </c>
      <c r="H94" s="2">
        <v>1560</v>
      </c>
      <c r="I94" s="1" t="s">
        <v>662</v>
      </c>
      <c r="J94" s="1" t="s">
        <v>625</v>
      </c>
      <c r="K94" s="3">
        <v>0</v>
      </c>
      <c r="L94" s="3">
        <v>0</v>
      </c>
      <c r="M94" s="3">
        <v>0</v>
      </c>
    </row>
    <row r="95" spans="1:13">
      <c r="A95" s="1" t="s">
        <v>465</v>
      </c>
      <c r="B95" s="1" t="s">
        <v>688</v>
      </c>
      <c r="C95" s="2">
        <v>1078</v>
      </c>
      <c r="D95" s="10">
        <v>9</v>
      </c>
      <c r="E95" s="4">
        <f t="shared" si="2"/>
        <v>0.11977777777777779</v>
      </c>
      <c r="F95" s="3">
        <v>160</v>
      </c>
      <c r="G95" s="4">
        <f t="shared" si="3"/>
        <v>6.7374999999999998</v>
      </c>
      <c r="H95" s="3">
        <v>279</v>
      </c>
      <c r="I95" s="1" t="s">
        <v>642</v>
      </c>
      <c r="J95" s="1" t="s">
        <v>625</v>
      </c>
      <c r="K95" s="3">
        <v>0</v>
      </c>
      <c r="L95" s="3">
        <v>0</v>
      </c>
      <c r="M95" s="3">
        <v>0</v>
      </c>
    </row>
    <row r="96" spans="1:13">
      <c r="A96" s="1" t="s">
        <v>470</v>
      </c>
      <c r="B96" s="1" t="s">
        <v>655</v>
      </c>
      <c r="C96" s="2">
        <v>22213</v>
      </c>
      <c r="D96" s="10">
        <v>22</v>
      </c>
      <c r="E96" s="4">
        <f t="shared" si="2"/>
        <v>1.0096818181818181</v>
      </c>
      <c r="F96" s="2">
        <v>4008</v>
      </c>
      <c r="G96" s="4">
        <f t="shared" si="3"/>
        <v>5.5421656686626743</v>
      </c>
      <c r="H96" s="2">
        <v>4000</v>
      </c>
      <c r="I96" s="1" t="s">
        <v>644</v>
      </c>
      <c r="J96" s="1" t="s">
        <v>625</v>
      </c>
      <c r="K96" s="3">
        <v>0</v>
      </c>
      <c r="L96" s="3">
        <v>0</v>
      </c>
      <c r="M96" s="3">
        <v>4</v>
      </c>
    </row>
    <row r="97" spans="1:13">
      <c r="A97" s="1" t="s">
        <v>475</v>
      </c>
      <c r="B97" s="1" t="s">
        <v>676</v>
      </c>
      <c r="C97" s="2">
        <v>4400</v>
      </c>
      <c r="D97" s="10">
        <v>11</v>
      </c>
      <c r="E97" s="4">
        <f t="shared" si="2"/>
        <v>0.4</v>
      </c>
      <c r="F97" s="2">
        <v>1588</v>
      </c>
      <c r="G97" s="4">
        <f t="shared" si="3"/>
        <v>2.770780856423174</v>
      </c>
      <c r="H97" s="2">
        <v>3650</v>
      </c>
      <c r="I97" s="1" t="s">
        <v>642</v>
      </c>
      <c r="J97" s="1" t="s">
        <v>625</v>
      </c>
      <c r="K97" s="3">
        <v>6</v>
      </c>
      <c r="L97" s="3">
        <v>6</v>
      </c>
      <c r="M97" s="3">
        <v>0</v>
      </c>
    </row>
    <row r="98" spans="1:13">
      <c r="A98" s="1" t="s">
        <v>480</v>
      </c>
      <c r="B98" s="1" t="s">
        <v>686</v>
      </c>
      <c r="C98" s="2">
        <v>7068</v>
      </c>
      <c r="D98" s="10">
        <v>9</v>
      </c>
      <c r="E98" s="4">
        <f t="shared" si="2"/>
        <v>0.78533333333333333</v>
      </c>
      <c r="F98" s="2">
        <v>10162</v>
      </c>
      <c r="G98" s="4">
        <f t="shared" si="3"/>
        <v>0.69553237551663061</v>
      </c>
      <c r="H98" s="2">
        <v>36449</v>
      </c>
      <c r="I98" s="1" t="s">
        <v>639</v>
      </c>
      <c r="J98" s="1" t="s">
        <v>625</v>
      </c>
      <c r="K98" s="3">
        <v>10</v>
      </c>
      <c r="L98" s="3">
        <v>0</v>
      </c>
      <c r="M98" s="3">
        <v>10</v>
      </c>
    </row>
    <row r="99" spans="1:13">
      <c r="A99" s="1" t="s">
        <v>485</v>
      </c>
      <c r="B99" s="1" t="s">
        <v>703</v>
      </c>
      <c r="C99" s="2">
        <v>1243</v>
      </c>
      <c r="D99" s="10">
        <v>11</v>
      </c>
      <c r="E99" s="4">
        <f t="shared" si="2"/>
        <v>0.113</v>
      </c>
      <c r="F99" s="2">
        <v>1000</v>
      </c>
      <c r="G99" s="4">
        <f t="shared" si="3"/>
        <v>1.2430000000000001</v>
      </c>
      <c r="H99" s="2">
        <v>9000</v>
      </c>
      <c r="I99" s="1" t="s">
        <v>642</v>
      </c>
      <c r="J99" s="1" t="s">
        <v>625</v>
      </c>
      <c r="K99" s="3">
        <v>0</v>
      </c>
      <c r="L99" s="3">
        <v>0</v>
      </c>
      <c r="M99" s="3">
        <v>0</v>
      </c>
    </row>
    <row r="100" spans="1:13">
      <c r="A100" s="1" t="s">
        <v>490</v>
      </c>
      <c r="B100" s="1" t="s">
        <v>704</v>
      </c>
      <c r="C100" s="2">
        <v>163605</v>
      </c>
      <c r="D100" s="10">
        <v>138</v>
      </c>
      <c r="E100" s="4">
        <f t="shared" si="2"/>
        <v>1.1855434782608696</v>
      </c>
      <c r="F100" s="2">
        <v>33037</v>
      </c>
      <c r="G100" s="4">
        <f t="shared" si="3"/>
        <v>4.95217483427672</v>
      </c>
      <c r="H100" s="2">
        <v>118000</v>
      </c>
      <c r="I100" s="1" t="s">
        <v>642</v>
      </c>
      <c r="J100" s="1" t="s">
        <v>625</v>
      </c>
      <c r="K100" s="3">
        <v>0</v>
      </c>
      <c r="L100" s="3">
        <v>0</v>
      </c>
      <c r="M100" s="3">
        <v>0</v>
      </c>
    </row>
    <row r="101" spans="1:13">
      <c r="A101" s="1" t="s">
        <v>494</v>
      </c>
      <c r="B101" s="1" t="s">
        <v>647</v>
      </c>
      <c r="C101" s="2">
        <v>96850</v>
      </c>
      <c r="D101" s="10">
        <v>45</v>
      </c>
      <c r="E101" s="4">
        <f t="shared" si="2"/>
        <v>2.152222222222222</v>
      </c>
      <c r="F101" s="2">
        <v>79910</v>
      </c>
      <c r="G101" s="4">
        <f t="shared" si="3"/>
        <v>1.2119884870479289</v>
      </c>
      <c r="H101" s="2">
        <v>78441</v>
      </c>
      <c r="I101" s="1" t="s">
        <v>644</v>
      </c>
      <c r="J101" s="1" t="s">
        <v>625</v>
      </c>
      <c r="K101" s="3">
        <v>50</v>
      </c>
      <c r="L101" s="3">
        <v>0</v>
      </c>
      <c r="M101" s="3">
        <v>45</v>
      </c>
    </row>
    <row r="102" spans="1:13">
      <c r="A102" s="1" t="s">
        <v>497</v>
      </c>
      <c r="B102" s="1" t="s">
        <v>705</v>
      </c>
      <c r="C102" s="2">
        <v>27183</v>
      </c>
      <c r="D102" s="10">
        <v>64</v>
      </c>
      <c r="E102" s="4">
        <f t="shared" si="2"/>
        <v>0.424734375</v>
      </c>
      <c r="F102" s="2">
        <v>5005</v>
      </c>
      <c r="G102" s="4">
        <f t="shared" si="3"/>
        <v>5.4311688311688311</v>
      </c>
      <c r="H102" s="2">
        <v>38948</v>
      </c>
      <c r="I102" s="1" t="s">
        <v>644</v>
      </c>
      <c r="J102" s="1" t="s">
        <v>625</v>
      </c>
      <c r="K102" s="3">
        <v>19</v>
      </c>
      <c r="L102" s="3">
        <v>333</v>
      </c>
      <c r="M102" s="3">
        <v>19</v>
      </c>
    </row>
    <row r="103" spans="1:13">
      <c r="A103" s="1" t="s">
        <v>500</v>
      </c>
      <c r="B103" s="1" t="s">
        <v>669</v>
      </c>
      <c r="C103" s="2">
        <v>48134</v>
      </c>
      <c r="D103" s="10">
        <v>60</v>
      </c>
      <c r="E103" s="4">
        <f t="shared" si="2"/>
        <v>0.80223333333333335</v>
      </c>
      <c r="F103" s="2">
        <v>10803</v>
      </c>
      <c r="G103" s="4">
        <f t="shared" si="3"/>
        <v>4.4556141812459504</v>
      </c>
      <c r="H103" s="2">
        <v>34154</v>
      </c>
      <c r="I103" s="1" t="s">
        <v>644</v>
      </c>
      <c r="J103" s="1" t="s">
        <v>625</v>
      </c>
      <c r="K103" s="3">
        <v>12</v>
      </c>
      <c r="L103" s="3">
        <v>13</v>
      </c>
      <c r="M103" s="3">
        <v>10</v>
      </c>
    </row>
    <row r="104" spans="1:13">
      <c r="A104" s="1" t="s">
        <v>505</v>
      </c>
      <c r="B104" s="1" t="s">
        <v>689</v>
      </c>
      <c r="C104" s="2">
        <v>1406</v>
      </c>
      <c r="D104" s="10">
        <v>2</v>
      </c>
      <c r="E104" s="4">
        <f t="shared" si="2"/>
        <v>0.70299999999999996</v>
      </c>
      <c r="F104" s="3">
        <v>158</v>
      </c>
      <c r="G104" s="4">
        <f t="shared" si="3"/>
        <v>8.8987341772151893</v>
      </c>
      <c r="H104" s="3">
        <v>150</v>
      </c>
      <c r="I104" s="1" t="s">
        <v>642</v>
      </c>
      <c r="J104" s="1" t="s">
        <v>625</v>
      </c>
      <c r="K104" s="3">
        <v>12</v>
      </c>
      <c r="L104" s="3">
        <v>0</v>
      </c>
      <c r="M104" s="3">
        <v>5</v>
      </c>
    </row>
    <row r="105" spans="1:13">
      <c r="A105" s="1" t="s">
        <v>510</v>
      </c>
      <c r="B105" s="1" t="s">
        <v>660</v>
      </c>
      <c r="C105" s="2">
        <v>2748</v>
      </c>
      <c r="D105" s="10">
        <v>5</v>
      </c>
      <c r="E105" s="4">
        <f t="shared" si="2"/>
        <v>0.54960000000000009</v>
      </c>
      <c r="F105" s="3">
        <v>617</v>
      </c>
      <c r="G105" s="4">
        <f t="shared" si="3"/>
        <v>4.4538087520259317</v>
      </c>
      <c r="H105" s="2">
        <v>1670</v>
      </c>
      <c r="I105" s="1" t="s">
        <v>642</v>
      </c>
      <c r="J105" s="1" t="s">
        <v>624</v>
      </c>
      <c r="K105" s="3">
        <v>2</v>
      </c>
      <c r="L105" s="3">
        <v>0</v>
      </c>
      <c r="M105" s="3">
        <v>6</v>
      </c>
    </row>
    <row r="106" spans="1:13">
      <c r="A106" s="1" t="s">
        <v>515</v>
      </c>
      <c r="B106" s="1" t="s">
        <v>659</v>
      </c>
      <c r="C106" s="3">
        <v>259</v>
      </c>
      <c r="D106" s="10">
        <v>3</v>
      </c>
      <c r="E106" s="4">
        <f t="shared" si="2"/>
        <v>8.6333333333333331E-2</v>
      </c>
      <c r="F106" s="3">
        <v>200</v>
      </c>
      <c r="G106" s="4">
        <f t="shared" si="3"/>
        <v>1.2949999999999999</v>
      </c>
      <c r="H106" s="3">
        <v>88</v>
      </c>
      <c r="I106" s="1" t="s">
        <v>706</v>
      </c>
      <c r="J106" s="1" t="s">
        <v>624</v>
      </c>
      <c r="K106" s="3">
        <v>1</v>
      </c>
      <c r="L106" s="3">
        <v>0</v>
      </c>
      <c r="M106" s="3">
        <v>0</v>
      </c>
    </row>
    <row r="107" spans="1:13">
      <c r="A107" s="1" t="s">
        <v>520</v>
      </c>
      <c r="B107" s="1" t="s">
        <v>681</v>
      </c>
      <c r="C107" s="3">
        <v>831</v>
      </c>
      <c r="D107" s="10">
        <v>4</v>
      </c>
      <c r="E107" s="4">
        <f t="shared" si="2"/>
        <v>0.20774999999999999</v>
      </c>
      <c r="F107" s="3">
        <v>842</v>
      </c>
      <c r="G107" s="4">
        <f t="shared" si="3"/>
        <v>0.98693586698337288</v>
      </c>
      <c r="H107" s="3">
        <v>597</v>
      </c>
      <c r="I107" s="1" t="s">
        <v>662</v>
      </c>
      <c r="J107" s="1" t="s">
        <v>624</v>
      </c>
      <c r="K107" s="3">
        <v>4</v>
      </c>
      <c r="L107" s="3">
        <v>0</v>
      </c>
      <c r="M107" s="3">
        <v>0</v>
      </c>
    </row>
    <row r="108" spans="1:13">
      <c r="A108" s="1" t="s">
        <v>525</v>
      </c>
      <c r="B108" s="1" t="s">
        <v>653</v>
      </c>
      <c r="C108" s="2">
        <v>3044</v>
      </c>
      <c r="D108" s="10">
        <v>8</v>
      </c>
      <c r="E108" s="4">
        <f t="shared" si="2"/>
        <v>0.3805</v>
      </c>
      <c r="F108" s="3">
        <v>39</v>
      </c>
      <c r="G108" s="4">
        <f t="shared" si="3"/>
        <v>78.051282051282058</v>
      </c>
      <c r="H108" s="3">
        <v>80</v>
      </c>
      <c r="I108" s="1" t="s">
        <v>662</v>
      </c>
      <c r="J108" s="1" t="s">
        <v>625</v>
      </c>
      <c r="K108" s="3">
        <v>3</v>
      </c>
      <c r="L108" s="3">
        <v>0</v>
      </c>
      <c r="M108" s="3">
        <v>26</v>
      </c>
    </row>
    <row r="109" spans="1:13">
      <c r="A109" s="1" t="s">
        <v>530</v>
      </c>
      <c r="B109" s="1" t="s">
        <v>660</v>
      </c>
      <c r="C109" s="3">
        <v>384</v>
      </c>
      <c r="D109" s="10">
        <v>5</v>
      </c>
      <c r="E109" s="4">
        <f t="shared" si="2"/>
        <v>7.6800000000000007E-2</v>
      </c>
      <c r="F109" s="3">
        <v>425</v>
      </c>
      <c r="G109" s="4">
        <f t="shared" si="3"/>
        <v>0.90352941176470591</v>
      </c>
      <c r="H109" s="3">
        <v>400</v>
      </c>
      <c r="I109" s="1" t="s">
        <v>706</v>
      </c>
      <c r="J109" s="1" t="s">
        <v>625</v>
      </c>
      <c r="K109" s="3">
        <v>10</v>
      </c>
      <c r="L109" s="3">
        <v>10</v>
      </c>
      <c r="M109" s="3">
        <v>10</v>
      </c>
    </row>
    <row r="110" spans="1:13">
      <c r="A110" s="1" t="s">
        <v>535</v>
      </c>
      <c r="B110" s="1" t="s">
        <v>707</v>
      </c>
      <c r="C110" s="2">
        <v>672858</v>
      </c>
      <c r="D110" s="10">
        <v>587</v>
      </c>
      <c r="E110" s="4">
        <f t="shared" si="2"/>
        <v>1.146265758091993</v>
      </c>
      <c r="F110" s="2">
        <v>192688</v>
      </c>
      <c r="G110" s="4">
        <f t="shared" si="3"/>
        <v>3.4919559079963465</v>
      </c>
      <c r="H110" s="2">
        <v>801466</v>
      </c>
      <c r="I110" s="1" t="s">
        <v>639</v>
      </c>
      <c r="J110" s="1" t="s">
        <v>625</v>
      </c>
      <c r="K110" s="3">
        <v>91</v>
      </c>
      <c r="L110" s="3">
        <v>0</v>
      </c>
      <c r="M110" s="3">
        <v>300</v>
      </c>
    </row>
    <row r="111" spans="1:13">
      <c r="A111" s="1" t="s">
        <v>540</v>
      </c>
      <c r="B111" s="1" t="s">
        <v>663</v>
      </c>
      <c r="C111" s="1">
        <v>7739</v>
      </c>
      <c r="D111" s="10">
        <v>6</v>
      </c>
      <c r="E111" s="4">
        <f t="shared" si="2"/>
        <v>1.2898333333333334</v>
      </c>
      <c r="F111" s="3">
        <v>130</v>
      </c>
      <c r="G111" s="4">
        <f t="shared" si="3"/>
        <v>59.530769230769231</v>
      </c>
      <c r="H111" s="1" t="s">
        <v>71</v>
      </c>
      <c r="I111" s="1" t="s">
        <v>639</v>
      </c>
      <c r="J111" s="1" t="s">
        <v>625</v>
      </c>
      <c r="K111" s="3">
        <v>0</v>
      </c>
      <c r="L111" s="3">
        <v>0</v>
      </c>
      <c r="M111" s="3">
        <v>0</v>
      </c>
    </row>
    <row r="112" spans="1:13">
      <c r="A112" s="1" t="s">
        <v>545</v>
      </c>
      <c r="B112" s="1" t="s">
        <v>708</v>
      </c>
      <c r="C112" s="2">
        <v>5189</v>
      </c>
      <c r="D112" s="10">
        <v>19</v>
      </c>
      <c r="E112" s="4">
        <f t="shared" si="2"/>
        <v>0.27310526315789474</v>
      </c>
      <c r="F112" s="2">
        <v>3607</v>
      </c>
      <c r="G112" s="4">
        <f t="shared" si="3"/>
        <v>1.4385916273911838</v>
      </c>
      <c r="H112" s="2">
        <v>33504</v>
      </c>
      <c r="I112" s="1" t="s">
        <v>639</v>
      </c>
      <c r="J112" s="1" t="s">
        <v>625</v>
      </c>
      <c r="K112" s="3">
        <v>4</v>
      </c>
      <c r="L112" s="3">
        <v>0</v>
      </c>
      <c r="M112" s="3">
        <v>0</v>
      </c>
    </row>
    <row r="113" spans="1:13">
      <c r="A113" s="1" t="s">
        <v>550</v>
      </c>
      <c r="B113" s="1" t="s">
        <v>667</v>
      </c>
      <c r="C113" s="2">
        <v>7846</v>
      </c>
      <c r="D113" s="10">
        <v>27</v>
      </c>
      <c r="E113" s="4">
        <f t="shared" si="2"/>
        <v>0.29059259259259257</v>
      </c>
      <c r="F113" s="2">
        <v>4160</v>
      </c>
      <c r="G113" s="4">
        <f t="shared" si="3"/>
        <v>1.8860576923076924</v>
      </c>
      <c r="H113" s="1" t="s">
        <v>71</v>
      </c>
      <c r="I113" s="1" t="s">
        <v>662</v>
      </c>
      <c r="J113" s="1" t="s">
        <v>625</v>
      </c>
      <c r="K113" s="3">
        <v>0</v>
      </c>
      <c r="L113" s="3">
        <v>0</v>
      </c>
      <c r="M113" s="3">
        <v>0</v>
      </c>
    </row>
    <row r="114" spans="1:13">
      <c r="A114" s="1" t="s">
        <v>555</v>
      </c>
      <c r="B114" s="1" t="s">
        <v>709</v>
      </c>
      <c r="C114" s="2">
        <v>2390</v>
      </c>
      <c r="D114" s="10">
        <v>5</v>
      </c>
      <c r="E114" s="4">
        <f t="shared" si="2"/>
        <v>0.47800000000000004</v>
      </c>
      <c r="F114" s="2">
        <v>1000</v>
      </c>
      <c r="G114" s="4">
        <f t="shared" si="3"/>
        <v>2.39</v>
      </c>
      <c r="H114" s="2">
        <v>1000</v>
      </c>
      <c r="I114" s="1" t="s">
        <v>642</v>
      </c>
      <c r="J114" s="1" t="s">
        <v>625</v>
      </c>
      <c r="K114" s="3">
        <v>0</v>
      </c>
      <c r="L114" s="3">
        <v>0</v>
      </c>
      <c r="M114" s="3">
        <v>0</v>
      </c>
    </row>
    <row r="115" spans="1:13">
      <c r="A115" s="1" t="s">
        <v>560</v>
      </c>
      <c r="B115" s="1" t="s">
        <v>680</v>
      </c>
      <c r="C115" s="2">
        <v>2633</v>
      </c>
      <c r="D115" s="10">
        <v>7</v>
      </c>
      <c r="E115" s="4">
        <f t="shared" si="2"/>
        <v>0.37614285714285717</v>
      </c>
      <c r="F115" s="2">
        <v>2631</v>
      </c>
      <c r="G115" s="4">
        <f t="shared" si="3"/>
        <v>1.0007601672367921</v>
      </c>
      <c r="H115" s="2">
        <v>12093</v>
      </c>
      <c r="I115" s="1" t="s">
        <v>642</v>
      </c>
      <c r="J115" s="1" t="s">
        <v>624</v>
      </c>
      <c r="K115" s="3">
        <v>7</v>
      </c>
      <c r="L115" s="3">
        <v>0</v>
      </c>
      <c r="M115" s="3">
        <v>9</v>
      </c>
    </row>
    <row r="116" spans="1:13">
      <c r="A116" s="1" t="s">
        <v>565</v>
      </c>
      <c r="B116" s="1" t="s">
        <v>702</v>
      </c>
      <c r="C116" s="2">
        <v>1886</v>
      </c>
      <c r="D116" s="10">
        <v>14</v>
      </c>
      <c r="E116" s="4">
        <f t="shared" si="2"/>
        <v>0.1347142857142857</v>
      </c>
      <c r="F116" s="2">
        <v>4696</v>
      </c>
      <c r="G116" s="4">
        <f t="shared" si="3"/>
        <v>0.401618398637138</v>
      </c>
      <c r="H116" s="2">
        <v>2132</v>
      </c>
      <c r="I116" s="1" t="s">
        <v>642</v>
      </c>
      <c r="J116" s="1" t="s">
        <v>625</v>
      </c>
      <c r="K116" s="3">
        <v>9</v>
      </c>
      <c r="L116" s="3">
        <v>0</v>
      </c>
      <c r="M116" s="3">
        <v>0</v>
      </c>
    </row>
    <row r="117" spans="1:13">
      <c r="A117" s="1" t="s">
        <v>570</v>
      </c>
      <c r="B117" s="1" t="s">
        <v>641</v>
      </c>
      <c r="C117" s="3">
        <v>716</v>
      </c>
      <c r="D117" s="10">
        <v>8</v>
      </c>
      <c r="E117" s="4">
        <f t="shared" si="2"/>
        <v>8.9499999999999996E-2</v>
      </c>
      <c r="F117" s="2">
        <v>1175</v>
      </c>
      <c r="G117" s="4">
        <f t="shared" si="3"/>
        <v>0.60936170212765961</v>
      </c>
      <c r="H117" s="3">
        <v>650</v>
      </c>
      <c r="I117" s="1" t="s">
        <v>642</v>
      </c>
      <c r="J117" s="1" t="s">
        <v>624</v>
      </c>
      <c r="K117" s="3">
        <v>1</v>
      </c>
      <c r="L117" s="3">
        <v>0</v>
      </c>
      <c r="M117" s="3">
        <v>0</v>
      </c>
    </row>
    <row r="118" spans="1:13">
      <c r="A118" s="1" t="s">
        <v>575</v>
      </c>
      <c r="B118" s="1" t="s">
        <v>710</v>
      </c>
      <c r="C118" s="2">
        <v>46881</v>
      </c>
      <c r="D118" s="10">
        <v>51</v>
      </c>
      <c r="E118" s="4">
        <f t="shared" si="2"/>
        <v>0.91923529411764704</v>
      </c>
      <c r="F118" s="2">
        <v>12549</v>
      </c>
      <c r="G118" s="4">
        <f t="shared" si="3"/>
        <v>3.7358355247430075</v>
      </c>
      <c r="H118" s="2">
        <v>26272</v>
      </c>
      <c r="I118" s="1" t="s">
        <v>639</v>
      </c>
      <c r="J118" s="1" t="s">
        <v>625</v>
      </c>
      <c r="K118" s="3">
        <v>0</v>
      </c>
      <c r="L118" s="3">
        <v>0</v>
      </c>
      <c r="M118" s="3">
        <v>0</v>
      </c>
    </row>
    <row r="119" spans="1:13">
      <c r="A119" s="1" t="s">
        <v>579</v>
      </c>
      <c r="B119" s="1" t="s">
        <v>685</v>
      </c>
      <c r="C119" s="2">
        <v>1147</v>
      </c>
      <c r="D119" s="10">
        <v>4</v>
      </c>
      <c r="E119" s="4">
        <f t="shared" si="2"/>
        <v>0.28675</v>
      </c>
      <c r="F119" s="3">
        <v>314</v>
      </c>
      <c r="G119" s="4">
        <f t="shared" si="3"/>
        <v>3.6528662420382165</v>
      </c>
      <c r="H119" s="2">
        <v>11000</v>
      </c>
      <c r="I119" s="1" t="s">
        <v>662</v>
      </c>
      <c r="J119" s="1" t="s">
        <v>625</v>
      </c>
      <c r="K119" s="3">
        <v>0</v>
      </c>
      <c r="L119" s="3">
        <v>0</v>
      </c>
      <c r="M119" s="3">
        <v>0</v>
      </c>
    </row>
    <row r="120" spans="1:13">
      <c r="A120" s="1" t="s">
        <v>584</v>
      </c>
      <c r="B120" s="1" t="s">
        <v>686</v>
      </c>
      <c r="C120" s="2">
        <v>3080</v>
      </c>
      <c r="D120" s="10">
        <v>3</v>
      </c>
      <c r="E120" s="4">
        <f t="shared" si="2"/>
        <v>1.0266666666666666</v>
      </c>
      <c r="F120" s="3">
        <v>507</v>
      </c>
      <c r="G120" s="4">
        <f t="shared" si="3"/>
        <v>6.0749506903353057</v>
      </c>
      <c r="H120" s="3">
        <v>555</v>
      </c>
      <c r="I120" s="1" t="s">
        <v>662</v>
      </c>
      <c r="J120" s="1" t="s">
        <v>625</v>
      </c>
      <c r="K120" s="3">
        <v>0</v>
      </c>
      <c r="L120" s="3">
        <v>0</v>
      </c>
      <c r="M120" s="3">
        <v>0</v>
      </c>
    </row>
    <row r="121" spans="1:13">
      <c r="A121" s="1" t="s">
        <v>589</v>
      </c>
      <c r="B121" s="1" t="s">
        <v>696</v>
      </c>
      <c r="C121" s="2">
        <v>11998</v>
      </c>
      <c r="D121" s="10">
        <v>10</v>
      </c>
      <c r="E121" s="4">
        <f t="shared" si="2"/>
        <v>1.1998</v>
      </c>
      <c r="F121" s="2">
        <v>6586</v>
      </c>
      <c r="G121" s="4">
        <f t="shared" si="3"/>
        <v>1.8217430914060126</v>
      </c>
      <c r="H121" s="2">
        <v>7604</v>
      </c>
      <c r="I121" s="1" t="s">
        <v>644</v>
      </c>
      <c r="J121" s="1" t="s">
        <v>625</v>
      </c>
      <c r="K121" s="3">
        <v>7</v>
      </c>
      <c r="L121" s="3">
        <v>4</v>
      </c>
      <c r="M121" s="3">
        <v>7</v>
      </c>
    </row>
    <row r="122" spans="1:13">
      <c r="A122" s="1" t="s">
        <v>594</v>
      </c>
      <c r="B122" s="1" t="s">
        <v>689</v>
      </c>
      <c r="C122" s="2">
        <v>1931</v>
      </c>
      <c r="D122" s="10">
        <v>4</v>
      </c>
      <c r="E122" s="4">
        <f t="shared" si="2"/>
        <v>0.48275000000000001</v>
      </c>
      <c r="F122" s="3">
        <v>898</v>
      </c>
      <c r="G122" s="4">
        <f t="shared" si="3"/>
        <v>2.1503340757238307</v>
      </c>
      <c r="H122" s="1" t="s">
        <v>71</v>
      </c>
      <c r="I122" s="1" t="s">
        <v>642</v>
      </c>
      <c r="J122" s="1" t="s">
        <v>625</v>
      </c>
      <c r="K122" s="3">
        <v>0</v>
      </c>
      <c r="L122" s="3">
        <v>0</v>
      </c>
      <c r="M122" s="3">
        <v>6</v>
      </c>
    </row>
    <row r="123" spans="1:13">
      <c r="A123" s="1" t="s">
        <v>599</v>
      </c>
      <c r="B123" s="1" t="s">
        <v>669</v>
      </c>
      <c r="C123" s="2">
        <v>1088</v>
      </c>
      <c r="D123" s="10">
        <v>4</v>
      </c>
      <c r="E123" s="4">
        <f t="shared" si="2"/>
        <v>0.27200000000000002</v>
      </c>
      <c r="F123" s="3">
        <v>720</v>
      </c>
      <c r="G123" s="4">
        <f t="shared" si="3"/>
        <v>1.5111111111111111</v>
      </c>
      <c r="H123" s="2">
        <v>8030</v>
      </c>
      <c r="I123" s="1" t="s">
        <v>642</v>
      </c>
      <c r="J123" s="1" t="s">
        <v>625</v>
      </c>
      <c r="K123" s="3">
        <v>0</v>
      </c>
      <c r="L123" s="3">
        <v>0</v>
      </c>
      <c r="M123" s="3">
        <v>0</v>
      </c>
    </row>
    <row r="124" spans="1:13">
      <c r="A124" s="1" t="s">
        <v>604</v>
      </c>
      <c r="B124" s="1" t="s">
        <v>674</v>
      </c>
      <c r="C124" s="2">
        <v>24623</v>
      </c>
      <c r="D124" s="10">
        <v>6</v>
      </c>
      <c r="E124" s="4">
        <f t="shared" si="2"/>
        <v>4.1038333333333332</v>
      </c>
      <c r="F124" s="2">
        <v>4561</v>
      </c>
      <c r="G124" s="4">
        <f t="shared" si="3"/>
        <v>5.3985967989475991</v>
      </c>
      <c r="H124" s="2">
        <v>24176</v>
      </c>
      <c r="I124" s="1" t="s">
        <v>646</v>
      </c>
      <c r="J124" s="1" t="s">
        <v>625</v>
      </c>
      <c r="K124" s="3">
        <v>0</v>
      </c>
      <c r="L124" s="3">
        <v>57</v>
      </c>
      <c r="M124" s="3">
        <v>0</v>
      </c>
    </row>
    <row r="127" spans="1:13">
      <c r="A127" t="s">
        <v>711</v>
      </c>
      <c r="C127" s="13">
        <f>SUM(C4:C124)</f>
        <v>3271388</v>
      </c>
      <c r="D127" s="12">
        <f>SUM(D4:D126)</f>
        <v>3191</v>
      </c>
      <c r="E127" s="4">
        <f t="shared" si="2"/>
        <v>1.0251921027890942</v>
      </c>
      <c r="F127" s="13">
        <f>SUM(F4:F124)</f>
        <v>1116787</v>
      </c>
      <c r="G127" s="4">
        <f t="shared" si="3"/>
        <v>2.9292855307234058</v>
      </c>
      <c r="H127" s="13">
        <f>SUM(H5:H124)</f>
        <v>4112329</v>
      </c>
      <c r="K127" s="12">
        <f>SUM(K33:K126)</f>
        <v>865</v>
      </c>
      <c r="L127" s="12">
        <f>SUM(L33:L126)</f>
        <v>659</v>
      </c>
      <c r="M127" s="12">
        <f>SUM(M4:M124)</f>
        <v>904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A9C5-BB93-476B-BC9E-FF1BE9CC1242}">
  <dimension ref="A1:V125"/>
  <sheetViews>
    <sheetView workbookViewId="0">
      <selection activeCell="C1" sqref="C1"/>
    </sheetView>
  </sheetViews>
  <sheetFormatPr defaultRowHeight="15"/>
  <cols>
    <col min="1" max="1" width="52.42578125" bestFit="1" customWidth="1"/>
    <col min="2" max="2" width="14.28515625" bestFit="1" customWidth="1"/>
    <col min="3" max="3" width="27.28515625" customWidth="1"/>
    <col min="4" max="4" width="16.140625" bestFit="1" customWidth="1"/>
    <col min="5" max="5" width="14.42578125" bestFit="1" customWidth="1"/>
    <col min="6" max="6" width="8.28515625" bestFit="1" customWidth="1"/>
    <col min="7" max="7" width="18" bestFit="1" customWidth="1"/>
    <col min="8" max="8" width="14.42578125" style="26" bestFit="1" customWidth="1"/>
    <col min="9" max="9" width="15.28515625" bestFit="1" customWidth="1"/>
    <col min="10" max="10" width="16.5703125" bestFit="1" customWidth="1"/>
    <col min="11" max="11" width="17.140625" bestFit="1" customWidth="1"/>
    <col min="12" max="12" width="15.5703125" bestFit="1" customWidth="1"/>
    <col min="13" max="13" width="9.42578125" bestFit="1" customWidth="1"/>
    <col min="14" max="14" width="19.140625" bestFit="1" customWidth="1"/>
    <col min="15" max="15" width="14.7109375" style="27" bestFit="1" customWidth="1"/>
    <col min="16" max="16" width="15.28515625" bestFit="1" customWidth="1"/>
    <col min="17" max="17" width="16.5703125" bestFit="1" customWidth="1"/>
    <col min="18" max="18" width="18.28515625" bestFit="1" customWidth="1"/>
    <col min="19" max="19" width="16.7109375" bestFit="1" customWidth="1"/>
    <col min="20" max="20" width="10.42578125" bestFit="1" customWidth="1"/>
    <col min="21" max="21" width="20.28515625" bestFit="1" customWidth="1"/>
    <col min="22" max="22" width="14.42578125" style="32" bestFit="1" customWidth="1"/>
  </cols>
  <sheetData>
    <row r="1" spans="1:22">
      <c r="A1" s="26" t="s">
        <v>712</v>
      </c>
      <c r="C1" s="46"/>
      <c r="H1"/>
      <c r="O1"/>
      <c r="V1"/>
    </row>
    <row r="2" spans="1:22">
      <c r="A2" t="s">
        <v>713</v>
      </c>
      <c r="H2"/>
      <c r="O2"/>
      <c r="V2"/>
    </row>
    <row r="3" spans="1:22" s="8" customFormat="1">
      <c r="B3" s="57" t="s">
        <v>714</v>
      </c>
      <c r="C3" s="57"/>
      <c r="D3" s="57"/>
      <c r="E3" s="57"/>
      <c r="F3" s="57"/>
      <c r="G3" s="57"/>
      <c r="H3" s="57"/>
      <c r="I3" s="59" t="s">
        <v>715</v>
      </c>
      <c r="J3" s="59"/>
      <c r="K3" s="59"/>
      <c r="L3" s="59"/>
      <c r="M3" s="59"/>
      <c r="N3" s="59"/>
      <c r="O3" s="59"/>
      <c r="P3" s="60" t="s">
        <v>716</v>
      </c>
      <c r="Q3" s="60"/>
      <c r="R3" s="60"/>
      <c r="S3" s="60"/>
      <c r="T3" s="60"/>
      <c r="U3" s="60"/>
      <c r="V3" s="60"/>
    </row>
    <row r="4" spans="1:22" s="8" customFormat="1">
      <c r="A4" s="8" t="s">
        <v>1</v>
      </c>
      <c r="B4" s="40" t="s">
        <v>717</v>
      </c>
      <c r="C4" s="40" t="s">
        <v>718</v>
      </c>
      <c r="D4" s="40" t="s">
        <v>719</v>
      </c>
      <c r="E4" s="40" t="s">
        <v>720</v>
      </c>
      <c r="F4" s="40" t="s">
        <v>721</v>
      </c>
      <c r="G4" s="40" t="s">
        <v>722</v>
      </c>
      <c r="H4" s="41" t="s">
        <v>723</v>
      </c>
      <c r="I4" s="42" t="s">
        <v>724</v>
      </c>
      <c r="J4" s="42" t="s">
        <v>725</v>
      </c>
      <c r="K4" s="42" t="s">
        <v>726</v>
      </c>
      <c r="L4" s="42" t="s">
        <v>727</v>
      </c>
      <c r="M4" s="42" t="s">
        <v>728</v>
      </c>
      <c r="N4" s="42" t="s">
        <v>729</v>
      </c>
      <c r="O4" s="43" t="s">
        <v>730</v>
      </c>
      <c r="P4" s="44" t="s">
        <v>731</v>
      </c>
      <c r="Q4" s="44" t="s">
        <v>732</v>
      </c>
      <c r="R4" s="44" t="s">
        <v>733</v>
      </c>
      <c r="S4" s="44" t="s">
        <v>734</v>
      </c>
      <c r="T4" s="44" t="s">
        <v>735</v>
      </c>
      <c r="U4" s="44" t="s">
        <v>736</v>
      </c>
      <c r="V4" s="45" t="s">
        <v>737</v>
      </c>
    </row>
    <row r="5" spans="1:22">
      <c r="A5" s="1" t="s">
        <v>12</v>
      </c>
      <c r="B5" s="10">
        <v>46</v>
      </c>
      <c r="C5" s="10">
        <v>182</v>
      </c>
      <c r="D5" s="12">
        <f>SUM(B5:C5)</f>
        <v>228</v>
      </c>
      <c r="E5" s="10">
        <v>32</v>
      </c>
      <c r="F5" s="10">
        <v>150</v>
      </c>
      <c r="G5" s="10">
        <v>22</v>
      </c>
      <c r="H5" s="33">
        <f>SUM(D5:G5)</f>
        <v>432</v>
      </c>
      <c r="I5" s="10">
        <v>1</v>
      </c>
      <c r="J5" s="10">
        <v>3</v>
      </c>
      <c r="K5" s="12">
        <f>SUM(I5:J5)</f>
        <v>4</v>
      </c>
      <c r="L5" s="10">
        <v>0</v>
      </c>
      <c r="M5" s="10">
        <v>92</v>
      </c>
      <c r="N5" s="10">
        <v>1</v>
      </c>
      <c r="O5" s="34">
        <f>SUM(K5:N5)</f>
        <v>97</v>
      </c>
      <c r="P5" s="10">
        <v>0</v>
      </c>
      <c r="Q5" s="10">
        <v>0</v>
      </c>
      <c r="R5" s="12">
        <f>SUM(P5:Q5)</f>
        <v>0</v>
      </c>
      <c r="S5" s="10">
        <v>0</v>
      </c>
      <c r="T5" s="10">
        <v>9</v>
      </c>
      <c r="U5" s="10">
        <v>0</v>
      </c>
      <c r="V5" s="35">
        <f>SUM(R5:U5)</f>
        <v>9</v>
      </c>
    </row>
    <row r="6" spans="1:22">
      <c r="A6" s="1" t="s">
        <v>17</v>
      </c>
      <c r="B6" s="10">
        <v>6</v>
      </c>
      <c r="C6" s="10">
        <v>6</v>
      </c>
      <c r="D6" s="12">
        <f t="shared" ref="D6:D69" si="0">SUM(B6:C6)</f>
        <v>12</v>
      </c>
      <c r="E6" s="10">
        <v>6</v>
      </c>
      <c r="F6" s="10">
        <v>6</v>
      </c>
      <c r="G6" s="10">
        <v>0</v>
      </c>
      <c r="H6" s="33">
        <f t="shared" ref="H6:H69" si="1">SUM(D6:G6)</f>
        <v>24</v>
      </c>
      <c r="I6" s="10">
        <v>0</v>
      </c>
      <c r="J6" s="10">
        <v>0</v>
      </c>
      <c r="K6" s="12">
        <f t="shared" ref="K6:K69" si="2">SUM(I6:J6)</f>
        <v>0</v>
      </c>
      <c r="L6" s="10">
        <v>0</v>
      </c>
      <c r="M6" s="10">
        <v>0</v>
      </c>
      <c r="N6" s="10">
        <v>0</v>
      </c>
      <c r="O6" s="34">
        <f t="shared" ref="O6:O69" si="3">SUM(K6:N6)</f>
        <v>0</v>
      </c>
      <c r="P6" s="10">
        <v>0</v>
      </c>
      <c r="Q6" s="10">
        <v>0</v>
      </c>
      <c r="R6" s="12">
        <f t="shared" ref="R6:R69" si="4">SUM(P6:Q6)</f>
        <v>0</v>
      </c>
      <c r="S6" s="10">
        <v>0</v>
      </c>
      <c r="T6" s="10">
        <v>0</v>
      </c>
      <c r="U6" s="10">
        <v>0</v>
      </c>
      <c r="V6" s="35">
        <f t="shared" ref="V6:V69" si="5">SUM(R6:U6)</f>
        <v>0</v>
      </c>
    </row>
    <row r="7" spans="1:22">
      <c r="A7" s="1" t="s">
        <v>22</v>
      </c>
      <c r="B7" s="10">
        <v>14</v>
      </c>
      <c r="C7" s="10">
        <v>14</v>
      </c>
      <c r="D7" s="12">
        <f t="shared" si="0"/>
        <v>28</v>
      </c>
      <c r="E7" s="10">
        <v>4</v>
      </c>
      <c r="F7" s="10">
        <v>31</v>
      </c>
      <c r="G7" s="10">
        <v>8</v>
      </c>
      <c r="H7" s="33">
        <f t="shared" si="1"/>
        <v>71</v>
      </c>
      <c r="I7" s="10">
        <v>0</v>
      </c>
      <c r="J7" s="10">
        <v>0</v>
      </c>
      <c r="K7" s="12">
        <f t="shared" si="2"/>
        <v>0</v>
      </c>
      <c r="L7" s="10">
        <v>0</v>
      </c>
      <c r="M7" s="10">
        <v>0</v>
      </c>
      <c r="N7" s="10">
        <v>0</v>
      </c>
      <c r="O7" s="34">
        <f t="shared" si="3"/>
        <v>0</v>
      </c>
      <c r="P7" s="10">
        <v>0</v>
      </c>
      <c r="Q7" s="10">
        <v>0</v>
      </c>
      <c r="R7" s="12">
        <f t="shared" si="4"/>
        <v>0</v>
      </c>
      <c r="S7" s="10">
        <v>0</v>
      </c>
      <c r="T7" s="10">
        <v>0</v>
      </c>
      <c r="U7" s="10">
        <v>0</v>
      </c>
      <c r="V7" s="35">
        <f t="shared" si="5"/>
        <v>0</v>
      </c>
    </row>
    <row r="8" spans="1:22">
      <c r="A8" s="1" t="s">
        <v>27</v>
      </c>
      <c r="B8" s="10">
        <v>4</v>
      </c>
      <c r="C8" s="10">
        <v>6</v>
      </c>
      <c r="D8" s="12">
        <f t="shared" si="0"/>
        <v>10</v>
      </c>
      <c r="E8" s="10">
        <v>14</v>
      </c>
      <c r="F8" s="10">
        <v>7</v>
      </c>
      <c r="G8" s="10">
        <v>3</v>
      </c>
      <c r="H8" s="33">
        <f t="shared" si="1"/>
        <v>34</v>
      </c>
      <c r="I8" s="10">
        <v>0</v>
      </c>
      <c r="J8" s="10">
        <v>0</v>
      </c>
      <c r="K8" s="12">
        <f t="shared" si="2"/>
        <v>0</v>
      </c>
      <c r="L8" s="10">
        <v>0</v>
      </c>
      <c r="M8" s="10">
        <v>0</v>
      </c>
      <c r="N8" s="10">
        <v>0</v>
      </c>
      <c r="O8" s="34">
        <f t="shared" si="3"/>
        <v>0</v>
      </c>
      <c r="P8" s="10">
        <v>0</v>
      </c>
      <c r="Q8" s="10">
        <v>0</v>
      </c>
      <c r="R8" s="12">
        <f t="shared" si="4"/>
        <v>0</v>
      </c>
      <c r="S8" s="10">
        <v>0</v>
      </c>
      <c r="T8" s="10">
        <v>0</v>
      </c>
      <c r="U8" s="10">
        <v>0</v>
      </c>
      <c r="V8" s="35">
        <f t="shared" si="5"/>
        <v>0</v>
      </c>
    </row>
    <row r="9" spans="1:22">
      <c r="A9" s="1" t="s">
        <v>32</v>
      </c>
      <c r="B9" s="10">
        <v>2</v>
      </c>
      <c r="C9" s="10">
        <v>4</v>
      </c>
      <c r="D9" s="12">
        <f t="shared" si="0"/>
        <v>6</v>
      </c>
      <c r="E9" s="10">
        <v>9</v>
      </c>
      <c r="F9" s="10">
        <v>1</v>
      </c>
      <c r="G9" s="10">
        <v>6</v>
      </c>
      <c r="H9" s="33">
        <f t="shared" si="1"/>
        <v>22</v>
      </c>
      <c r="I9" s="10">
        <v>0</v>
      </c>
      <c r="J9" s="10">
        <v>3</v>
      </c>
      <c r="K9" s="12">
        <f t="shared" si="2"/>
        <v>3</v>
      </c>
      <c r="L9" s="10">
        <v>0</v>
      </c>
      <c r="M9" s="10">
        <v>0</v>
      </c>
      <c r="N9" s="10">
        <v>0</v>
      </c>
      <c r="O9" s="34">
        <f t="shared" si="3"/>
        <v>3</v>
      </c>
      <c r="P9" s="10">
        <v>0</v>
      </c>
      <c r="Q9" s="10">
        <v>0</v>
      </c>
      <c r="R9" s="12">
        <f t="shared" si="4"/>
        <v>0</v>
      </c>
      <c r="S9" s="10">
        <v>0</v>
      </c>
      <c r="T9" s="10">
        <v>0</v>
      </c>
      <c r="U9" s="10">
        <v>0</v>
      </c>
      <c r="V9" s="35">
        <f t="shared" si="5"/>
        <v>0</v>
      </c>
    </row>
    <row r="10" spans="1:22">
      <c r="A10" s="1" t="s">
        <v>37</v>
      </c>
      <c r="B10" s="9"/>
      <c r="C10" s="10">
        <v>4</v>
      </c>
      <c r="D10" s="12">
        <f t="shared" si="0"/>
        <v>4</v>
      </c>
      <c r="E10" s="10">
        <v>0</v>
      </c>
      <c r="F10" s="10">
        <v>0</v>
      </c>
      <c r="G10" s="10">
        <v>0</v>
      </c>
      <c r="H10" s="33">
        <f t="shared" si="1"/>
        <v>4</v>
      </c>
      <c r="I10" s="10">
        <v>0</v>
      </c>
      <c r="J10" s="10">
        <v>0</v>
      </c>
      <c r="K10" s="12">
        <f t="shared" si="2"/>
        <v>0</v>
      </c>
      <c r="L10" s="10">
        <v>0</v>
      </c>
      <c r="M10" s="10">
        <v>0</v>
      </c>
      <c r="N10" s="10">
        <v>0</v>
      </c>
      <c r="O10" s="34">
        <f t="shared" si="3"/>
        <v>0</v>
      </c>
      <c r="P10" s="10">
        <v>0</v>
      </c>
      <c r="Q10" s="10">
        <v>0</v>
      </c>
      <c r="R10" s="12">
        <f t="shared" si="4"/>
        <v>0</v>
      </c>
      <c r="S10" s="10">
        <v>0</v>
      </c>
      <c r="T10" s="10">
        <v>0</v>
      </c>
      <c r="U10" s="10">
        <v>0</v>
      </c>
      <c r="V10" s="35">
        <f t="shared" si="5"/>
        <v>0</v>
      </c>
    </row>
    <row r="11" spans="1:22">
      <c r="A11" s="1" t="s">
        <v>42</v>
      </c>
      <c r="B11" s="10">
        <v>20</v>
      </c>
      <c r="C11" s="10">
        <v>2</v>
      </c>
      <c r="D11" s="12">
        <f t="shared" si="0"/>
        <v>22</v>
      </c>
      <c r="E11" s="10">
        <v>4</v>
      </c>
      <c r="F11" s="10">
        <v>507</v>
      </c>
      <c r="G11" s="10">
        <v>0</v>
      </c>
      <c r="H11" s="33">
        <f t="shared" si="1"/>
        <v>533</v>
      </c>
      <c r="I11" s="10">
        <v>142</v>
      </c>
      <c r="J11" s="10">
        <v>14</v>
      </c>
      <c r="K11" s="12">
        <f t="shared" si="2"/>
        <v>156</v>
      </c>
      <c r="L11" s="10">
        <v>648</v>
      </c>
      <c r="M11" s="10">
        <v>6</v>
      </c>
      <c r="N11" s="10">
        <v>8</v>
      </c>
      <c r="O11" s="34">
        <f t="shared" si="3"/>
        <v>818</v>
      </c>
      <c r="P11" s="10">
        <v>0</v>
      </c>
      <c r="Q11" s="10">
        <v>0</v>
      </c>
      <c r="R11" s="12">
        <f t="shared" si="4"/>
        <v>0</v>
      </c>
      <c r="S11" s="10">
        <v>0</v>
      </c>
      <c r="T11" s="10">
        <v>0</v>
      </c>
      <c r="U11" s="10">
        <v>0</v>
      </c>
      <c r="V11" s="35">
        <f t="shared" si="5"/>
        <v>0</v>
      </c>
    </row>
    <row r="12" spans="1:22">
      <c r="A12" s="1" t="s">
        <v>47</v>
      </c>
      <c r="B12" s="10">
        <v>4</v>
      </c>
      <c r="C12" s="10">
        <v>4</v>
      </c>
      <c r="D12" s="12">
        <f t="shared" si="0"/>
        <v>8</v>
      </c>
      <c r="E12" s="10">
        <v>0</v>
      </c>
      <c r="F12" s="10">
        <v>0</v>
      </c>
      <c r="G12" s="10">
        <v>0</v>
      </c>
      <c r="H12" s="33">
        <f t="shared" si="1"/>
        <v>8</v>
      </c>
      <c r="I12" s="10">
        <v>0</v>
      </c>
      <c r="J12" s="10">
        <v>0</v>
      </c>
      <c r="K12" s="12">
        <f t="shared" si="2"/>
        <v>0</v>
      </c>
      <c r="L12" s="10">
        <v>0</v>
      </c>
      <c r="M12" s="10">
        <v>0</v>
      </c>
      <c r="N12" s="10">
        <v>0</v>
      </c>
      <c r="O12" s="34">
        <f t="shared" si="3"/>
        <v>0</v>
      </c>
      <c r="P12" s="10">
        <v>0</v>
      </c>
      <c r="Q12" s="10">
        <v>0</v>
      </c>
      <c r="R12" s="12">
        <f t="shared" si="4"/>
        <v>0</v>
      </c>
      <c r="S12" s="10">
        <v>0</v>
      </c>
      <c r="T12" s="10">
        <v>0</v>
      </c>
      <c r="U12" s="10">
        <v>0</v>
      </c>
      <c r="V12" s="35">
        <f t="shared" si="5"/>
        <v>0</v>
      </c>
    </row>
    <row r="13" spans="1:22">
      <c r="A13" s="1" t="s">
        <v>52</v>
      </c>
      <c r="B13" s="10">
        <v>206</v>
      </c>
      <c r="C13" s="10">
        <v>12</v>
      </c>
      <c r="D13" s="12">
        <f t="shared" si="0"/>
        <v>218</v>
      </c>
      <c r="E13" s="10">
        <v>12</v>
      </c>
      <c r="F13" s="10">
        <v>361</v>
      </c>
      <c r="G13" s="10">
        <v>0</v>
      </c>
      <c r="H13" s="33">
        <f t="shared" si="1"/>
        <v>591</v>
      </c>
      <c r="I13" s="10">
        <v>3</v>
      </c>
      <c r="J13" s="10">
        <v>16</v>
      </c>
      <c r="K13" s="12">
        <f t="shared" si="2"/>
        <v>19</v>
      </c>
      <c r="L13" s="11">
        <v>1331</v>
      </c>
      <c r="M13" s="10">
        <v>265</v>
      </c>
      <c r="N13" s="10">
        <v>0</v>
      </c>
      <c r="O13" s="34">
        <f t="shared" si="3"/>
        <v>1615</v>
      </c>
      <c r="P13" s="10">
        <v>45</v>
      </c>
      <c r="Q13" s="10">
        <v>1</v>
      </c>
      <c r="R13" s="12">
        <f t="shared" si="4"/>
        <v>46</v>
      </c>
      <c r="S13" s="10">
        <v>0</v>
      </c>
      <c r="T13" s="10">
        <v>73</v>
      </c>
      <c r="U13" s="10">
        <v>0</v>
      </c>
      <c r="V13" s="35">
        <f t="shared" si="5"/>
        <v>119</v>
      </c>
    </row>
    <row r="14" spans="1:22">
      <c r="A14" s="1" t="s">
        <v>57</v>
      </c>
      <c r="B14" s="10">
        <v>21</v>
      </c>
      <c r="C14" s="10">
        <v>5</v>
      </c>
      <c r="D14" s="12">
        <f t="shared" si="0"/>
        <v>26</v>
      </c>
      <c r="E14" s="10">
        <v>5</v>
      </c>
      <c r="F14" s="10">
        <v>67</v>
      </c>
      <c r="G14" s="10">
        <v>0</v>
      </c>
      <c r="H14" s="33">
        <f t="shared" si="1"/>
        <v>98</v>
      </c>
      <c r="I14" s="10">
        <v>1</v>
      </c>
      <c r="J14" s="10">
        <v>0</v>
      </c>
      <c r="K14" s="12">
        <f t="shared" si="2"/>
        <v>1</v>
      </c>
      <c r="L14" s="10">
        <v>0</v>
      </c>
      <c r="M14" s="10">
        <v>1</v>
      </c>
      <c r="N14" s="10">
        <v>3</v>
      </c>
      <c r="O14" s="34">
        <f t="shared" si="3"/>
        <v>5</v>
      </c>
      <c r="P14" s="10">
        <v>0</v>
      </c>
      <c r="Q14" s="10">
        <v>0</v>
      </c>
      <c r="R14" s="12">
        <f t="shared" si="4"/>
        <v>0</v>
      </c>
      <c r="S14" s="10">
        <v>0</v>
      </c>
      <c r="T14" s="10">
        <v>0</v>
      </c>
      <c r="U14" s="9" t="s">
        <v>738</v>
      </c>
      <c r="V14" s="35">
        <f t="shared" si="5"/>
        <v>0</v>
      </c>
    </row>
    <row r="15" spans="1:22">
      <c r="A15" s="1" t="s">
        <v>62</v>
      </c>
      <c r="B15" s="10">
        <v>6</v>
      </c>
      <c r="C15" s="10">
        <v>20</v>
      </c>
      <c r="D15" s="12">
        <f t="shared" si="0"/>
        <v>26</v>
      </c>
      <c r="E15" s="10">
        <v>5</v>
      </c>
      <c r="F15" s="10">
        <v>3</v>
      </c>
      <c r="G15" s="10">
        <v>5</v>
      </c>
      <c r="H15" s="33">
        <f t="shared" si="1"/>
        <v>39</v>
      </c>
      <c r="I15" s="10">
        <v>0</v>
      </c>
      <c r="J15" s="10">
        <v>2</v>
      </c>
      <c r="K15" s="12">
        <f t="shared" si="2"/>
        <v>2</v>
      </c>
      <c r="L15" s="10">
        <v>0</v>
      </c>
      <c r="M15" s="10">
        <v>0</v>
      </c>
      <c r="N15" s="10">
        <v>0</v>
      </c>
      <c r="O15" s="34">
        <f t="shared" si="3"/>
        <v>2</v>
      </c>
      <c r="P15" s="10">
        <v>0</v>
      </c>
      <c r="Q15" s="10">
        <v>0</v>
      </c>
      <c r="R15" s="12">
        <f t="shared" si="4"/>
        <v>0</v>
      </c>
      <c r="S15" s="10">
        <v>0</v>
      </c>
      <c r="T15" s="10">
        <v>0</v>
      </c>
      <c r="U15" s="10">
        <v>0</v>
      </c>
      <c r="V15" s="35">
        <f t="shared" si="5"/>
        <v>0</v>
      </c>
    </row>
    <row r="16" spans="1:22">
      <c r="A16" s="1" t="s">
        <v>67</v>
      </c>
      <c r="B16" s="10">
        <v>8</v>
      </c>
      <c r="C16" s="10">
        <v>11</v>
      </c>
      <c r="D16" s="12">
        <f t="shared" si="0"/>
        <v>19</v>
      </c>
      <c r="E16" s="10">
        <v>5</v>
      </c>
      <c r="F16" s="10">
        <v>5</v>
      </c>
      <c r="G16" s="10">
        <v>0</v>
      </c>
      <c r="H16" s="33">
        <f t="shared" si="1"/>
        <v>29</v>
      </c>
      <c r="I16" s="10">
        <v>9</v>
      </c>
      <c r="J16" s="10">
        <v>0</v>
      </c>
      <c r="K16" s="12">
        <f t="shared" si="2"/>
        <v>9</v>
      </c>
      <c r="L16" s="10">
        <v>0</v>
      </c>
      <c r="M16" s="10">
        <v>0</v>
      </c>
      <c r="N16" s="10">
        <v>0</v>
      </c>
      <c r="O16" s="34">
        <f t="shared" si="3"/>
        <v>9</v>
      </c>
      <c r="P16" s="10">
        <v>0</v>
      </c>
      <c r="Q16" s="10">
        <v>0</v>
      </c>
      <c r="R16" s="12">
        <f t="shared" si="4"/>
        <v>0</v>
      </c>
      <c r="S16" s="10">
        <v>0</v>
      </c>
      <c r="T16" s="10">
        <v>0</v>
      </c>
      <c r="U16" s="10">
        <v>0</v>
      </c>
      <c r="V16" s="35">
        <f t="shared" si="5"/>
        <v>0</v>
      </c>
    </row>
    <row r="17" spans="1:22">
      <c r="A17" s="1" t="s">
        <v>72</v>
      </c>
      <c r="B17" s="10">
        <v>4</v>
      </c>
      <c r="C17" s="10">
        <v>4</v>
      </c>
      <c r="D17" s="12">
        <f t="shared" si="0"/>
        <v>8</v>
      </c>
      <c r="E17" s="10">
        <v>4</v>
      </c>
      <c r="F17" s="10">
        <v>3</v>
      </c>
      <c r="G17" s="10">
        <v>5</v>
      </c>
      <c r="H17" s="33">
        <f t="shared" si="1"/>
        <v>20</v>
      </c>
      <c r="I17" s="10">
        <v>1</v>
      </c>
      <c r="J17" s="10">
        <v>1</v>
      </c>
      <c r="K17" s="12">
        <f t="shared" si="2"/>
        <v>2</v>
      </c>
      <c r="L17" s="10">
        <v>0</v>
      </c>
      <c r="M17" s="10">
        <v>1</v>
      </c>
      <c r="N17" s="10">
        <v>1</v>
      </c>
      <c r="O17" s="34">
        <f t="shared" si="3"/>
        <v>4</v>
      </c>
      <c r="P17" s="10">
        <v>0</v>
      </c>
      <c r="Q17" s="10">
        <v>0</v>
      </c>
      <c r="R17" s="12">
        <f t="shared" si="4"/>
        <v>0</v>
      </c>
      <c r="S17" s="10">
        <v>0</v>
      </c>
      <c r="T17" s="10">
        <v>0</v>
      </c>
      <c r="U17" s="10">
        <v>0</v>
      </c>
      <c r="V17" s="35">
        <f t="shared" si="5"/>
        <v>0</v>
      </c>
    </row>
    <row r="18" spans="1:22">
      <c r="A18" s="1" t="s">
        <v>77</v>
      </c>
      <c r="B18" s="10">
        <v>3</v>
      </c>
      <c r="C18" s="10">
        <v>5</v>
      </c>
      <c r="D18" s="12">
        <f t="shared" si="0"/>
        <v>8</v>
      </c>
      <c r="E18" s="10">
        <v>0</v>
      </c>
      <c r="F18" s="10">
        <v>0</v>
      </c>
      <c r="G18" s="10">
        <v>0</v>
      </c>
      <c r="H18" s="33">
        <f t="shared" si="1"/>
        <v>8</v>
      </c>
      <c r="I18" s="10">
        <v>0</v>
      </c>
      <c r="J18" s="10">
        <v>0</v>
      </c>
      <c r="K18" s="12">
        <f t="shared" si="2"/>
        <v>0</v>
      </c>
      <c r="L18" s="10">
        <v>0</v>
      </c>
      <c r="M18" s="10">
        <v>0</v>
      </c>
      <c r="N18" s="10">
        <v>0</v>
      </c>
      <c r="O18" s="34">
        <f t="shared" si="3"/>
        <v>0</v>
      </c>
      <c r="P18" s="10">
        <v>0</v>
      </c>
      <c r="Q18" s="10">
        <v>0</v>
      </c>
      <c r="R18" s="12">
        <f t="shared" si="4"/>
        <v>0</v>
      </c>
      <c r="S18" s="10">
        <v>0</v>
      </c>
      <c r="T18" s="10">
        <v>0</v>
      </c>
      <c r="U18" s="10">
        <v>0</v>
      </c>
      <c r="V18" s="35">
        <f t="shared" si="5"/>
        <v>0</v>
      </c>
    </row>
    <row r="19" spans="1:22">
      <c r="A19" s="1" t="s">
        <v>82</v>
      </c>
      <c r="B19" s="10">
        <v>6</v>
      </c>
      <c r="C19" s="10">
        <v>6</v>
      </c>
      <c r="D19" s="12">
        <f t="shared" si="0"/>
        <v>12</v>
      </c>
      <c r="E19" s="10">
        <v>0</v>
      </c>
      <c r="F19" s="10">
        <v>6</v>
      </c>
      <c r="G19" s="10">
        <v>0</v>
      </c>
      <c r="H19" s="33">
        <f t="shared" si="1"/>
        <v>18</v>
      </c>
      <c r="I19" s="10">
        <v>1</v>
      </c>
      <c r="J19" s="10">
        <v>1</v>
      </c>
      <c r="K19" s="12">
        <f t="shared" si="2"/>
        <v>2</v>
      </c>
      <c r="L19" s="10">
        <v>15</v>
      </c>
      <c r="M19" s="10">
        <v>0</v>
      </c>
      <c r="N19" s="10">
        <v>0</v>
      </c>
      <c r="O19" s="34">
        <f t="shared" si="3"/>
        <v>17</v>
      </c>
      <c r="P19" s="10">
        <v>0</v>
      </c>
      <c r="Q19" s="10">
        <v>0</v>
      </c>
      <c r="R19" s="12">
        <f t="shared" si="4"/>
        <v>0</v>
      </c>
      <c r="S19" s="10">
        <v>0</v>
      </c>
      <c r="T19" s="10">
        <v>0</v>
      </c>
      <c r="U19" s="10">
        <v>0</v>
      </c>
      <c r="V19" s="35">
        <f t="shared" si="5"/>
        <v>0</v>
      </c>
    </row>
    <row r="20" spans="1:22">
      <c r="A20" s="1" t="s">
        <v>87</v>
      </c>
      <c r="B20" s="9" t="s">
        <v>71</v>
      </c>
      <c r="C20" s="10">
        <v>4</v>
      </c>
      <c r="D20" s="12">
        <f t="shared" si="0"/>
        <v>4</v>
      </c>
      <c r="E20" s="10">
        <v>0</v>
      </c>
      <c r="F20" s="10">
        <v>0</v>
      </c>
      <c r="G20" s="10">
        <v>0</v>
      </c>
      <c r="H20" s="33">
        <f t="shared" si="1"/>
        <v>4</v>
      </c>
      <c r="I20" s="9" t="s">
        <v>71</v>
      </c>
      <c r="J20" s="10">
        <v>0</v>
      </c>
      <c r="K20" s="12">
        <f t="shared" si="2"/>
        <v>0</v>
      </c>
      <c r="L20" s="10">
        <v>0</v>
      </c>
      <c r="M20" s="10">
        <v>0</v>
      </c>
      <c r="N20" s="10">
        <v>0</v>
      </c>
      <c r="O20" s="34">
        <f t="shared" si="3"/>
        <v>0</v>
      </c>
      <c r="P20" s="10">
        <v>0</v>
      </c>
      <c r="Q20" s="10">
        <v>0</v>
      </c>
      <c r="R20" s="12">
        <f t="shared" si="4"/>
        <v>0</v>
      </c>
      <c r="S20" s="10">
        <v>0</v>
      </c>
      <c r="T20" s="10">
        <v>0</v>
      </c>
      <c r="U20" s="10">
        <v>0</v>
      </c>
      <c r="V20" s="35">
        <f t="shared" si="5"/>
        <v>0</v>
      </c>
    </row>
    <row r="21" spans="1:22">
      <c r="A21" s="1" t="s">
        <v>92</v>
      </c>
      <c r="B21" s="10">
        <v>36</v>
      </c>
      <c r="C21" s="10">
        <v>5</v>
      </c>
      <c r="D21" s="12">
        <f t="shared" si="0"/>
        <v>41</v>
      </c>
      <c r="E21" s="10">
        <v>14</v>
      </c>
      <c r="F21" s="10">
        <v>28</v>
      </c>
      <c r="G21" s="10">
        <v>0</v>
      </c>
      <c r="H21" s="33">
        <f t="shared" si="1"/>
        <v>83</v>
      </c>
      <c r="I21" s="10">
        <v>0</v>
      </c>
      <c r="J21" s="10">
        <v>0</v>
      </c>
      <c r="K21" s="12">
        <f t="shared" si="2"/>
        <v>0</v>
      </c>
      <c r="L21" s="10">
        <v>0</v>
      </c>
      <c r="M21" s="10">
        <v>0</v>
      </c>
      <c r="N21" s="10">
        <v>0</v>
      </c>
      <c r="O21" s="34">
        <f t="shared" si="3"/>
        <v>0</v>
      </c>
      <c r="P21" s="10">
        <v>0</v>
      </c>
      <c r="Q21" s="10">
        <v>0</v>
      </c>
      <c r="R21" s="12">
        <f t="shared" si="4"/>
        <v>0</v>
      </c>
      <c r="S21" s="10">
        <v>0</v>
      </c>
      <c r="T21" s="10">
        <v>0</v>
      </c>
      <c r="U21" s="10">
        <v>0</v>
      </c>
      <c r="V21" s="35">
        <f t="shared" si="5"/>
        <v>0</v>
      </c>
    </row>
    <row r="22" spans="1:22">
      <c r="A22" s="1" t="s">
        <v>97</v>
      </c>
      <c r="B22" s="10">
        <v>33</v>
      </c>
      <c r="C22" s="10">
        <v>0</v>
      </c>
      <c r="D22" s="12">
        <f t="shared" si="0"/>
        <v>33</v>
      </c>
      <c r="E22" s="10">
        <v>0</v>
      </c>
      <c r="F22" s="10">
        <v>0</v>
      </c>
      <c r="G22" s="10">
        <v>0</v>
      </c>
      <c r="H22" s="33">
        <f t="shared" si="1"/>
        <v>33</v>
      </c>
      <c r="I22" s="10">
        <v>0</v>
      </c>
      <c r="J22" s="10">
        <v>0</v>
      </c>
      <c r="K22" s="12">
        <f t="shared" si="2"/>
        <v>0</v>
      </c>
      <c r="L22" s="10">
        <v>0</v>
      </c>
      <c r="M22" s="10">
        <v>0</v>
      </c>
      <c r="N22" s="10">
        <v>0</v>
      </c>
      <c r="O22" s="34">
        <f t="shared" si="3"/>
        <v>0</v>
      </c>
      <c r="P22" s="10">
        <v>0</v>
      </c>
      <c r="Q22" s="10">
        <v>0</v>
      </c>
      <c r="R22" s="12">
        <f t="shared" si="4"/>
        <v>0</v>
      </c>
      <c r="S22" s="10">
        <v>0</v>
      </c>
      <c r="T22" s="10">
        <v>0</v>
      </c>
      <c r="U22" s="10">
        <v>0</v>
      </c>
      <c r="V22" s="35">
        <f t="shared" si="5"/>
        <v>0</v>
      </c>
    </row>
    <row r="23" spans="1:22">
      <c r="A23" s="1" t="s">
        <v>102</v>
      </c>
      <c r="B23" s="10">
        <v>0</v>
      </c>
      <c r="C23" s="10">
        <v>0</v>
      </c>
      <c r="D23" s="12">
        <f t="shared" si="0"/>
        <v>0</v>
      </c>
      <c r="E23" s="10">
        <v>0</v>
      </c>
      <c r="F23" s="10">
        <v>0</v>
      </c>
      <c r="G23" s="10">
        <v>0</v>
      </c>
      <c r="H23" s="33">
        <f t="shared" si="1"/>
        <v>0</v>
      </c>
      <c r="I23" s="10">
        <v>0</v>
      </c>
      <c r="J23" s="10">
        <v>0</v>
      </c>
      <c r="K23" s="12">
        <f t="shared" si="2"/>
        <v>0</v>
      </c>
      <c r="L23" s="10">
        <v>0</v>
      </c>
      <c r="M23" s="10">
        <v>0</v>
      </c>
      <c r="N23" s="10">
        <v>0</v>
      </c>
      <c r="O23" s="34">
        <f t="shared" si="3"/>
        <v>0</v>
      </c>
      <c r="P23" s="10">
        <v>0</v>
      </c>
      <c r="Q23" s="10">
        <v>0</v>
      </c>
      <c r="R23" s="12">
        <f t="shared" si="4"/>
        <v>0</v>
      </c>
      <c r="S23" s="10">
        <v>0</v>
      </c>
      <c r="T23" s="10">
        <v>0</v>
      </c>
      <c r="U23" s="10">
        <v>0</v>
      </c>
      <c r="V23" s="35">
        <f t="shared" si="5"/>
        <v>0</v>
      </c>
    </row>
    <row r="24" spans="1:22">
      <c r="A24" s="1" t="s">
        <v>107</v>
      </c>
      <c r="B24" s="10">
        <v>77</v>
      </c>
      <c r="C24" s="10">
        <v>77</v>
      </c>
      <c r="D24" s="12">
        <f t="shared" si="0"/>
        <v>154</v>
      </c>
      <c r="E24" s="10">
        <v>32</v>
      </c>
      <c r="F24" s="10">
        <v>51</v>
      </c>
      <c r="G24" s="10">
        <v>0</v>
      </c>
      <c r="H24" s="33">
        <f t="shared" si="1"/>
        <v>237</v>
      </c>
      <c r="I24" s="10">
        <v>0</v>
      </c>
      <c r="J24" s="10">
        <v>2</v>
      </c>
      <c r="K24" s="12">
        <f t="shared" si="2"/>
        <v>2</v>
      </c>
      <c r="L24" s="10">
        <v>0</v>
      </c>
      <c r="M24" s="10">
        <v>0</v>
      </c>
      <c r="N24" s="10">
        <v>3</v>
      </c>
      <c r="O24" s="34">
        <f t="shared" si="3"/>
        <v>5</v>
      </c>
      <c r="P24" s="10">
        <v>0</v>
      </c>
      <c r="Q24" s="10">
        <v>0</v>
      </c>
      <c r="R24" s="12">
        <f t="shared" si="4"/>
        <v>0</v>
      </c>
      <c r="S24" s="10">
        <v>0</v>
      </c>
      <c r="T24" s="10">
        <v>0</v>
      </c>
      <c r="U24" s="10">
        <v>0</v>
      </c>
      <c r="V24" s="35">
        <f t="shared" si="5"/>
        <v>0</v>
      </c>
    </row>
    <row r="25" spans="1:22">
      <c r="A25" s="1" t="s">
        <v>112</v>
      </c>
      <c r="B25" s="10">
        <v>29</v>
      </c>
      <c r="C25" s="10">
        <v>14</v>
      </c>
      <c r="D25" s="12">
        <f t="shared" si="0"/>
        <v>43</v>
      </c>
      <c r="E25" s="10">
        <v>22</v>
      </c>
      <c r="F25" s="10">
        <v>203</v>
      </c>
      <c r="G25" s="10">
        <v>0</v>
      </c>
      <c r="H25" s="33">
        <f t="shared" si="1"/>
        <v>268</v>
      </c>
      <c r="I25" s="10">
        <v>26</v>
      </c>
      <c r="J25" s="10">
        <v>4</v>
      </c>
      <c r="K25" s="12">
        <f t="shared" si="2"/>
        <v>30</v>
      </c>
      <c r="L25" s="10">
        <v>0</v>
      </c>
      <c r="M25" s="10">
        <v>1</v>
      </c>
      <c r="N25" s="10">
        <v>0</v>
      </c>
      <c r="O25" s="34">
        <f t="shared" si="3"/>
        <v>31</v>
      </c>
      <c r="P25" s="10">
        <v>0</v>
      </c>
      <c r="Q25" s="10">
        <v>0</v>
      </c>
      <c r="R25" s="12">
        <f t="shared" si="4"/>
        <v>0</v>
      </c>
      <c r="S25" s="10">
        <v>0</v>
      </c>
      <c r="T25" s="10">
        <v>0</v>
      </c>
      <c r="U25" s="10">
        <v>0</v>
      </c>
      <c r="V25" s="35">
        <f t="shared" si="5"/>
        <v>0</v>
      </c>
    </row>
    <row r="26" spans="1:22">
      <c r="A26" s="1" t="s">
        <v>117</v>
      </c>
      <c r="B26" s="10">
        <v>14</v>
      </c>
      <c r="C26" s="10">
        <v>11</v>
      </c>
      <c r="D26" s="12">
        <f t="shared" si="0"/>
        <v>25</v>
      </c>
      <c r="E26" s="10">
        <v>7</v>
      </c>
      <c r="F26" s="10">
        <v>6</v>
      </c>
      <c r="G26" s="10">
        <v>39</v>
      </c>
      <c r="H26" s="33">
        <f t="shared" si="1"/>
        <v>77</v>
      </c>
      <c r="I26" s="10">
        <v>0</v>
      </c>
      <c r="J26" s="10">
        <v>0</v>
      </c>
      <c r="K26" s="12">
        <f t="shared" si="2"/>
        <v>0</v>
      </c>
      <c r="L26" s="10">
        <v>0</v>
      </c>
      <c r="M26" s="10">
        <v>0</v>
      </c>
      <c r="N26" s="10">
        <v>0</v>
      </c>
      <c r="O26" s="34">
        <f t="shared" si="3"/>
        <v>0</v>
      </c>
      <c r="P26" s="10">
        <v>0</v>
      </c>
      <c r="Q26" s="10">
        <v>0</v>
      </c>
      <c r="R26" s="12">
        <f t="shared" si="4"/>
        <v>0</v>
      </c>
      <c r="S26" s="10">
        <v>0</v>
      </c>
      <c r="T26" s="10">
        <v>0</v>
      </c>
      <c r="U26" s="10">
        <v>0</v>
      </c>
      <c r="V26" s="35">
        <f t="shared" si="5"/>
        <v>0</v>
      </c>
    </row>
    <row r="27" spans="1:22">
      <c r="A27" s="1" t="s">
        <v>122</v>
      </c>
      <c r="B27" s="10">
        <v>74</v>
      </c>
      <c r="C27" s="10">
        <v>16</v>
      </c>
      <c r="D27" s="12">
        <f t="shared" si="0"/>
        <v>90</v>
      </c>
      <c r="E27" s="10">
        <v>12</v>
      </c>
      <c r="F27" s="10">
        <v>29</v>
      </c>
      <c r="G27" s="10">
        <v>6</v>
      </c>
      <c r="H27" s="33">
        <f t="shared" si="1"/>
        <v>137</v>
      </c>
      <c r="I27" s="10">
        <v>0</v>
      </c>
      <c r="J27" s="10">
        <v>0</v>
      </c>
      <c r="K27" s="12">
        <f t="shared" si="2"/>
        <v>0</v>
      </c>
      <c r="L27" s="10">
        <v>0</v>
      </c>
      <c r="M27" s="10">
        <v>0</v>
      </c>
      <c r="N27" s="10">
        <v>1</v>
      </c>
      <c r="O27" s="34">
        <f t="shared" si="3"/>
        <v>1</v>
      </c>
      <c r="P27" s="10">
        <v>0</v>
      </c>
      <c r="Q27" s="10">
        <v>1</v>
      </c>
      <c r="R27" s="12">
        <f t="shared" si="4"/>
        <v>1</v>
      </c>
      <c r="S27" s="10">
        <v>0</v>
      </c>
      <c r="T27" s="10">
        <v>0</v>
      </c>
      <c r="U27" s="10">
        <v>0</v>
      </c>
      <c r="V27" s="35">
        <f t="shared" si="5"/>
        <v>1</v>
      </c>
    </row>
    <row r="28" spans="1:22">
      <c r="A28" s="1" t="s">
        <v>127</v>
      </c>
      <c r="B28" s="10">
        <v>11</v>
      </c>
      <c r="C28" s="10">
        <v>16</v>
      </c>
      <c r="D28" s="12">
        <f t="shared" si="0"/>
        <v>27</v>
      </c>
      <c r="E28" s="10">
        <v>10</v>
      </c>
      <c r="F28" s="10">
        <v>39</v>
      </c>
      <c r="G28" s="10">
        <v>3</v>
      </c>
      <c r="H28" s="33">
        <f t="shared" si="1"/>
        <v>79</v>
      </c>
      <c r="I28" s="10">
        <v>0</v>
      </c>
      <c r="J28" s="10">
        <v>0</v>
      </c>
      <c r="K28" s="12">
        <f t="shared" si="2"/>
        <v>0</v>
      </c>
      <c r="L28" s="10">
        <v>0</v>
      </c>
      <c r="M28" s="10">
        <v>0</v>
      </c>
      <c r="N28" s="10">
        <v>0</v>
      </c>
      <c r="O28" s="34">
        <f t="shared" si="3"/>
        <v>0</v>
      </c>
      <c r="P28" s="10">
        <v>0</v>
      </c>
      <c r="Q28" s="10">
        <v>0</v>
      </c>
      <c r="R28" s="12">
        <f t="shared" si="4"/>
        <v>0</v>
      </c>
      <c r="S28" s="10">
        <v>0</v>
      </c>
      <c r="T28" s="10">
        <v>0</v>
      </c>
      <c r="U28" s="10">
        <v>0</v>
      </c>
      <c r="V28" s="35">
        <f t="shared" si="5"/>
        <v>0</v>
      </c>
    </row>
    <row r="29" spans="1:22">
      <c r="A29" s="1" t="s">
        <v>132</v>
      </c>
      <c r="B29" s="10">
        <v>93</v>
      </c>
      <c r="C29" s="10">
        <v>195</v>
      </c>
      <c r="D29" s="12">
        <f t="shared" si="0"/>
        <v>288</v>
      </c>
      <c r="E29" s="10">
        <v>21</v>
      </c>
      <c r="F29" s="10">
        <v>224</v>
      </c>
      <c r="G29" s="10">
        <v>27</v>
      </c>
      <c r="H29" s="33">
        <f t="shared" si="1"/>
        <v>560</v>
      </c>
      <c r="I29" s="10">
        <v>8</v>
      </c>
      <c r="J29" s="10">
        <v>0</v>
      </c>
      <c r="K29" s="12">
        <f t="shared" si="2"/>
        <v>8</v>
      </c>
      <c r="L29" s="10">
        <v>0</v>
      </c>
      <c r="M29" s="10">
        <v>0</v>
      </c>
      <c r="N29" s="10">
        <v>0</v>
      </c>
      <c r="O29" s="34">
        <f t="shared" si="3"/>
        <v>8</v>
      </c>
      <c r="P29" s="10">
        <v>3</v>
      </c>
      <c r="Q29" s="10">
        <v>0</v>
      </c>
      <c r="R29" s="12">
        <f t="shared" si="4"/>
        <v>3</v>
      </c>
      <c r="S29" s="10">
        <v>0</v>
      </c>
      <c r="T29" s="10">
        <v>0</v>
      </c>
      <c r="U29" s="10">
        <v>0</v>
      </c>
      <c r="V29" s="35">
        <f t="shared" si="5"/>
        <v>3</v>
      </c>
    </row>
    <row r="30" spans="1:22">
      <c r="A30" s="1" t="s">
        <v>137</v>
      </c>
      <c r="B30" s="10">
        <v>48</v>
      </c>
      <c r="C30" s="10">
        <v>48</v>
      </c>
      <c r="D30" s="12">
        <f t="shared" si="0"/>
        <v>96</v>
      </c>
      <c r="E30" s="10">
        <v>12</v>
      </c>
      <c r="F30" s="10">
        <v>12</v>
      </c>
      <c r="G30" s="10">
        <v>6</v>
      </c>
      <c r="H30" s="33">
        <f t="shared" si="1"/>
        <v>126</v>
      </c>
      <c r="I30" s="10">
        <v>0</v>
      </c>
      <c r="J30" s="10">
        <v>0</v>
      </c>
      <c r="K30" s="12">
        <f t="shared" si="2"/>
        <v>0</v>
      </c>
      <c r="L30" s="9" t="s">
        <v>71</v>
      </c>
      <c r="M30" s="10">
        <v>0</v>
      </c>
      <c r="N30" s="10">
        <v>0</v>
      </c>
      <c r="O30" s="34">
        <f t="shared" si="3"/>
        <v>0</v>
      </c>
      <c r="P30" s="10">
        <v>12</v>
      </c>
      <c r="Q30" s="10">
        <v>12</v>
      </c>
      <c r="R30" s="12">
        <f t="shared" si="4"/>
        <v>24</v>
      </c>
      <c r="S30" s="10">
        <v>0</v>
      </c>
      <c r="T30" s="10">
        <v>0</v>
      </c>
      <c r="U30" s="10">
        <v>0</v>
      </c>
      <c r="V30" s="35">
        <f t="shared" si="5"/>
        <v>24</v>
      </c>
    </row>
    <row r="31" spans="1:22">
      <c r="A31" s="1" t="s">
        <v>142</v>
      </c>
      <c r="B31" s="10">
        <v>5</v>
      </c>
      <c r="C31" s="10">
        <v>7</v>
      </c>
      <c r="D31" s="12">
        <f t="shared" si="0"/>
        <v>12</v>
      </c>
      <c r="E31" s="10">
        <v>4</v>
      </c>
      <c r="F31" s="10">
        <v>2</v>
      </c>
      <c r="G31" s="10">
        <v>8</v>
      </c>
      <c r="H31" s="33">
        <f t="shared" si="1"/>
        <v>26</v>
      </c>
      <c r="I31" s="10">
        <v>1</v>
      </c>
      <c r="J31" s="10">
        <v>1</v>
      </c>
      <c r="K31" s="12">
        <f t="shared" si="2"/>
        <v>2</v>
      </c>
      <c r="L31" s="10">
        <v>0</v>
      </c>
      <c r="M31" s="10">
        <v>0</v>
      </c>
      <c r="N31" s="10">
        <v>1</v>
      </c>
      <c r="O31" s="34">
        <f t="shared" si="3"/>
        <v>3</v>
      </c>
      <c r="P31" s="10">
        <v>0</v>
      </c>
      <c r="Q31" s="10">
        <v>0</v>
      </c>
      <c r="R31" s="12">
        <f t="shared" si="4"/>
        <v>0</v>
      </c>
      <c r="S31" s="10">
        <v>0</v>
      </c>
      <c r="T31" s="10">
        <v>0</v>
      </c>
      <c r="U31" s="10">
        <v>0</v>
      </c>
      <c r="V31" s="35">
        <f t="shared" si="5"/>
        <v>0</v>
      </c>
    </row>
    <row r="32" spans="1:22">
      <c r="A32" s="1" t="s">
        <v>147</v>
      </c>
      <c r="B32" s="10">
        <v>1</v>
      </c>
      <c r="C32" s="10">
        <v>1</v>
      </c>
      <c r="D32" s="12">
        <f t="shared" si="0"/>
        <v>2</v>
      </c>
      <c r="E32" s="10">
        <v>0</v>
      </c>
      <c r="F32" s="10">
        <v>0</v>
      </c>
      <c r="G32" s="10">
        <v>0</v>
      </c>
      <c r="H32" s="33">
        <f t="shared" si="1"/>
        <v>2</v>
      </c>
      <c r="I32" s="10">
        <v>0</v>
      </c>
      <c r="J32" s="10">
        <v>0</v>
      </c>
      <c r="K32" s="12">
        <f t="shared" si="2"/>
        <v>0</v>
      </c>
      <c r="L32" s="10">
        <v>0</v>
      </c>
      <c r="M32" s="10">
        <v>0</v>
      </c>
      <c r="N32" s="10">
        <v>0</v>
      </c>
      <c r="O32" s="34">
        <f t="shared" si="3"/>
        <v>0</v>
      </c>
      <c r="P32" s="10">
        <v>0</v>
      </c>
      <c r="Q32" s="10">
        <v>0</v>
      </c>
      <c r="R32" s="12">
        <f t="shared" si="4"/>
        <v>0</v>
      </c>
      <c r="S32" s="10">
        <v>0</v>
      </c>
      <c r="T32" s="10">
        <v>0</v>
      </c>
      <c r="U32" s="10">
        <v>0</v>
      </c>
      <c r="V32" s="35">
        <f t="shared" si="5"/>
        <v>0</v>
      </c>
    </row>
    <row r="33" spans="1:22">
      <c r="A33" s="1" t="s">
        <v>152</v>
      </c>
      <c r="B33" s="10">
        <v>0</v>
      </c>
      <c r="C33" s="10">
        <v>0</v>
      </c>
      <c r="D33" s="12">
        <f t="shared" si="0"/>
        <v>0</v>
      </c>
      <c r="E33" s="10">
        <v>0</v>
      </c>
      <c r="F33" s="10">
        <v>0</v>
      </c>
      <c r="G33" s="10">
        <v>7</v>
      </c>
      <c r="H33" s="33">
        <f t="shared" si="1"/>
        <v>7</v>
      </c>
      <c r="I33" s="10">
        <v>0</v>
      </c>
      <c r="J33" s="10">
        <v>0</v>
      </c>
      <c r="K33" s="12">
        <f t="shared" si="2"/>
        <v>0</v>
      </c>
      <c r="L33" s="10">
        <v>0</v>
      </c>
      <c r="M33" s="10">
        <v>0</v>
      </c>
      <c r="N33" s="10">
        <v>0</v>
      </c>
      <c r="O33" s="34">
        <f t="shared" si="3"/>
        <v>0</v>
      </c>
      <c r="P33" s="10">
        <v>0</v>
      </c>
      <c r="Q33" s="10">
        <v>0</v>
      </c>
      <c r="R33" s="12">
        <f t="shared" si="4"/>
        <v>0</v>
      </c>
      <c r="S33" s="10">
        <v>0</v>
      </c>
      <c r="T33" s="10">
        <v>0</v>
      </c>
      <c r="U33" s="10">
        <v>0</v>
      </c>
      <c r="V33" s="35">
        <f t="shared" si="5"/>
        <v>0</v>
      </c>
    </row>
    <row r="34" spans="1:22">
      <c r="A34" s="1" t="s">
        <v>157</v>
      </c>
      <c r="B34" s="10">
        <v>258</v>
      </c>
      <c r="C34" s="10">
        <v>332</v>
      </c>
      <c r="D34" s="12">
        <f t="shared" si="0"/>
        <v>590</v>
      </c>
      <c r="E34" s="10">
        <v>235</v>
      </c>
      <c r="F34" s="10">
        <v>408</v>
      </c>
      <c r="G34" s="10">
        <v>18</v>
      </c>
      <c r="H34" s="33">
        <f t="shared" si="1"/>
        <v>1251</v>
      </c>
      <c r="I34" s="10">
        <v>0</v>
      </c>
      <c r="J34" s="10">
        <v>0</v>
      </c>
      <c r="K34" s="12">
        <f t="shared" si="2"/>
        <v>0</v>
      </c>
      <c r="L34" s="10">
        <v>50</v>
      </c>
      <c r="M34" s="10">
        <v>7</v>
      </c>
      <c r="N34" s="10">
        <v>0</v>
      </c>
      <c r="O34" s="34">
        <f t="shared" si="3"/>
        <v>57</v>
      </c>
      <c r="P34" s="10">
        <v>2</v>
      </c>
      <c r="Q34" s="10">
        <v>2</v>
      </c>
      <c r="R34" s="12">
        <f t="shared" si="4"/>
        <v>4</v>
      </c>
      <c r="S34" s="10">
        <v>4</v>
      </c>
      <c r="T34" s="10">
        <v>3</v>
      </c>
      <c r="U34" s="10">
        <v>4</v>
      </c>
      <c r="V34" s="35">
        <f t="shared" si="5"/>
        <v>15</v>
      </c>
    </row>
    <row r="35" spans="1:22">
      <c r="A35" s="1" t="s">
        <v>162</v>
      </c>
      <c r="B35" s="10">
        <v>28</v>
      </c>
      <c r="C35" s="10">
        <v>154</v>
      </c>
      <c r="D35" s="12">
        <f t="shared" si="0"/>
        <v>182</v>
      </c>
      <c r="E35" s="10">
        <v>34</v>
      </c>
      <c r="F35" s="10">
        <v>181</v>
      </c>
      <c r="G35" s="10">
        <v>4</v>
      </c>
      <c r="H35" s="33">
        <f t="shared" si="1"/>
        <v>401</v>
      </c>
      <c r="I35" s="10">
        <v>1</v>
      </c>
      <c r="J35" s="10">
        <v>0</v>
      </c>
      <c r="K35" s="12">
        <f t="shared" si="2"/>
        <v>1</v>
      </c>
      <c r="L35" s="10">
        <v>0</v>
      </c>
      <c r="M35" s="10">
        <v>0</v>
      </c>
      <c r="N35" s="10">
        <v>1</v>
      </c>
      <c r="O35" s="34">
        <f t="shared" si="3"/>
        <v>2</v>
      </c>
      <c r="P35" s="10">
        <v>0</v>
      </c>
      <c r="Q35" s="10">
        <v>0</v>
      </c>
      <c r="R35" s="12">
        <f t="shared" si="4"/>
        <v>0</v>
      </c>
      <c r="S35" s="10">
        <v>0</v>
      </c>
      <c r="T35" s="10">
        <v>0</v>
      </c>
      <c r="U35" s="10">
        <v>0</v>
      </c>
      <c r="V35" s="35">
        <f t="shared" si="5"/>
        <v>0</v>
      </c>
    </row>
    <row r="36" spans="1:22">
      <c r="A36" s="1" t="s">
        <v>167</v>
      </c>
      <c r="B36" s="10">
        <v>434</v>
      </c>
      <c r="C36" s="10">
        <v>297</v>
      </c>
      <c r="D36" s="12">
        <f t="shared" si="0"/>
        <v>731</v>
      </c>
      <c r="E36" s="10">
        <v>140</v>
      </c>
      <c r="F36" s="10">
        <v>665</v>
      </c>
      <c r="G36" s="10">
        <v>326</v>
      </c>
      <c r="H36" s="33">
        <f t="shared" si="1"/>
        <v>1862</v>
      </c>
      <c r="I36" s="10">
        <v>39</v>
      </c>
      <c r="J36" s="10">
        <v>37</v>
      </c>
      <c r="K36" s="12">
        <f t="shared" si="2"/>
        <v>76</v>
      </c>
      <c r="L36" s="10">
        <v>528</v>
      </c>
      <c r="M36" s="10">
        <v>3</v>
      </c>
      <c r="N36" s="10">
        <v>33</v>
      </c>
      <c r="O36" s="34">
        <f t="shared" si="3"/>
        <v>640</v>
      </c>
      <c r="P36" s="10">
        <v>0</v>
      </c>
      <c r="Q36" s="10">
        <v>0</v>
      </c>
      <c r="R36" s="12">
        <f t="shared" si="4"/>
        <v>0</v>
      </c>
      <c r="S36" s="10">
        <v>0</v>
      </c>
      <c r="T36" s="10">
        <v>23</v>
      </c>
      <c r="U36" s="10">
        <v>18</v>
      </c>
      <c r="V36" s="35">
        <f t="shared" si="5"/>
        <v>41</v>
      </c>
    </row>
    <row r="37" spans="1:22">
      <c r="A37" s="1" t="s">
        <v>171</v>
      </c>
      <c r="B37" s="10">
        <v>17</v>
      </c>
      <c r="C37" s="10">
        <v>0</v>
      </c>
      <c r="D37" s="12">
        <f t="shared" si="0"/>
        <v>17</v>
      </c>
      <c r="E37" s="10">
        <v>6</v>
      </c>
      <c r="F37" s="10">
        <v>9</v>
      </c>
      <c r="G37" s="10">
        <v>9</v>
      </c>
      <c r="H37" s="33">
        <f t="shared" si="1"/>
        <v>41</v>
      </c>
      <c r="I37" s="10">
        <v>0</v>
      </c>
      <c r="J37" s="10">
        <v>0</v>
      </c>
      <c r="K37" s="12">
        <f t="shared" si="2"/>
        <v>0</v>
      </c>
      <c r="L37" s="10">
        <v>0</v>
      </c>
      <c r="M37" s="10">
        <v>0</v>
      </c>
      <c r="N37" s="10">
        <v>4</v>
      </c>
      <c r="O37" s="34">
        <f t="shared" si="3"/>
        <v>4</v>
      </c>
      <c r="P37" s="10">
        <v>0</v>
      </c>
      <c r="Q37" s="10">
        <v>0</v>
      </c>
      <c r="R37" s="12">
        <f t="shared" si="4"/>
        <v>0</v>
      </c>
      <c r="S37" s="10">
        <v>0</v>
      </c>
      <c r="T37" s="10">
        <v>0</v>
      </c>
      <c r="U37" s="10">
        <v>0</v>
      </c>
      <c r="V37" s="35">
        <f t="shared" si="5"/>
        <v>0</v>
      </c>
    </row>
    <row r="38" spans="1:22">
      <c r="A38" s="1" t="s">
        <v>176</v>
      </c>
      <c r="B38" s="10">
        <v>61</v>
      </c>
      <c r="C38" s="10">
        <v>66</v>
      </c>
      <c r="D38" s="12">
        <f t="shared" si="0"/>
        <v>127</v>
      </c>
      <c r="E38" s="10">
        <v>45</v>
      </c>
      <c r="F38" s="10">
        <v>71</v>
      </c>
      <c r="G38" s="10">
        <v>12</v>
      </c>
      <c r="H38" s="33">
        <f t="shared" si="1"/>
        <v>255</v>
      </c>
      <c r="I38" s="10">
        <v>0</v>
      </c>
      <c r="J38" s="10">
        <v>0</v>
      </c>
      <c r="K38" s="12">
        <f t="shared" si="2"/>
        <v>0</v>
      </c>
      <c r="L38" s="10">
        <v>6</v>
      </c>
      <c r="M38" s="10">
        <v>61</v>
      </c>
      <c r="N38" s="10">
        <v>0</v>
      </c>
      <c r="O38" s="34">
        <f t="shared" si="3"/>
        <v>67</v>
      </c>
      <c r="P38" s="10">
        <v>0</v>
      </c>
      <c r="Q38" s="10">
        <v>0</v>
      </c>
      <c r="R38" s="12">
        <f t="shared" si="4"/>
        <v>0</v>
      </c>
      <c r="S38" s="10">
        <v>0</v>
      </c>
      <c r="T38" s="10">
        <v>0</v>
      </c>
      <c r="U38" s="10">
        <v>0</v>
      </c>
      <c r="V38" s="35">
        <f t="shared" si="5"/>
        <v>0</v>
      </c>
    </row>
    <row r="39" spans="1:22">
      <c r="A39" s="1" t="s">
        <v>181</v>
      </c>
      <c r="B39" s="10">
        <v>38</v>
      </c>
      <c r="C39" s="10">
        <v>0</v>
      </c>
      <c r="D39" s="12">
        <f t="shared" si="0"/>
        <v>38</v>
      </c>
      <c r="E39" s="10">
        <v>1</v>
      </c>
      <c r="F39" s="10">
        <v>4</v>
      </c>
      <c r="G39" s="10">
        <v>17</v>
      </c>
      <c r="H39" s="33">
        <f t="shared" si="1"/>
        <v>60</v>
      </c>
      <c r="I39" s="10">
        <v>1</v>
      </c>
      <c r="J39" s="10">
        <v>0</v>
      </c>
      <c r="K39" s="12">
        <f t="shared" si="2"/>
        <v>1</v>
      </c>
      <c r="L39" s="10">
        <v>0</v>
      </c>
      <c r="M39" s="10">
        <v>0</v>
      </c>
      <c r="N39" s="10">
        <v>0</v>
      </c>
      <c r="O39" s="34">
        <f t="shared" si="3"/>
        <v>1</v>
      </c>
      <c r="P39" s="10">
        <v>0</v>
      </c>
      <c r="Q39" s="10">
        <v>0</v>
      </c>
      <c r="R39" s="12">
        <f t="shared" si="4"/>
        <v>0</v>
      </c>
      <c r="S39" s="10">
        <v>0</v>
      </c>
      <c r="T39" s="10">
        <v>0</v>
      </c>
      <c r="U39" s="10">
        <v>0</v>
      </c>
      <c r="V39" s="35">
        <f t="shared" si="5"/>
        <v>0</v>
      </c>
    </row>
    <row r="40" spans="1:22">
      <c r="A40" s="1" t="s">
        <v>186</v>
      </c>
      <c r="B40" s="10">
        <v>97</v>
      </c>
      <c r="C40" s="10">
        <v>86</v>
      </c>
      <c r="D40" s="12">
        <f t="shared" si="0"/>
        <v>183</v>
      </c>
      <c r="E40" s="10">
        <v>184</v>
      </c>
      <c r="F40" s="10">
        <v>268</v>
      </c>
      <c r="G40" s="10">
        <v>50</v>
      </c>
      <c r="H40" s="33">
        <f t="shared" si="1"/>
        <v>685</v>
      </c>
      <c r="I40" s="10">
        <v>0</v>
      </c>
      <c r="J40" s="10">
        <v>0</v>
      </c>
      <c r="K40" s="12">
        <f t="shared" si="2"/>
        <v>0</v>
      </c>
      <c r="L40" s="10">
        <v>0</v>
      </c>
      <c r="M40" s="10">
        <v>22</v>
      </c>
      <c r="N40" s="10">
        <v>5</v>
      </c>
      <c r="O40" s="34">
        <f t="shared" si="3"/>
        <v>27</v>
      </c>
      <c r="P40" s="10">
        <v>0</v>
      </c>
      <c r="Q40" s="10">
        <v>0</v>
      </c>
      <c r="R40" s="12">
        <f t="shared" si="4"/>
        <v>0</v>
      </c>
      <c r="S40" s="10">
        <v>0</v>
      </c>
      <c r="T40" s="10">
        <v>1</v>
      </c>
      <c r="U40" s="10">
        <v>0</v>
      </c>
      <c r="V40" s="35">
        <f t="shared" si="5"/>
        <v>1</v>
      </c>
    </row>
    <row r="41" spans="1:22">
      <c r="A41" s="1" t="s">
        <v>191</v>
      </c>
      <c r="B41" s="10">
        <v>0</v>
      </c>
      <c r="C41" s="10">
        <v>1</v>
      </c>
      <c r="D41" s="12">
        <f t="shared" si="0"/>
        <v>1</v>
      </c>
      <c r="E41" s="10">
        <v>0</v>
      </c>
      <c r="F41" s="10">
        <v>0</v>
      </c>
      <c r="G41" s="10">
        <v>0</v>
      </c>
      <c r="H41" s="33">
        <f t="shared" si="1"/>
        <v>1</v>
      </c>
      <c r="I41" s="10">
        <v>0</v>
      </c>
      <c r="J41" s="10">
        <v>1</v>
      </c>
      <c r="K41" s="12">
        <f t="shared" si="2"/>
        <v>1</v>
      </c>
      <c r="L41" s="10">
        <v>0</v>
      </c>
      <c r="M41" s="10">
        <v>0</v>
      </c>
      <c r="N41" s="10">
        <v>0</v>
      </c>
      <c r="O41" s="34">
        <f t="shared" si="3"/>
        <v>1</v>
      </c>
      <c r="P41" s="10">
        <v>0</v>
      </c>
      <c r="Q41" s="10">
        <v>0</v>
      </c>
      <c r="R41" s="12">
        <f t="shared" si="4"/>
        <v>0</v>
      </c>
      <c r="S41" s="10">
        <v>0</v>
      </c>
      <c r="T41" s="10">
        <v>0</v>
      </c>
      <c r="U41" s="10">
        <v>0</v>
      </c>
      <c r="V41" s="35">
        <f t="shared" si="5"/>
        <v>0</v>
      </c>
    </row>
    <row r="42" spans="1:22">
      <c r="A42" s="1" t="s">
        <v>196</v>
      </c>
      <c r="B42" s="10">
        <v>45</v>
      </c>
      <c r="C42" s="10">
        <v>11</v>
      </c>
      <c r="D42" s="12">
        <f t="shared" si="0"/>
        <v>56</v>
      </c>
      <c r="E42" s="10">
        <v>0</v>
      </c>
      <c r="F42" s="10">
        <v>8</v>
      </c>
      <c r="G42" s="10">
        <v>27</v>
      </c>
      <c r="H42" s="33">
        <f t="shared" si="1"/>
        <v>91</v>
      </c>
      <c r="I42" s="10">
        <v>0</v>
      </c>
      <c r="J42" s="10">
        <v>1</v>
      </c>
      <c r="K42" s="12">
        <f t="shared" si="2"/>
        <v>1</v>
      </c>
      <c r="L42" s="10">
        <v>0</v>
      </c>
      <c r="M42" s="10">
        <v>0</v>
      </c>
      <c r="N42" s="10">
        <v>0</v>
      </c>
      <c r="O42" s="34">
        <f t="shared" si="3"/>
        <v>1</v>
      </c>
      <c r="P42" s="10">
        <v>0</v>
      </c>
      <c r="Q42" s="10">
        <v>0</v>
      </c>
      <c r="R42" s="12">
        <f t="shared" si="4"/>
        <v>0</v>
      </c>
      <c r="S42" s="10">
        <v>0</v>
      </c>
      <c r="T42" s="10">
        <v>0</v>
      </c>
      <c r="U42" s="10">
        <v>0</v>
      </c>
      <c r="V42" s="35">
        <f t="shared" si="5"/>
        <v>0</v>
      </c>
    </row>
    <row r="43" spans="1:22">
      <c r="A43" s="1" t="s">
        <v>201</v>
      </c>
      <c r="B43" s="10">
        <v>4</v>
      </c>
      <c r="C43" s="10">
        <v>8</v>
      </c>
      <c r="D43" s="12">
        <f t="shared" si="0"/>
        <v>12</v>
      </c>
      <c r="E43" s="10">
        <v>0</v>
      </c>
      <c r="F43" s="10">
        <v>0</v>
      </c>
      <c r="G43" s="10">
        <v>0</v>
      </c>
      <c r="H43" s="33">
        <f t="shared" si="1"/>
        <v>12</v>
      </c>
      <c r="I43" s="10">
        <v>0</v>
      </c>
      <c r="J43" s="10">
        <v>1</v>
      </c>
      <c r="K43" s="12">
        <f t="shared" si="2"/>
        <v>1</v>
      </c>
      <c r="L43" s="10">
        <v>0</v>
      </c>
      <c r="M43" s="10">
        <v>0</v>
      </c>
      <c r="N43" s="10">
        <v>0</v>
      </c>
      <c r="O43" s="34">
        <f t="shared" si="3"/>
        <v>1</v>
      </c>
      <c r="P43" s="10">
        <v>0</v>
      </c>
      <c r="Q43" s="10">
        <v>0</v>
      </c>
      <c r="R43" s="12">
        <f t="shared" si="4"/>
        <v>0</v>
      </c>
      <c r="S43" s="10">
        <v>0</v>
      </c>
      <c r="T43" s="10">
        <v>0</v>
      </c>
      <c r="U43" s="10">
        <v>0</v>
      </c>
      <c r="V43" s="35">
        <f t="shared" si="5"/>
        <v>0</v>
      </c>
    </row>
    <row r="44" spans="1:22">
      <c r="A44" s="1" t="s">
        <v>206</v>
      </c>
      <c r="B44" s="10">
        <v>0</v>
      </c>
      <c r="C44" s="10">
        <v>0</v>
      </c>
      <c r="D44" s="12">
        <f t="shared" si="0"/>
        <v>0</v>
      </c>
      <c r="E44" s="10">
        <v>0</v>
      </c>
      <c r="F44" s="10">
        <v>0</v>
      </c>
      <c r="G44" s="10">
        <v>5</v>
      </c>
      <c r="H44" s="33">
        <f t="shared" si="1"/>
        <v>5</v>
      </c>
      <c r="I44" s="10">
        <v>0</v>
      </c>
      <c r="J44" s="10">
        <v>0</v>
      </c>
      <c r="K44" s="12">
        <f t="shared" si="2"/>
        <v>0</v>
      </c>
      <c r="L44" s="10">
        <v>0</v>
      </c>
      <c r="M44" s="10">
        <v>0</v>
      </c>
      <c r="N44" s="10">
        <v>0</v>
      </c>
      <c r="O44" s="34">
        <f t="shared" si="3"/>
        <v>0</v>
      </c>
      <c r="P44" s="10">
        <v>0</v>
      </c>
      <c r="Q44" s="10">
        <v>0</v>
      </c>
      <c r="R44" s="12">
        <f t="shared" si="4"/>
        <v>0</v>
      </c>
      <c r="S44" s="10">
        <v>0</v>
      </c>
      <c r="T44" s="10">
        <v>0</v>
      </c>
      <c r="U44" s="10">
        <v>0</v>
      </c>
      <c r="V44" s="35">
        <f t="shared" si="5"/>
        <v>0</v>
      </c>
    </row>
    <row r="45" spans="1:22">
      <c r="A45" s="1" t="s">
        <v>211</v>
      </c>
      <c r="B45" s="9" t="s">
        <v>71</v>
      </c>
      <c r="C45" s="9" t="s">
        <v>71</v>
      </c>
      <c r="D45" s="12">
        <f t="shared" si="0"/>
        <v>0</v>
      </c>
      <c r="E45" s="9" t="s">
        <v>71</v>
      </c>
      <c r="F45" s="9" t="s">
        <v>71</v>
      </c>
      <c r="G45" s="10">
        <v>3</v>
      </c>
      <c r="H45" s="33">
        <f t="shared" si="1"/>
        <v>3</v>
      </c>
      <c r="I45" s="9" t="s">
        <v>71</v>
      </c>
      <c r="J45" s="9" t="s">
        <v>71</v>
      </c>
      <c r="K45" s="12">
        <f t="shared" si="2"/>
        <v>0</v>
      </c>
      <c r="L45" s="9" t="s">
        <v>71</v>
      </c>
      <c r="M45" s="9" t="s">
        <v>71</v>
      </c>
      <c r="N45" s="9" t="s">
        <v>71</v>
      </c>
      <c r="O45" s="34">
        <f t="shared" si="3"/>
        <v>0</v>
      </c>
      <c r="P45" s="9" t="s">
        <v>71</v>
      </c>
      <c r="Q45" s="9" t="s">
        <v>71</v>
      </c>
      <c r="R45" s="12">
        <f t="shared" si="4"/>
        <v>0</v>
      </c>
      <c r="S45" s="9" t="s">
        <v>71</v>
      </c>
      <c r="T45" s="9" t="s">
        <v>71</v>
      </c>
      <c r="U45" s="9" t="s">
        <v>71</v>
      </c>
      <c r="V45" s="35">
        <f t="shared" si="5"/>
        <v>0</v>
      </c>
    </row>
    <row r="46" spans="1:22">
      <c r="A46" s="1" t="s">
        <v>216</v>
      </c>
      <c r="B46" s="10">
        <v>80</v>
      </c>
      <c r="C46" s="10">
        <v>60</v>
      </c>
      <c r="D46" s="12">
        <f t="shared" si="0"/>
        <v>140</v>
      </c>
      <c r="E46" s="10">
        <v>30</v>
      </c>
      <c r="F46" s="10">
        <v>15</v>
      </c>
      <c r="G46" s="10">
        <v>10</v>
      </c>
      <c r="H46" s="33">
        <f t="shared" si="1"/>
        <v>195</v>
      </c>
      <c r="I46" s="10">
        <v>10</v>
      </c>
      <c r="J46" s="10">
        <v>5</v>
      </c>
      <c r="K46" s="12">
        <f t="shared" si="2"/>
        <v>15</v>
      </c>
      <c r="L46" s="10">
        <v>20</v>
      </c>
      <c r="M46" s="10">
        <v>0</v>
      </c>
      <c r="N46" s="10">
        <v>0</v>
      </c>
      <c r="O46" s="34">
        <f t="shared" si="3"/>
        <v>35</v>
      </c>
      <c r="P46" s="10">
        <v>0</v>
      </c>
      <c r="Q46" s="10">
        <v>0</v>
      </c>
      <c r="R46" s="12">
        <f t="shared" si="4"/>
        <v>0</v>
      </c>
      <c r="S46" s="10">
        <v>0</v>
      </c>
      <c r="T46" s="10">
        <v>0</v>
      </c>
      <c r="U46" s="10">
        <v>0</v>
      </c>
      <c r="V46" s="35">
        <f t="shared" si="5"/>
        <v>0</v>
      </c>
    </row>
    <row r="47" spans="1:22">
      <c r="A47" s="1" t="s">
        <v>221</v>
      </c>
      <c r="B47" s="10">
        <v>44</v>
      </c>
      <c r="C47" s="10">
        <v>44</v>
      </c>
      <c r="D47" s="12">
        <f t="shared" si="0"/>
        <v>88</v>
      </c>
      <c r="E47" s="10">
        <v>39</v>
      </c>
      <c r="F47" s="10">
        <v>49</v>
      </c>
      <c r="G47" s="10">
        <v>13</v>
      </c>
      <c r="H47" s="33">
        <f t="shared" si="1"/>
        <v>189</v>
      </c>
      <c r="I47" s="10">
        <v>0</v>
      </c>
      <c r="J47" s="10">
        <v>3</v>
      </c>
      <c r="K47" s="12">
        <f t="shared" si="2"/>
        <v>3</v>
      </c>
      <c r="L47" s="10">
        <v>0</v>
      </c>
      <c r="M47" s="10">
        <v>9</v>
      </c>
      <c r="N47" s="10">
        <v>0</v>
      </c>
      <c r="O47" s="34">
        <f t="shared" si="3"/>
        <v>12</v>
      </c>
      <c r="P47" s="10">
        <v>0</v>
      </c>
      <c r="Q47" s="10">
        <v>0</v>
      </c>
      <c r="R47" s="12">
        <f t="shared" si="4"/>
        <v>0</v>
      </c>
      <c r="S47" s="10">
        <v>0</v>
      </c>
      <c r="T47" s="10">
        <v>0</v>
      </c>
      <c r="U47" s="10">
        <v>0</v>
      </c>
      <c r="V47" s="35">
        <f t="shared" si="5"/>
        <v>0</v>
      </c>
    </row>
    <row r="48" spans="1:22">
      <c r="A48" s="1" t="s">
        <v>226</v>
      </c>
      <c r="B48" s="10">
        <v>14</v>
      </c>
      <c r="C48" s="10">
        <v>48</v>
      </c>
      <c r="D48" s="12">
        <f t="shared" si="0"/>
        <v>62</v>
      </c>
      <c r="E48" s="10">
        <v>197</v>
      </c>
      <c r="F48" s="10">
        <v>1</v>
      </c>
      <c r="G48" s="10">
        <v>30</v>
      </c>
      <c r="H48" s="33">
        <f t="shared" si="1"/>
        <v>290</v>
      </c>
      <c r="I48" s="10">
        <v>0</v>
      </c>
      <c r="J48" s="10">
        <v>0</v>
      </c>
      <c r="K48" s="12">
        <f t="shared" si="2"/>
        <v>0</v>
      </c>
      <c r="L48" s="10">
        <v>0</v>
      </c>
      <c r="M48" s="10">
        <v>0</v>
      </c>
      <c r="N48" s="10">
        <v>0</v>
      </c>
      <c r="O48" s="34">
        <f t="shared" si="3"/>
        <v>0</v>
      </c>
      <c r="P48" s="10">
        <v>0</v>
      </c>
      <c r="Q48" s="10">
        <v>0</v>
      </c>
      <c r="R48" s="12">
        <f t="shared" si="4"/>
        <v>0</v>
      </c>
      <c r="S48" s="10">
        <v>0</v>
      </c>
      <c r="T48" s="10">
        <v>0</v>
      </c>
      <c r="U48" s="10">
        <v>0</v>
      </c>
      <c r="V48" s="35">
        <f t="shared" si="5"/>
        <v>0</v>
      </c>
    </row>
    <row r="49" spans="1:22">
      <c r="A49" s="1" t="s">
        <v>231</v>
      </c>
      <c r="B49" s="10">
        <v>0</v>
      </c>
      <c r="C49" s="10">
        <v>6</v>
      </c>
      <c r="D49" s="12">
        <f t="shared" si="0"/>
        <v>6</v>
      </c>
      <c r="E49" s="10">
        <v>0</v>
      </c>
      <c r="F49" s="10">
        <v>0</v>
      </c>
      <c r="G49" s="10">
        <v>0</v>
      </c>
      <c r="H49" s="33">
        <f t="shared" si="1"/>
        <v>6</v>
      </c>
      <c r="I49" s="10">
        <v>0</v>
      </c>
      <c r="J49" s="10">
        <v>0</v>
      </c>
      <c r="K49" s="12">
        <f t="shared" si="2"/>
        <v>0</v>
      </c>
      <c r="L49" s="10">
        <v>0</v>
      </c>
      <c r="M49" s="10">
        <v>0</v>
      </c>
      <c r="N49" s="10">
        <v>0</v>
      </c>
      <c r="O49" s="34">
        <f t="shared" si="3"/>
        <v>0</v>
      </c>
      <c r="P49" s="10">
        <v>0</v>
      </c>
      <c r="Q49" s="10">
        <v>0</v>
      </c>
      <c r="R49" s="12">
        <f t="shared" si="4"/>
        <v>0</v>
      </c>
      <c r="S49" s="10">
        <v>0</v>
      </c>
      <c r="T49" s="10">
        <v>0</v>
      </c>
      <c r="U49" s="10">
        <v>0</v>
      </c>
      <c r="V49" s="35">
        <f t="shared" si="5"/>
        <v>0</v>
      </c>
    </row>
    <row r="50" spans="1:22">
      <c r="A50" s="1" t="s">
        <v>236</v>
      </c>
      <c r="B50" s="10">
        <v>5</v>
      </c>
      <c r="C50" s="10">
        <v>5</v>
      </c>
      <c r="D50" s="12">
        <f t="shared" si="0"/>
        <v>10</v>
      </c>
      <c r="E50" s="10">
        <v>3</v>
      </c>
      <c r="F50" s="10">
        <v>8</v>
      </c>
      <c r="G50" s="10">
        <v>52</v>
      </c>
      <c r="H50" s="33">
        <f t="shared" si="1"/>
        <v>73</v>
      </c>
      <c r="I50" s="10">
        <v>0</v>
      </c>
      <c r="J50" s="10">
        <v>3</v>
      </c>
      <c r="K50" s="12">
        <f t="shared" si="2"/>
        <v>3</v>
      </c>
      <c r="L50" s="10">
        <v>0</v>
      </c>
      <c r="M50" s="10">
        <v>0</v>
      </c>
      <c r="N50" s="10">
        <v>4</v>
      </c>
      <c r="O50" s="34">
        <f t="shared" si="3"/>
        <v>7</v>
      </c>
      <c r="P50" s="10">
        <v>0</v>
      </c>
      <c r="Q50" s="10">
        <v>0</v>
      </c>
      <c r="R50" s="12">
        <f t="shared" si="4"/>
        <v>0</v>
      </c>
      <c r="S50" s="10">
        <v>0</v>
      </c>
      <c r="T50" s="10">
        <v>0</v>
      </c>
      <c r="U50" s="10">
        <v>0</v>
      </c>
      <c r="V50" s="35">
        <f t="shared" si="5"/>
        <v>0</v>
      </c>
    </row>
    <row r="51" spans="1:22">
      <c r="A51" s="1" t="s">
        <v>241</v>
      </c>
      <c r="B51" s="10">
        <v>0</v>
      </c>
      <c r="C51" s="10">
        <v>9</v>
      </c>
      <c r="D51" s="12">
        <f t="shared" si="0"/>
        <v>9</v>
      </c>
      <c r="E51" s="10">
        <v>0</v>
      </c>
      <c r="F51" s="10">
        <v>0</v>
      </c>
      <c r="G51" s="10">
        <v>1</v>
      </c>
      <c r="H51" s="33">
        <f t="shared" si="1"/>
        <v>10</v>
      </c>
      <c r="I51" s="10">
        <v>0</v>
      </c>
      <c r="J51" s="10">
        <v>0</v>
      </c>
      <c r="K51" s="12">
        <f t="shared" si="2"/>
        <v>0</v>
      </c>
      <c r="L51" s="10">
        <v>0</v>
      </c>
      <c r="M51" s="10">
        <v>0</v>
      </c>
      <c r="N51" s="10">
        <v>0</v>
      </c>
      <c r="O51" s="34">
        <f t="shared" si="3"/>
        <v>0</v>
      </c>
      <c r="P51" s="10">
        <v>0</v>
      </c>
      <c r="Q51" s="10">
        <v>0</v>
      </c>
      <c r="R51" s="12">
        <f t="shared" si="4"/>
        <v>0</v>
      </c>
      <c r="S51" s="10">
        <v>0</v>
      </c>
      <c r="T51" s="10">
        <v>0</v>
      </c>
      <c r="U51" s="10">
        <v>0</v>
      </c>
      <c r="V51" s="35">
        <f t="shared" si="5"/>
        <v>0</v>
      </c>
    </row>
    <row r="52" spans="1:22">
      <c r="A52" s="1" t="s">
        <v>246</v>
      </c>
      <c r="B52" s="10">
        <v>5</v>
      </c>
      <c r="C52" s="10">
        <v>5</v>
      </c>
      <c r="D52" s="12">
        <f t="shared" si="0"/>
        <v>10</v>
      </c>
      <c r="E52" s="10">
        <v>1</v>
      </c>
      <c r="F52" s="10">
        <v>12</v>
      </c>
      <c r="G52" s="10">
        <v>0</v>
      </c>
      <c r="H52" s="33">
        <f t="shared" si="1"/>
        <v>23</v>
      </c>
      <c r="I52" s="10">
        <v>3</v>
      </c>
      <c r="J52" s="10">
        <v>3</v>
      </c>
      <c r="K52" s="12">
        <f t="shared" si="2"/>
        <v>6</v>
      </c>
      <c r="L52" s="10">
        <v>0</v>
      </c>
      <c r="M52" s="10">
        <v>0</v>
      </c>
      <c r="N52" s="10">
        <v>0</v>
      </c>
      <c r="O52" s="34">
        <f t="shared" si="3"/>
        <v>6</v>
      </c>
      <c r="P52" s="10">
        <v>0</v>
      </c>
      <c r="Q52" s="10">
        <v>0</v>
      </c>
      <c r="R52" s="12">
        <f t="shared" si="4"/>
        <v>0</v>
      </c>
      <c r="S52" s="10">
        <v>0</v>
      </c>
      <c r="T52" s="10">
        <v>0</v>
      </c>
      <c r="U52" s="10">
        <v>0</v>
      </c>
      <c r="V52" s="35">
        <f t="shared" si="5"/>
        <v>0</v>
      </c>
    </row>
    <row r="53" spans="1:22">
      <c r="A53" s="1" t="s">
        <v>251</v>
      </c>
      <c r="B53" s="10">
        <v>8</v>
      </c>
      <c r="C53" s="10">
        <v>8</v>
      </c>
      <c r="D53" s="12">
        <f t="shared" si="0"/>
        <v>16</v>
      </c>
      <c r="E53" s="10">
        <v>5</v>
      </c>
      <c r="F53" s="10">
        <v>50</v>
      </c>
      <c r="G53" s="10">
        <v>2</v>
      </c>
      <c r="H53" s="33">
        <f t="shared" si="1"/>
        <v>73</v>
      </c>
      <c r="I53" s="10">
        <v>0</v>
      </c>
      <c r="J53" s="10">
        <v>0</v>
      </c>
      <c r="K53" s="12">
        <f t="shared" si="2"/>
        <v>0</v>
      </c>
      <c r="L53" s="10">
        <v>0</v>
      </c>
      <c r="M53" s="10">
        <v>0</v>
      </c>
      <c r="N53" s="10">
        <v>0</v>
      </c>
      <c r="O53" s="34">
        <f t="shared" si="3"/>
        <v>0</v>
      </c>
      <c r="P53" s="10">
        <v>0</v>
      </c>
      <c r="Q53" s="10">
        <v>0</v>
      </c>
      <c r="R53" s="12">
        <f t="shared" si="4"/>
        <v>0</v>
      </c>
      <c r="S53" s="10">
        <v>0</v>
      </c>
      <c r="T53" s="10">
        <v>0</v>
      </c>
      <c r="U53" s="10">
        <v>0</v>
      </c>
      <c r="V53" s="35">
        <f t="shared" si="5"/>
        <v>0</v>
      </c>
    </row>
    <row r="54" spans="1:22">
      <c r="A54" s="1" t="s">
        <v>256</v>
      </c>
      <c r="B54" s="10">
        <v>16</v>
      </c>
      <c r="C54" s="10">
        <v>5</v>
      </c>
      <c r="D54" s="12">
        <f t="shared" si="0"/>
        <v>21</v>
      </c>
      <c r="E54" s="10">
        <v>5</v>
      </c>
      <c r="F54" s="10">
        <v>1</v>
      </c>
      <c r="G54" s="10">
        <v>0</v>
      </c>
      <c r="H54" s="33">
        <f t="shared" si="1"/>
        <v>27</v>
      </c>
      <c r="I54" s="10">
        <v>0</v>
      </c>
      <c r="J54" s="10">
        <v>1</v>
      </c>
      <c r="K54" s="12">
        <f t="shared" si="2"/>
        <v>1</v>
      </c>
      <c r="L54" s="10">
        <v>0</v>
      </c>
      <c r="M54" s="10">
        <v>0</v>
      </c>
      <c r="N54" s="10">
        <v>0</v>
      </c>
      <c r="O54" s="34">
        <f t="shared" si="3"/>
        <v>1</v>
      </c>
      <c r="P54" s="10">
        <v>0</v>
      </c>
      <c r="Q54" s="10">
        <v>0</v>
      </c>
      <c r="R54" s="12">
        <f t="shared" si="4"/>
        <v>0</v>
      </c>
      <c r="S54" s="10">
        <v>0</v>
      </c>
      <c r="T54" s="10">
        <v>0</v>
      </c>
      <c r="U54" s="10">
        <v>0</v>
      </c>
      <c r="V54" s="35">
        <f t="shared" si="5"/>
        <v>0</v>
      </c>
    </row>
    <row r="55" spans="1:22">
      <c r="A55" s="1" t="s">
        <v>261</v>
      </c>
      <c r="B55" s="10">
        <v>0</v>
      </c>
      <c r="C55" s="10">
        <v>6</v>
      </c>
      <c r="D55" s="12">
        <f t="shared" si="0"/>
        <v>6</v>
      </c>
      <c r="E55" s="10">
        <v>0</v>
      </c>
      <c r="F55" s="10">
        <v>0</v>
      </c>
      <c r="G55" s="10">
        <v>0</v>
      </c>
      <c r="H55" s="33">
        <f t="shared" si="1"/>
        <v>6</v>
      </c>
      <c r="I55" s="10">
        <v>0</v>
      </c>
      <c r="J55" s="10">
        <v>5</v>
      </c>
      <c r="K55" s="12">
        <f t="shared" si="2"/>
        <v>5</v>
      </c>
      <c r="L55" s="10">
        <v>0</v>
      </c>
      <c r="M55" s="10">
        <v>0</v>
      </c>
      <c r="N55" s="10">
        <v>0</v>
      </c>
      <c r="O55" s="34">
        <f t="shared" si="3"/>
        <v>5</v>
      </c>
      <c r="P55" s="10">
        <v>0</v>
      </c>
      <c r="Q55" s="10">
        <v>0</v>
      </c>
      <c r="R55" s="12">
        <f t="shared" si="4"/>
        <v>0</v>
      </c>
      <c r="S55" s="10">
        <v>0</v>
      </c>
      <c r="T55" s="10">
        <v>0</v>
      </c>
      <c r="U55" s="10">
        <v>0</v>
      </c>
      <c r="V55" s="35">
        <f t="shared" si="5"/>
        <v>0</v>
      </c>
    </row>
    <row r="56" spans="1:22">
      <c r="A56" s="1" t="s">
        <v>266</v>
      </c>
      <c r="B56" s="10">
        <v>38</v>
      </c>
      <c r="C56" s="10">
        <v>20</v>
      </c>
      <c r="D56" s="12">
        <f t="shared" si="0"/>
        <v>58</v>
      </c>
      <c r="E56" s="10">
        <v>16</v>
      </c>
      <c r="F56" s="10">
        <v>43</v>
      </c>
      <c r="G56" s="10">
        <v>9</v>
      </c>
      <c r="H56" s="33">
        <f t="shared" si="1"/>
        <v>126</v>
      </c>
      <c r="I56" s="10">
        <v>0</v>
      </c>
      <c r="J56" s="10">
        <v>0</v>
      </c>
      <c r="K56" s="12">
        <f t="shared" si="2"/>
        <v>0</v>
      </c>
      <c r="L56" s="10">
        <v>0</v>
      </c>
      <c r="M56" s="10">
        <v>0</v>
      </c>
      <c r="N56" s="10">
        <v>0</v>
      </c>
      <c r="O56" s="34">
        <f t="shared" si="3"/>
        <v>0</v>
      </c>
      <c r="P56" s="10">
        <v>0</v>
      </c>
      <c r="Q56" s="10">
        <v>0</v>
      </c>
      <c r="R56" s="12">
        <f t="shared" si="4"/>
        <v>0</v>
      </c>
      <c r="S56" s="10">
        <v>0</v>
      </c>
      <c r="T56" s="10">
        <v>0</v>
      </c>
      <c r="U56" s="10">
        <v>0</v>
      </c>
      <c r="V56" s="35">
        <f t="shared" si="5"/>
        <v>0</v>
      </c>
    </row>
    <row r="57" spans="1:22">
      <c r="A57" s="1" t="s">
        <v>271</v>
      </c>
      <c r="B57" s="10">
        <v>0</v>
      </c>
      <c r="C57" s="10">
        <v>0</v>
      </c>
      <c r="D57" s="12">
        <f t="shared" si="0"/>
        <v>0</v>
      </c>
      <c r="E57" s="10">
        <v>0</v>
      </c>
      <c r="F57" s="10">
        <v>0</v>
      </c>
      <c r="G57" s="10">
        <v>0</v>
      </c>
      <c r="H57" s="33">
        <f t="shared" si="1"/>
        <v>0</v>
      </c>
      <c r="I57" s="10">
        <v>0</v>
      </c>
      <c r="J57" s="10">
        <v>0</v>
      </c>
      <c r="K57" s="12">
        <f t="shared" si="2"/>
        <v>0</v>
      </c>
      <c r="L57" s="10">
        <v>0</v>
      </c>
      <c r="M57" s="10">
        <v>0</v>
      </c>
      <c r="N57" s="10">
        <v>0</v>
      </c>
      <c r="O57" s="34">
        <f t="shared" si="3"/>
        <v>0</v>
      </c>
      <c r="P57" s="10">
        <v>0</v>
      </c>
      <c r="Q57" s="10">
        <v>0</v>
      </c>
      <c r="R57" s="12">
        <f t="shared" si="4"/>
        <v>0</v>
      </c>
      <c r="S57" s="10">
        <v>0</v>
      </c>
      <c r="T57" s="10">
        <v>0</v>
      </c>
      <c r="U57" s="10">
        <v>0</v>
      </c>
      <c r="V57" s="35">
        <f t="shared" si="5"/>
        <v>0</v>
      </c>
    </row>
    <row r="58" spans="1:22">
      <c r="A58" s="1" t="s">
        <v>276</v>
      </c>
      <c r="B58" s="10">
        <v>1</v>
      </c>
      <c r="C58" s="10">
        <v>1</v>
      </c>
      <c r="D58" s="12">
        <f t="shared" si="0"/>
        <v>2</v>
      </c>
      <c r="E58" s="10">
        <v>1</v>
      </c>
      <c r="F58" s="10">
        <v>0</v>
      </c>
      <c r="G58" s="10">
        <v>1</v>
      </c>
      <c r="H58" s="33">
        <f t="shared" si="1"/>
        <v>4</v>
      </c>
      <c r="I58" s="10">
        <v>0</v>
      </c>
      <c r="J58" s="10">
        <v>0</v>
      </c>
      <c r="K58" s="12">
        <f t="shared" si="2"/>
        <v>0</v>
      </c>
      <c r="L58" s="10">
        <v>0</v>
      </c>
      <c r="M58" s="10">
        <v>0</v>
      </c>
      <c r="N58" s="10">
        <v>0</v>
      </c>
      <c r="O58" s="34">
        <f t="shared" si="3"/>
        <v>0</v>
      </c>
      <c r="P58" s="10">
        <v>0</v>
      </c>
      <c r="Q58" s="10">
        <v>0</v>
      </c>
      <c r="R58" s="12">
        <f t="shared" si="4"/>
        <v>0</v>
      </c>
      <c r="S58" s="10">
        <v>0</v>
      </c>
      <c r="T58" s="10">
        <v>0</v>
      </c>
      <c r="U58" s="10">
        <v>0</v>
      </c>
      <c r="V58" s="35">
        <f t="shared" si="5"/>
        <v>0</v>
      </c>
    </row>
    <row r="59" spans="1:22">
      <c r="A59" s="1" t="s">
        <v>281</v>
      </c>
      <c r="B59" s="10">
        <v>189</v>
      </c>
      <c r="C59" s="10">
        <v>189</v>
      </c>
      <c r="D59" s="12">
        <f t="shared" si="0"/>
        <v>378</v>
      </c>
      <c r="E59" s="10">
        <v>311</v>
      </c>
      <c r="F59" s="10">
        <v>0</v>
      </c>
      <c r="G59" s="10">
        <v>0</v>
      </c>
      <c r="H59" s="33">
        <f t="shared" si="1"/>
        <v>689</v>
      </c>
      <c r="I59" s="10">
        <v>0</v>
      </c>
      <c r="J59" s="10">
        <v>0</v>
      </c>
      <c r="K59" s="12">
        <f t="shared" si="2"/>
        <v>0</v>
      </c>
      <c r="L59" s="10">
        <v>0</v>
      </c>
      <c r="M59" s="10">
        <v>0</v>
      </c>
      <c r="N59" s="10">
        <v>0</v>
      </c>
      <c r="O59" s="34">
        <f t="shared" si="3"/>
        <v>0</v>
      </c>
      <c r="P59" s="10">
        <v>0</v>
      </c>
      <c r="Q59" s="10">
        <v>0</v>
      </c>
      <c r="R59" s="12">
        <f t="shared" si="4"/>
        <v>0</v>
      </c>
      <c r="S59" s="10">
        <v>0</v>
      </c>
      <c r="T59" s="10">
        <v>0</v>
      </c>
      <c r="U59" s="10">
        <v>0</v>
      </c>
      <c r="V59" s="35">
        <f t="shared" si="5"/>
        <v>0</v>
      </c>
    </row>
    <row r="60" spans="1:22">
      <c r="A60" s="1" t="s">
        <v>286</v>
      </c>
      <c r="B60" s="10">
        <v>1</v>
      </c>
      <c r="C60" s="10">
        <v>3</v>
      </c>
      <c r="D60" s="12">
        <f t="shared" si="0"/>
        <v>4</v>
      </c>
      <c r="E60" s="10">
        <v>1</v>
      </c>
      <c r="F60" s="10">
        <v>0</v>
      </c>
      <c r="G60" s="10">
        <v>1</v>
      </c>
      <c r="H60" s="33">
        <f t="shared" si="1"/>
        <v>6</v>
      </c>
      <c r="I60" s="10">
        <v>0</v>
      </c>
      <c r="J60" s="10">
        <v>0</v>
      </c>
      <c r="K60" s="12">
        <f t="shared" si="2"/>
        <v>0</v>
      </c>
      <c r="L60" s="10">
        <v>0</v>
      </c>
      <c r="M60" s="10">
        <v>0</v>
      </c>
      <c r="N60" s="10">
        <v>0</v>
      </c>
      <c r="O60" s="34">
        <f t="shared" si="3"/>
        <v>0</v>
      </c>
      <c r="P60" s="10">
        <v>0</v>
      </c>
      <c r="Q60" s="10">
        <v>0</v>
      </c>
      <c r="R60" s="12">
        <f t="shared" si="4"/>
        <v>0</v>
      </c>
      <c r="S60" s="10">
        <v>0</v>
      </c>
      <c r="T60" s="10">
        <v>0</v>
      </c>
      <c r="U60" s="10">
        <v>0</v>
      </c>
      <c r="V60" s="35">
        <f t="shared" si="5"/>
        <v>0</v>
      </c>
    </row>
    <row r="61" spans="1:22">
      <c r="A61" s="1" t="s">
        <v>291</v>
      </c>
      <c r="B61" s="10">
        <v>34</v>
      </c>
      <c r="C61" s="10">
        <v>7</v>
      </c>
      <c r="D61" s="12">
        <f t="shared" si="0"/>
        <v>41</v>
      </c>
      <c r="E61" s="10">
        <v>13</v>
      </c>
      <c r="F61" s="10">
        <v>0</v>
      </c>
      <c r="G61" s="10">
        <v>0</v>
      </c>
      <c r="H61" s="33">
        <f t="shared" si="1"/>
        <v>54</v>
      </c>
      <c r="I61" s="10">
        <v>0</v>
      </c>
      <c r="J61" s="10">
        <v>0</v>
      </c>
      <c r="K61" s="12">
        <f t="shared" si="2"/>
        <v>0</v>
      </c>
      <c r="L61" s="10">
        <v>0</v>
      </c>
      <c r="M61" s="10">
        <v>0</v>
      </c>
      <c r="N61" s="10">
        <v>0</v>
      </c>
      <c r="O61" s="34">
        <f t="shared" si="3"/>
        <v>0</v>
      </c>
      <c r="P61" s="10">
        <v>0</v>
      </c>
      <c r="Q61" s="10">
        <v>0</v>
      </c>
      <c r="R61" s="12">
        <f t="shared" si="4"/>
        <v>0</v>
      </c>
      <c r="S61" s="10">
        <v>0</v>
      </c>
      <c r="T61" s="10">
        <v>0</v>
      </c>
      <c r="U61" s="10">
        <v>0</v>
      </c>
      <c r="V61" s="35">
        <f t="shared" si="5"/>
        <v>0</v>
      </c>
    </row>
    <row r="62" spans="1:22">
      <c r="A62" s="1" t="s">
        <v>296</v>
      </c>
      <c r="B62" s="10">
        <v>40</v>
      </c>
      <c r="C62" s="10">
        <v>7</v>
      </c>
      <c r="D62" s="12">
        <f t="shared" si="0"/>
        <v>47</v>
      </c>
      <c r="E62" s="10">
        <v>0</v>
      </c>
      <c r="F62" s="10">
        <v>0</v>
      </c>
      <c r="G62" s="10">
        <v>2</v>
      </c>
      <c r="H62" s="33">
        <f t="shared" si="1"/>
        <v>49</v>
      </c>
      <c r="I62" s="10">
        <v>0</v>
      </c>
      <c r="J62" s="10">
        <v>0</v>
      </c>
      <c r="K62" s="12">
        <f t="shared" si="2"/>
        <v>0</v>
      </c>
      <c r="L62" s="10">
        <v>0</v>
      </c>
      <c r="M62" s="10">
        <v>0</v>
      </c>
      <c r="N62" s="10">
        <v>0</v>
      </c>
      <c r="O62" s="34">
        <f t="shared" si="3"/>
        <v>0</v>
      </c>
      <c r="P62" s="10">
        <v>0</v>
      </c>
      <c r="Q62" s="10">
        <v>0</v>
      </c>
      <c r="R62" s="12">
        <f t="shared" si="4"/>
        <v>0</v>
      </c>
      <c r="S62" s="10">
        <v>0</v>
      </c>
      <c r="T62" s="10">
        <v>0</v>
      </c>
      <c r="U62" s="10">
        <v>0</v>
      </c>
      <c r="V62" s="35">
        <f t="shared" si="5"/>
        <v>0</v>
      </c>
    </row>
    <row r="63" spans="1:22">
      <c r="A63" s="1" t="s">
        <v>301</v>
      </c>
      <c r="B63" s="10">
        <v>49</v>
      </c>
      <c r="C63" s="10">
        <v>34</v>
      </c>
      <c r="D63" s="12">
        <f t="shared" si="0"/>
        <v>83</v>
      </c>
      <c r="E63" s="10">
        <v>41</v>
      </c>
      <c r="F63" s="10">
        <v>119</v>
      </c>
      <c r="G63" s="10">
        <v>16</v>
      </c>
      <c r="H63" s="33">
        <f t="shared" si="1"/>
        <v>259</v>
      </c>
      <c r="I63" s="10">
        <v>19</v>
      </c>
      <c r="J63" s="10">
        <v>5</v>
      </c>
      <c r="K63" s="12">
        <f t="shared" si="2"/>
        <v>24</v>
      </c>
      <c r="L63" s="10">
        <v>0</v>
      </c>
      <c r="M63" s="10">
        <v>19</v>
      </c>
      <c r="N63" s="10">
        <v>6</v>
      </c>
      <c r="O63" s="34">
        <f t="shared" si="3"/>
        <v>49</v>
      </c>
      <c r="P63" s="10">
        <v>0</v>
      </c>
      <c r="Q63" s="10">
        <v>0</v>
      </c>
      <c r="R63" s="12">
        <f t="shared" si="4"/>
        <v>0</v>
      </c>
      <c r="S63" s="10">
        <v>0</v>
      </c>
      <c r="T63" s="10">
        <v>0</v>
      </c>
      <c r="U63" s="10">
        <v>0</v>
      </c>
      <c r="V63" s="35">
        <f t="shared" si="5"/>
        <v>0</v>
      </c>
    </row>
    <row r="64" spans="1:22">
      <c r="A64" s="1" t="s">
        <v>306</v>
      </c>
      <c r="B64" s="10">
        <v>0</v>
      </c>
      <c r="C64" s="10">
        <v>2</v>
      </c>
      <c r="D64" s="12">
        <f t="shared" si="0"/>
        <v>2</v>
      </c>
      <c r="E64" s="10">
        <v>0</v>
      </c>
      <c r="F64" s="10">
        <v>0</v>
      </c>
      <c r="G64" s="10">
        <v>0</v>
      </c>
      <c r="H64" s="33">
        <f t="shared" si="1"/>
        <v>2</v>
      </c>
      <c r="I64" s="10">
        <v>0</v>
      </c>
      <c r="J64" s="10">
        <v>0</v>
      </c>
      <c r="K64" s="12">
        <f t="shared" si="2"/>
        <v>0</v>
      </c>
      <c r="L64" s="10">
        <v>0</v>
      </c>
      <c r="M64" s="10">
        <v>0</v>
      </c>
      <c r="N64" s="10">
        <v>0</v>
      </c>
      <c r="O64" s="34">
        <f t="shared" si="3"/>
        <v>0</v>
      </c>
      <c r="P64" s="10">
        <v>0</v>
      </c>
      <c r="Q64" s="10">
        <v>1</v>
      </c>
      <c r="R64" s="12">
        <f t="shared" si="4"/>
        <v>1</v>
      </c>
      <c r="S64" s="10">
        <v>0</v>
      </c>
      <c r="T64" s="10">
        <v>0</v>
      </c>
      <c r="U64" s="10">
        <v>0</v>
      </c>
      <c r="V64" s="35">
        <f t="shared" si="5"/>
        <v>1</v>
      </c>
    </row>
    <row r="65" spans="1:22">
      <c r="A65" s="1" t="s">
        <v>311</v>
      </c>
      <c r="B65" s="10">
        <v>5</v>
      </c>
      <c r="C65" s="10">
        <v>3</v>
      </c>
      <c r="D65" s="12">
        <f t="shared" si="0"/>
        <v>8</v>
      </c>
      <c r="E65" s="10">
        <v>0</v>
      </c>
      <c r="F65" s="10">
        <v>0</v>
      </c>
      <c r="G65" s="10">
        <v>1</v>
      </c>
      <c r="H65" s="33">
        <f t="shared" si="1"/>
        <v>9</v>
      </c>
      <c r="I65" s="10">
        <v>0</v>
      </c>
      <c r="J65" s="10">
        <v>0</v>
      </c>
      <c r="K65" s="12">
        <f t="shared" si="2"/>
        <v>0</v>
      </c>
      <c r="L65" s="10">
        <v>0</v>
      </c>
      <c r="M65" s="10">
        <v>0</v>
      </c>
      <c r="N65" s="10">
        <v>0</v>
      </c>
      <c r="O65" s="34">
        <f t="shared" si="3"/>
        <v>0</v>
      </c>
      <c r="P65" s="10">
        <v>0</v>
      </c>
      <c r="Q65" s="10">
        <v>0</v>
      </c>
      <c r="R65" s="12">
        <f t="shared" si="4"/>
        <v>0</v>
      </c>
      <c r="S65" s="10">
        <v>0</v>
      </c>
      <c r="T65" s="10">
        <v>0</v>
      </c>
      <c r="U65" s="10">
        <v>0</v>
      </c>
      <c r="V65" s="35">
        <f t="shared" si="5"/>
        <v>0</v>
      </c>
    </row>
    <row r="66" spans="1:22">
      <c r="A66" s="1" t="s">
        <v>316</v>
      </c>
      <c r="B66" s="10">
        <v>2</v>
      </c>
      <c r="C66" s="10">
        <v>6</v>
      </c>
      <c r="D66" s="12">
        <f t="shared" si="0"/>
        <v>8</v>
      </c>
      <c r="E66" s="10">
        <v>0</v>
      </c>
      <c r="F66" s="10">
        <v>1</v>
      </c>
      <c r="G66" s="10">
        <v>0</v>
      </c>
      <c r="H66" s="33">
        <f t="shared" si="1"/>
        <v>9</v>
      </c>
      <c r="I66" s="10">
        <v>8</v>
      </c>
      <c r="J66" s="10">
        <v>13</v>
      </c>
      <c r="K66" s="12">
        <f t="shared" si="2"/>
        <v>21</v>
      </c>
      <c r="L66" s="10">
        <v>240</v>
      </c>
      <c r="M66" s="10">
        <v>0</v>
      </c>
      <c r="N66" s="10">
        <v>1</v>
      </c>
      <c r="O66" s="34">
        <f t="shared" si="3"/>
        <v>262</v>
      </c>
      <c r="P66" s="10">
        <v>0</v>
      </c>
      <c r="Q66" s="10">
        <v>0</v>
      </c>
      <c r="R66" s="12">
        <f t="shared" si="4"/>
        <v>0</v>
      </c>
      <c r="S66" s="10">
        <v>0</v>
      </c>
      <c r="T66" s="10">
        <v>0</v>
      </c>
      <c r="U66" s="10">
        <v>0</v>
      </c>
      <c r="V66" s="35">
        <f t="shared" si="5"/>
        <v>0</v>
      </c>
    </row>
    <row r="67" spans="1:22">
      <c r="A67" s="1" t="s">
        <v>321</v>
      </c>
      <c r="B67" s="10">
        <v>0</v>
      </c>
      <c r="C67" s="10">
        <v>4</v>
      </c>
      <c r="D67" s="12">
        <f t="shared" si="0"/>
        <v>4</v>
      </c>
      <c r="E67" s="10">
        <v>4</v>
      </c>
      <c r="F67" s="10">
        <v>0</v>
      </c>
      <c r="G67" s="10">
        <v>0</v>
      </c>
      <c r="H67" s="33">
        <f t="shared" si="1"/>
        <v>8</v>
      </c>
      <c r="I67" s="10">
        <v>0</v>
      </c>
      <c r="J67" s="10">
        <v>0</v>
      </c>
      <c r="K67" s="12">
        <f t="shared" si="2"/>
        <v>0</v>
      </c>
      <c r="L67" s="10">
        <v>0</v>
      </c>
      <c r="M67" s="10">
        <v>0</v>
      </c>
      <c r="N67" s="10">
        <v>0</v>
      </c>
      <c r="O67" s="34">
        <f t="shared" si="3"/>
        <v>0</v>
      </c>
      <c r="P67" s="10">
        <v>0</v>
      </c>
      <c r="Q67" s="10">
        <v>0</v>
      </c>
      <c r="R67" s="12">
        <f t="shared" si="4"/>
        <v>0</v>
      </c>
      <c r="S67" s="10">
        <v>0</v>
      </c>
      <c r="T67" s="10">
        <v>0</v>
      </c>
      <c r="U67" s="10">
        <v>0</v>
      </c>
      <c r="V67" s="35">
        <f t="shared" si="5"/>
        <v>0</v>
      </c>
    </row>
    <row r="68" spans="1:22">
      <c r="A68" s="1" t="s">
        <v>326</v>
      </c>
      <c r="B68" s="10">
        <v>36</v>
      </c>
      <c r="C68" s="10">
        <v>10</v>
      </c>
      <c r="D68" s="12">
        <f t="shared" si="0"/>
        <v>46</v>
      </c>
      <c r="E68" s="10">
        <v>2</v>
      </c>
      <c r="F68" s="10">
        <v>7</v>
      </c>
      <c r="G68" s="10">
        <v>0</v>
      </c>
      <c r="H68" s="33">
        <f t="shared" si="1"/>
        <v>55</v>
      </c>
      <c r="I68" s="10">
        <v>0</v>
      </c>
      <c r="J68" s="10">
        <v>0</v>
      </c>
      <c r="K68" s="12">
        <f t="shared" si="2"/>
        <v>0</v>
      </c>
      <c r="L68" s="10">
        <v>0</v>
      </c>
      <c r="M68" s="10">
        <v>0</v>
      </c>
      <c r="N68" s="10">
        <v>0</v>
      </c>
      <c r="O68" s="34">
        <f t="shared" si="3"/>
        <v>0</v>
      </c>
      <c r="P68" s="10">
        <v>0</v>
      </c>
      <c r="Q68" s="10">
        <v>0</v>
      </c>
      <c r="R68" s="12">
        <f t="shared" si="4"/>
        <v>0</v>
      </c>
      <c r="S68" s="10">
        <v>0</v>
      </c>
      <c r="T68" s="10">
        <v>0</v>
      </c>
      <c r="U68" s="10">
        <v>0</v>
      </c>
      <c r="V68" s="35">
        <f t="shared" si="5"/>
        <v>0</v>
      </c>
    </row>
    <row r="69" spans="1:22">
      <c r="A69" s="1" t="s">
        <v>331</v>
      </c>
      <c r="B69" s="10">
        <v>29</v>
      </c>
      <c r="C69" s="10">
        <v>78</v>
      </c>
      <c r="D69" s="12">
        <f t="shared" si="0"/>
        <v>107</v>
      </c>
      <c r="E69" s="10">
        <v>37</v>
      </c>
      <c r="F69" s="10">
        <v>135</v>
      </c>
      <c r="G69" s="10">
        <v>51</v>
      </c>
      <c r="H69" s="33">
        <f t="shared" si="1"/>
        <v>330</v>
      </c>
      <c r="I69" s="10">
        <v>0</v>
      </c>
      <c r="J69" s="10">
        <v>0</v>
      </c>
      <c r="K69" s="12">
        <f t="shared" si="2"/>
        <v>0</v>
      </c>
      <c r="L69" s="10">
        <v>0</v>
      </c>
      <c r="M69" s="10">
        <v>0</v>
      </c>
      <c r="N69" s="10">
        <v>0</v>
      </c>
      <c r="O69" s="34">
        <f t="shared" si="3"/>
        <v>0</v>
      </c>
      <c r="P69" s="10">
        <v>0</v>
      </c>
      <c r="Q69" s="10">
        <v>0</v>
      </c>
      <c r="R69" s="12">
        <f t="shared" si="4"/>
        <v>0</v>
      </c>
      <c r="S69" s="10">
        <v>5</v>
      </c>
      <c r="T69" s="10">
        <v>0</v>
      </c>
      <c r="U69" s="10">
        <v>0</v>
      </c>
      <c r="V69" s="35">
        <f t="shared" si="5"/>
        <v>5</v>
      </c>
    </row>
    <row r="70" spans="1:22">
      <c r="A70" s="1" t="s">
        <v>336</v>
      </c>
      <c r="B70" s="10">
        <v>1</v>
      </c>
      <c r="C70" s="10">
        <v>1</v>
      </c>
      <c r="D70" s="12">
        <f t="shared" ref="D70:D125" si="6">SUM(B70:C70)</f>
        <v>2</v>
      </c>
      <c r="E70" s="10">
        <v>0</v>
      </c>
      <c r="F70" s="10">
        <v>12</v>
      </c>
      <c r="G70" s="10">
        <v>3</v>
      </c>
      <c r="H70" s="33">
        <f t="shared" ref="H70:H125" si="7">SUM(D70:G70)</f>
        <v>17</v>
      </c>
      <c r="I70" s="10">
        <v>0</v>
      </c>
      <c r="J70" s="10">
        <v>0</v>
      </c>
      <c r="K70" s="12">
        <f t="shared" ref="K70:K125" si="8">SUM(I70:J70)</f>
        <v>0</v>
      </c>
      <c r="L70" s="10">
        <v>0</v>
      </c>
      <c r="M70" s="10">
        <v>0</v>
      </c>
      <c r="N70" s="10">
        <v>0</v>
      </c>
      <c r="O70" s="34">
        <f t="shared" ref="O70:O125" si="9">SUM(K70:N70)</f>
        <v>0</v>
      </c>
      <c r="P70" s="10">
        <v>0</v>
      </c>
      <c r="Q70" s="10">
        <v>0</v>
      </c>
      <c r="R70" s="12">
        <f t="shared" ref="R70:R125" si="10">SUM(P70:Q70)</f>
        <v>0</v>
      </c>
      <c r="S70" s="10">
        <v>0</v>
      </c>
      <c r="T70" s="10">
        <v>0</v>
      </c>
      <c r="U70" s="10">
        <v>0</v>
      </c>
      <c r="V70" s="35">
        <f t="shared" ref="V70:V125" si="11">SUM(R70:U70)</f>
        <v>0</v>
      </c>
    </row>
    <row r="71" spans="1:22">
      <c r="A71" s="1" t="s">
        <v>341</v>
      </c>
      <c r="B71" s="10">
        <v>4</v>
      </c>
      <c r="C71" s="10">
        <v>4</v>
      </c>
      <c r="D71" s="12">
        <f t="shared" si="6"/>
        <v>8</v>
      </c>
      <c r="E71" s="10">
        <v>0</v>
      </c>
      <c r="F71" s="10">
        <v>0</v>
      </c>
      <c r="G71" s="10">
        <v>0</v>
      </c>
      <c r="H71" s="33">
        <f t="shared" si="7"/>
        <v>8</v>
      </c>
      <c r="I71" s="10">
        <v>0</v>
      </c>
      <c r="J71" s="10">
        <v>0</v>
      </c>
      <c r="K71" s="12">
        <f t="shared" si="8"/>
        <v>0</v>
      </c>
      <c r="L71" s="10">
        <v>0</v>
      </c>
      <c r="M71" s="10">
        <v>0</v>
      </c>
      <c r="N71" s="10">
        <v>0</v>
      </c>
      <c r="O71" s="34">
        <f t="shared" si="9"/>
        <v>0</v>
      </c>
      <c r="P71" s="10">
        <v>0</v>
      </c>
      <c r="Q71" s="10">
        <v>0</v>
      </c>
      <c r="R71" s="12">
        <f t="shared" si="10"/>
        <v>0</v>
      </c>
      <c r="S71" s="10">
        <v>0</v>
      </c>
      <c r="T71" s="10">
        <v>0</v>
      </c>
      <c r="U71" s="10">
        <v>0</v>
      </c>
      <c r="V71" s="35">
        <f t="shared" si="11"/>
        <v>0</v>
      </c>
    </row>
    <row r="72" spans="1:22">
      <c r="A72" s="1" t="s">
        <v>346</v>
      </c>
      <c r="B72" s="10">
        <v>5</v>
      </c>
      <c r="C72" s="10">
        <v>5</v>
      </c>
      <c r="D72" s="12">
        <f t="shared" si="6"/>
        <v>10</v>
      </c>
      <c r="E72" s="10">
        <v>0</v>
      </c>
      <c r="F72" s="10">
        <v>2</v>
      </c>
      <c r="G72" s="10">
        <v>1</v>
      </c>
      <c r="H72" s="33">
        <f t="shared" si="7"/>
        <v>13</v>
      </c>
      <c r="I72" s="10">
        <v>0</v>
      </c>
      <c r="J72" s="10">
        <v>0</v>
      </c>
      <c r="K72" s="12">
        <f t="shared" si="8"/>
        <v>0</v>
      </c>
      <c r="L72" s="10">
        <v>0</v>
      </c>
      <c r="M72" s="10">
        <v>1</v>
      </c>
      <c r="N72" s="10">
        <v>1</v>
      </c>
      <c r="O72" s="34">
        <f t="shared" si="9"/>
        <v>2</v>
      </c>
      <c r="P72" s="10">
        <v>0</v>
      </c>
      <c r="Q72" s="10">
        <v>0</v>
      </c>
      <c r="R72" s="12">
        <f t="shared" si="10"/>
        <v>0</v>
      </c>
      <c r="S72" s="10">
        <v>0</v>
      </c>
      <c r="T72" s="10">
        <v>0</v>
      </c>
      <c r="U72" s="10">
        <v>0</v>
      </c>
      <c r="V72" s="35">
        <f t="shared" si="11"/>
        <v>0</v>
      </c>
    </row>
    <row r="73" spans="1:22">
      <c r="A73" s="1" t="s">
        <v>350</v>
      </c>
      <c r="B73" s="10">
        <v>372</v>
      </c>
      <c r="C73" s="10">
        <v>650</v>
      </c>
      <c r="D73" s="12">
        <f t="shared" si="6"/>
        <v>1022</v>
      </c>
      <c r="E73" s="10">
        <v>472</v>
      </c>
      <c r="F73" s="10">
        <v>642</v>
      </c>
      <c r="G73" s="10">
        <v>358</v>
      </c>
      <c r="H73" s="33">
        <f t="shared" si="7"/>
        <v>2494</v>
      </c>
      <c r="I73" s="10">
        <v>15</v>
      </c>
      <c r="J73" s="10">
        <v>109</v>
      </c>
      <c r="K73" s="12">
        <f t="shared" si="8"/>
        <v>124</v>
      </c>
      <c r="L73" s="11">
        <v>1388</v>
      </c>
      <c r="M73" s="10">
        <v>138</v>
      </c>
      <c r="N73" s="10">
        <v>192</v>
      </c>
      <c r="O73" s="34">
        <f t="shared" si="9"/>
        <v>1842</v>
      </c>
      <c r="P73" s="10">
        <v>105</v>
      </c>
      <c r="Q73" s="10">
        <v>147</v>
      </c>
      <c r="R73" s="12">
        <f t="shared" si="10"/>
        <v>252</v>
      </c>
      <c r="S73" s="10">
        <v>226</v>
      </c>
      <c r="T73" s="10">
        <v>676</v>
      </c>
      <c r="U73" s="10">
        <v>33</v>
      </c>
      <c r="V73" s="35">
        <f t="shared" si="11"/>
        <v>1187</v>
      </c>
    </row>
    <row r="74" spans="1:22">
      <c r="A74" s="1" t="s">
        <v>355</v>
      </c>
      <c r="B74" s="10">
        <v>17</v>
      </c>
      <c r="C74" s="10">
        <v>50</v>
      </c>
      <c r="D74" s="12">
        <f t="shared" si="6"/>
        <v>67</v>
      </c>
      <c r="E74" s="10">
        <v>57</v>
      </c>
      <c r="F74" s="10">
        <v>56</v>
      </c>
      <c r="G74" s="10">
        <v>2</v>
      </c>
      <c r="H74" s="33">
        <f t="shared" si="7"/>
        <v>182</v>
      </c>
      <c r="I74" s="10">
        <v>0</v>
      </c>
      <c r="J74" s="10">
        <v>5</v>
      </c>
      <c r="K74" s="12">
        <f t="shared" si="8"/>
        <v>5</v>
      </c>
      <c r="L74" s="10">
        <v>147</v>
      </c>
      <c r="M74" s="10">
        <v>4</v>
      </c>
      <c r="N74" s="10">
        <v>2</v>
      </c>
      <c r="O74" s="34">
        <f t="shared" si="9"/>
        <v>158</v>
      </c>
      <c r="P74" s="10">
        <v>4</v>
      </c>
      <c r="Q74" s="10">
        <v>9</v>
      </c>
      <c r="R74" s="12">
        <f t="shared" si="10"/>
        <v>13</v>
      </c>
      <c r="S74" s="10">
        <v>2</v>
      </c>
      <c r="T74" s="10">
        <v>2</v>
      </c>
      <c r="U74" s="10">
        <v>0</v>
      </c>
      <c r="V74" s="35">
        <f t="shared" si="11"/>
        <v>17</v>
      </c>
    </row>
    <row r="75" spans="1:22">
      <c r="A75" s="1" t="s">
        <v>360</v>
      </c>
      <c r="B75" s="10">
        <v>0</v>
      </c>
      <c r="C75" s="11">
        <v>10</v>
      </c>
      <c r="D75" s="12">
        <f t="shared" si="6"/>
        <v>10</v>
      </c>
      <c r="E75" s="10">
        <v>20</v>
      </c>
      <c r="F75" s="10">
        <v>8</v>
      </c>
      <c r="G75" s="10">
        <v>10</v>
      </c>
      <c r="H75" s="33">
        <f t="shared" si="7"/>
        <v>48</v>
      </c>
      <c r="I75" s="10">
        <v>0</v>
      </c>
      <c r="J75" s="9" t="s">
        <v>739</v>
      </c>
      <c r="K75" s="12">
        <f t="shared" si="8"/>
        <v>0</v>
      </c>
      <c r="L75" s="10">
        <v>15</v>
      </c>
      <c r="M75" s="10">
        <v>0</v>
      </c>
      <c r="N75" s="10">
        <v>1</v>
      </c>
      <c r="O75" s="34">
        <f t="shared" si="9"/>
        <v>16</v>
      </c>
      <c r="P75" s="10">
        <v>0</v>
      </c>
      <c r="Q75" s="9" t="s">
        <v>739</v>
      </c>
      <c r="R75" s="12">
        <f t="shared" si="10"/>
        <v>0</v>
      </c>
      <c r="S75" s="10">
        <v>0</v>
      </c>
      <c r="T75" s="10">
        <v>0</v>
      </c>
      <c r="U75" s="10">
        <v>0</v>
      </c>
      <c r="V75" s="35">
        <f t="shared" si="11"/>
        <v>0</v>
      </c>
    </row>
    <row r="76" spans="1:22">
      <c r="A76" s="1" t="s">
        <v>365</v>
      </c>
      <c r="B76" s="10">
        <v>44</v>
      </c>
      <c r="C76" s="10">
        <v>10</v>
      </c>
      <c r="D76" s="12">
        <f t="shared" si="6"/>
        <v>54</v>
      </c>
      <c r="E76" s="10">
        <v>5</v>
      </c>
      <c r="F76" s="10">
        <v>9</v>
      </c>
      <c r="G76" s="10">
        <v>0</v>
      </c>
      <c r="H76" s="33">
        <f t="shared" si="7"/>
        <v>68</v>
      </c>
      <c r="I76" s="10">
        <v>0</v>
      </c>
      <c r="J76" s="10">
        <v>0</v>
      </c>
      <c r="K76" s="12">
        <f t="shared" si="8"/>
        <v>0</v>
      </c>
      <c r="L76" s="10">
        <v>0</v>
      </c>
      <c r="M76" s="10">
        <v>0</v>
      </c>
      <c r="N76" s="10">
        <v>0</v>
      </c>
      <c r="O76" s="34">
        <f t="shared" si="9"/>
        <v>0</v>
      </c>
      <c r="P76" s="10">
        <v>0</v>
      </c>
      <c r="Q76" s="10">
        <v>0</v>
      </c>
      <c r="R76" s="12">
        <f t="shared" si="10"/>
        <v>0</v>
      </c>
      <c r="S76" s="10">
        <v>0</v>
      </c>
      <c r="T76" s="10">
        <v>0</v>
      </c>
      <c r="U76" s="10">
        <v>0</v>
      </c>
      <c r="V76" s="35">
        <f t="shared" si="11"/>
        <v>0</v>
      </c>
    </row>
    <row r="77" spans="1:22">
      <c r="A77" s="1" t="s">
        <v>370</v>
      </c>
      <c r="B77" s="10">
        <v>3</v>
      </c>
      <c r="C77" s="10">
        <v>4</v>
      </c>
      <c r="D77" s="12">
        <f t="shared" si="6"/>
        <v>7</v>
      </c>
      <c r="E77" s="10">
        <v>0</v>
      </c>
      <c r="F77" s="10">
        <v>0</v>
      </c>
      <c r="G77" s="10">
        <v>0</v>
      </c>
      <c r="H77" s="33">
        <f t="shared" si="7"/>
        <v>7</v>
      </c>
      <c r="I77" s="10">
        <v>6</v>
      </c>
      <c r="J77" s="10">
        <v>4</v>
      </c>
      <c r="K77" s="12">
        <f t="shared" si="8"/>
        <v>10</v>
      </c>
      <c r="L77" s="10">
        <v>80</v>
      </c>
      <c r="M77" s="10">
        <v>0</v>
      </c>
      <c r="N77" s="9" t="s">
        <v>738</v>
      </c>
      <c r="O77" s="34">
        <f t="shared" si="9"/>
        <v>90</v>
      </c>
      <c r="P77" s="10">
        <v>0</v>
      </c>
      <c r="Q77" s="10">
        <v>0</v>
      </c>
      <c r="R77" s="12">
        <f t="shared" si="10"/>
        <v>0</v>
      </c>
      <c r="S77" s="9" t="s">
        <v>738</v>
      </c>
      <c r="T77" s="10">
        <v>0</v>
      </c>
      <c r="U77" s="10">
        <v>0</v>
      </c>
      <c r="V77" s="35">
        <f t="shared" si="11"/>
        <v>0</v>
      </c>
    </row>
    <row r="78" spans="1:22">
      <c r="A78" s="1" t="s">
        <v>375</v>
      </c>
      <c r="B78" s="10">
        <v>242</v>
      </c>
      <c r="C78" s="10">
        <v>39</v>
      </c>
      <c r="D78" s="12">
        <f t="shared" si="6"/>
        <v>281</v>
      </c>
      <c r="E78" s="10">
        <v>57</v>
      </c>
      <c r="F78" s="10">
        <v>76</v>
      </c>
      <c r="G78" s="10">
        <v>13</v>
      </c>
      <c r="H78" s="33">
        <f t="shared" si="7"/>
        <v>427</v>
      </c>
      <c r="I78" s="10">
        <v>0</v>
      </c>
      <c r="J78" s="10">
        <v>0</v>
      </c>
      <c r="K78" s="12">
        <f t="shared" si="8"/>
        <v>0</v>
      </c>
      <c r="L78" s="10">
        <v>0</v>
      </c>
      <c r="M78" s="10">
        <v>0</v>
      </c>
      <c r="N78" s="10">
        <v>0</v>
      </c>
      <c r="O78" s="34">
        <f t="shared" si="9"/>
        <v>0</v>
      </c>
      <c r="P78" s="10">
        <v>0</v>
      </c>
      <c r="Q78" s="10">
        <v>0</v>
      </c>
      <c r="R78" s="12">
        <f t="shared" si="10"/>
        <v>0</v>
      </c>
      <c r="S78" s="10">
        <v>0</v>
      </c>
      <c r="T78" s="10">
        <v>0</v>
      </c>
      <c r="U78" s="10">
        <v>0</v>
      </c>
      <c r="V78" s="35">
        <f t="shared" si="11"/>
        <v>0</v>
      </c>
    </row>
    <row r="79" spans="1:22">
      <c r="A79" s="1" t="s">
        <v>380</v>
      </c>
      <c r="B79" s="10">
        <v>1</v>
      </c>
      <c r="C79" s="10">
        <v>11</v>
      </c>
      <c r="D79" s="12">
        <f t="shared" si="6"/>
        <v>12</v>
      </c>
      <c r="E79" s="10">
        <v>2</v>
      </c>
      <c r="F79" s="10">
        <v>2</v>
      </c>
      <c r="G79" s="10">
        <v>1</v>
      </c>
      <c r="H79" s="33">
        <f t="shared" si="7"/>
        <v>17</v>
      </c>
      <c r="I79" s="10">
        <v>0</v>
      </c>
      <c r="J79" s="10">
        <v>0</v>
      </c>
      <c r="K79" s="12">
        <f t="shared" si="8"/>
        <v>0</v>
      </c>
      <c r="L79" s="10">
        <v>0</v>
      </c>
      <c r="M79" s="10">
        <v>0</v>
      </c>
      <c r="N79" s="10">
        <v>0</v>
      </c>
      <c r="O79" s="34">
        <f t="shared" si="9"/>
        <v>0</v>
      </c>
      <c r="P79" s="10">
        <v>0</v>
      </c>
      <c r="Q79" s="10">
        <v>0</v>
      </c>
      <c r="R79" s="12">
        <f t="shared" si="10"/>
        <v>0</v>
      </c>
      <c r="S79" s="10">
        <v>0</v>
      </c>
      <c r="T79" s="10">
        <v>0</v>
      </c>
      <c r="U79" s="10">
        <v>0</v>
      </c>
      <c r="V79" s="35">
        <f t="shared" si="11"/>
        <v>0</v>
      </c>
    </row>
    <row r="80" spans="1:22">
      <c r="A80" s="1" t="s">
        <v>385</v>
      </c>
      <c r="B80" s="10">
        <v>0</v>
      </c>
      <c r="C80" s="10">
        <v>0</v>
      </c>
      <c r="D80" s="12">
        <f t="shared" si="6"/>
        <v>0</v>
      </c>
      <c r="E80" s="10">
        <v>0</v>
      </c>
      <c r="F80" s="10">
        <v>2</v>
      </c>
      <c r="G80" s="10">
        <v>0</v>
      </c>
      <c r="H80" s="33">
        <f t="shared" si="7"/>
        <v>2</v>
      </c>
      <c r="I80" s="10">
        <v>0</v>
      </c>
      <c r="J80" s="10">
        <v>25</v>
      </c>
      <c r="K80" s="12">
        <f t="shared" si="8"/>
        <v>25</v>
      </c>
      <c r="L80" s="10">
        <v>0</v>
      </c>
      <c r="M80" s="10">
        <v>1</v>
      </c>
      <c r="N80" s="10">
        <v>0</v>
      </c>
      <c r="O80" s="34">
        <f t="shared" si="9"/>
        <v>26</v>
      </c>
      <c r="P80" s="10">
        <v>0</v>
      </c>
      <c r="Q80" s="10">
        <v>0</v>
      </c>
      <c r="R80" s="12">
        <f t="shared" si="10"/>
        <v>0</v>
      </c>
      <c r="S80" s="10">
        <v>0</v>
      </c>
      <c r="T80" s="10">
        <v>0</v>
      </c>
      <c r="U80" s="10">
        <v>0</v>
      </c>
      <c r="V80" s="35">
        <f t="shared" si="11"/>
        <v>0</v>
      </c>
    </row>
    <row r="81" spans="1:22">
      <c r="A81" s="1" t="s">
        <v>390</v>
      </c>
      <c r="B81" s="10">
        <v>14</v>
      </c>
      <c r="C81" s="10">
        <v>9</v>
      </c>
      <c r="D81" s="12">
        <f t="shared" si="6"/>
        <v>23</v>
      </c>
      <c r="E81" s="10">
        <v>5</v>
      </c>
      <c r="F81" s="10">
        <v>9</v>
      </c>
      <c r="G81" s="10">
        <v>5</v>
      </c>
      <c r="H81" s="33">
        <f t="shared" si="7"/>
        <v>42</v>
      </c>
      <c r="I81" s="10">
        <v>0</v>
      </c>
      <c r="J81" s="10">
        <v>10</v>
      </c>
      <c r="K81" s="12">
        <f t="shared" si="8"/>
        <v>10</v>
      </c>
      <c r="L81" s="10">
        <v>0</v>
      </c>
      <c r="M81" s="10">
        <v>0</v>
      </c>
      <c r="N81" s="10">
        <v>1</v>
      </c>
      <c r="O81" s="34">
        <f t="shared" si="9"/>
        <v>11</v>
      </c>
      <c r="P81" s="10">
        <v>0</v>
      </c>
      <c r="Q81" s="10">
        <v>0</v>
      </c>
      <c r="R81" s="12">
        <f t="shared" si="10"/>
        <v>0</v>
      </c>
      <c r="S81" s="10">
        <v>0</v>
      </c>
      <c r="T81" s="10">
        <v>0</v>
      </c>
      <c r="U81" s="10">
        <v>0</v>
      </c>
      <c r="V81" s="35">
        <f t="shared" si="11"/>
        <v>0</v>
      </c>
    </row>
    <row r="82" spans="1:22">
      <c r="A82" s="1" t="s">
        <v>395</v>
      </c>
      <c r="B82" s="10">
        <v>1</v>
      </c>
      <c r="C82" s="10">
        <v>1</v>
      </c>
      <c r="D82" s="12">
        <f t="shared" si="6"/>
        <v>2</v>
      </c>
      <c r="E82" s="10">
        <v>0</v>
      </c>
      <c r="F82" s="10">
        <v>0</v>
      </c>
      <c r="G82" s="10">
        <v>0</v>
      </c>
      <c r="H82" s="33">
        <f t="shared" si="7"/>
        <v>2</v>
      </c>
      <c r="I82" s="10">
        <v>0</v>
      </c>
      <c r="J82" s="10">
        <v>1</v>
      </c>
      <c r="K82" s="12">
        <f t="shared" si="8"/>
        <v>1</v>
      </c>
      <c r="L82" s="10">
        <v>0</v>
      </c>
      <c r="M82" s="10">
        <v>0</v>
      </c>
      <c r="N82" s="10">
        <v>0</v>
      </c>
      <c r="O82" s="34">
        <f t="shared" si="9"/>
        <v>1</v>
      </c>
      <c r="P82" s="10">
        <v>0</v>
      </c>
      <c r="Q82" s="10">
        <v>0</v>
      </c>
      <c r="R82" s="12">
        <f t="shared" si="10"/>
        <v>0</v>
      </c>
      <c r="S82" s="10">
        <v>0</v>
      </c>
      <c r="T82" s="10">
        <v>0</v>
      </c>
      <c r="U82" s="10">
        <v>0</v>
      </c>
      <c r="V82" s="35">
        <f t="shared" si="11"/>
        <v>0</v>
      </c>
    </row>
    <row r="83" spans="1:22">
      <c r="A83" s="1" t="s">
        <v>400</v>
      </c>
      <c r="B83" s="10">
        <v>0</v>
      </c>
      <c r="C83" s="10">
        <v>4</v>
      </c>
      <c r="D83" s="12">
        <f t="shared" si="6"/>
        <v>4</v>
      </c>
      <c r="E83" s="10">
        <v>4</v>
      </c>
      <c r="F83" s="10">
        <v>0</v>
      </c>
      <c r="G83" s="10">
        <v>0</v>
      </c>
      <c r="H83" s="33">
        <f t="shared" si="7"/>
        <v>8</v>
      </c>
      <c r="I83" s="10">
        <v>0</v>
      </c>
      <c r="J83" s="10">
        <v>0</v>
      </c>
      <c r="K83" s="12">
        <f t="shared" si="8"/>
        <v>0</v>
      </c>
      <c r="L83" s="10">
        <v>0</v>
      </c>
      <c r="M83" s="10">
        <v>0</v>
      </c>
      <c r="N83" s="10">
        <v>0</v>
      </c>
      <c r="O83" s="34">
        <f t="shared" si="9"/>
        <v>0</v>
      </c>
      <c r="P83" s="10">
        <v>48</v>
      </c>
      <c r="Q83" s="10">
        <v>0</v>
      </c>
      <c r="R83" s="12">
        <f t="shared" si="10"/>
        <v>48</v>
      </c>
      <c r="S83" s="10">
        <v>0</v>
      </c>
      <c r="T83" s="10">
        <v>0</v>
      </c>
      <c r="U83" s="10">
        <v>0</v>
      </c>
      <c r="V83" s="35">
        <f t="shared" si="11"/>
        <v>48</v>
      </c>
    </row>
    <row r="84" spans="1:22">
      <c r="A84" s="1" t="s">
        <v>405</v>
      </c>
      <c r="B84" s="10">
        <v>7</v>
      </c>
      <c r="C84" s="10">
        <v>9</v>
      </c>
      <c r="D84" s="12">
        <f t="shared" si="6"/>
        <v>16</v>
      </c>
      <c r="E84" s="10">
        <v>8</v>
      </c>
      <c r="F84" s="10">
        <v>124</v>
      </c>
      <c r="G84" s="10">
        <v>1</v>
      </c>
      <c r="H84" s="33">
        <f t="shared" si="7"/>
        <v>149</v>
      </c>
      <c r="I84" s="10">
        <v>0</v>
      </c>
      <c r="J84" s="10">
        <v>0</v>
      </c>
      <c r="K84" s="12">
        <f t="shared" si="8"/>
        <v>0</v>
      </c>
      <c r="L84" s="10">
        <v>0</v>
      </c>
      <c r="M84" s="10">
        <v>0</v>
      </c>
      <c r="N84" s="10">
        <v>0</v>
      </c>
      <c r="O84" s="34">
        <f t="shared" si="9"/>
        <v>0</v>
      </c>
      <c r="P84" s="10">
        <v>0</v>
      </c>
      <c r="Q84" s="10">
        <v>0</v>
      </c>
      <c r="R84" s="12">
        <f t="shared" si="10"/>
        <v>0</v>
      </c>
      <c r="S84" s="10">
        <v>0</v>
      </c>
      <c r="T84" s="10">
        <v>0</v>
      </c>
      <c r="U84" s="10">
        <v>0</v>
      </c>
      <c r="V84" s="35">
        <f t="shared" si="11"/>
        <v>0</v>
      </c>
    </row>
    <row r="85" spans="1:22">
      <c r="A85" s="1" t="s">
        <v>410</v>
      </c>
      <c r="B85" s="10">
        <v>0</v>
      </c>
      <c r="C85" s="10">
        <v>7</v>
      </c>
      <c r="D85" s="12">
        <f t="shared" si="6"/>
        <v>7</v>
      </c>
      <c r="E85" s="10">
        <v>0</v>
      </c>
      <c r="F85" s="10">
        <v>0</v>
      </c>
      <c r="G85" s="10">
        <v>0</v>
      </c>
      <c r="H85" s="33">
        <f t="shared" si="7"/>
        <v>7</v>
      </c>
      <c r="I85" s="10">
        <v>9</v>
      </c>
      <c r="J85" s="10">
        <v>4</v>
      </c>
      <c r="K85" s="12">
        <f t="shared" si="8"/>
        <v>13</v>
      </c>
      <c r="L85" s="10">
        <v>0</v>
      </c>
      <c r="M85" s="10">
        <v>1</v>
      </c>
      <c r="N85" s="10">
        <v>0</v>
      </c>
      <c r="O85" s="34">
        <f t="shared" si="9"/>
        <v>14</v>
      </c>
      <c r="P85" s="10">
        <v>0</v>
      </c>
      <c r="Q85" s="10">
        <v>0</v>
      </c>
      <c r="R85" s="12">
        <f t="shared" si="10"/>
        <v>0</v>
      </c>
      <c r="S85" s="10">
        <v>0</v>
      </c>
      <c r="T85" s="10">
        <v>0</v>
      </c>
      <c r="U85" s="10">
        <v>0</v>
      </c>
      <c r="V85" s="35">
        <f t="shared" si="11"/>
        <v>0</v>
      </c>
    </row>
    <row r="86" spans="1:22">
      <c r="A86" s="1" t="s">
        <v>415</v>
      </c>
      <c r="B86" s="10">
        <v>1</v>
      </c>
      <c r="C86" s="10">
        <v>2</v>
      </c>
      <c r="D86" s="12">
        <f t="shared" si="6"/>
        <v>3</v>
      </c>
      <c r="E86" s="10">
        <v>0</v>
      </c>
      <c r="F86" s="10">
        <v>0</v>
      </c>
      <c r="G86" s="10">
        <v>0</v>
      </c>
      <c r="H86" s="33">
        <f t="shared" si="7"/>
        <v>3</v>
      </c>
      <c r="I86" s="10">
        <v>0</v>
      </c>
      <c r="J86" s="10">
        <v>0</v>
      </c>
      <c r="K86" s="12">
        <f t="shared" si="8"/>
        <v>0</v>
      </c>
      <c r="L86" s="10">
        <v>0</v>
      </c>
      <c r="M86" s="10">
        <v>0</v>
      </c>
      <c r="N86" s="10">
        <v>0</v>
      </c>
      <c r="O86" s="34">
        <f t="shared" si="9"/>
        <v>0</v>
      </c>
      <c r="P86" s="10">
        <v>0</v>
      </c>
      <c r="Q86" s="10">
        <v>0</v>
      </c>
      <c r="R86" s="12">
        <f t="shared" si="10"/>
        <v>0</v>
      </c>
      <c r="S86" s="10">
        <v>0</v>
      </c>
      <c r="T86" s="10">
        <v>0</v>
      </c>
      <c r="U86" s="10">
        <v>0</v>
      </c>
      <c r="V86" s="35">
        <f t="shared" si="11"/>
        <v>0</v>
      </c>
    </row>
    <row r="87" spans="1:22">
      <c r="A87" s="1" t="s">
        <v>420</v>
      </c>
      <c r="B87" s="10">
        <v>32</v>
      </c>
      <c r="C87" s="10">
        <v>96</v>
      </c>
      <c r="D87" s="12">
        <f t="shared" si="6"/>
        <v>128</v>
      </c>
      <c r="E87" s="10">
        <v>23</v>
      </c>
      <c r="F87" s="10">
        <v>16</v>
      </c>
      <c r="G87" s="10">
        <v>11</v>
      </c>
      <c r="H87" s="33">
        <f t="shared" si="7"/>
        <v>178</v>
      </c>
      <c r="I87" s="10">
        <v>0</v>
      </c>
      <c r="J87" s="10">
        <v>0</v>
      </c>
      <c r="K87" s="12">
        <f t="shared" si="8"/>
        <v>0</v>
      </c>
      <c r="L87" s="10">
        <v>0</v>
      </c>
      <c r="M87" s="10">
        <v>0</v>
      </c>
      <c r="N87" s="10">
        <v>0</v>
      </c>
      <c r="O87" s="34">
        <f t="shared" si="9"/>
        <v>0</v>
      </c>
      <c r="P87" s="10">
        <v>0</v>
      </c>
      <c r="Q87" s="10">
        <v>0</v>
      </c>
      <c r="R87" s="12">
        <f t="shared" si="10"/>
        <v>0</v>
      </c>
      <c r="S87" s="10">
        <v>0</v>
      </c>
      <c r="T87" s="10">
        <v>0</v>
      </c>
      <c r="U87" s="10">
        <v>0</v>
      </c>
      <c r="V87" s="35">
        <f t="shared" si="11"/>
        <v>0</v>
      </c>
    </row>
    <row r="88" spans="1:22">
      <c r="A88" s="1" t="s">
        <v>425</v>
      </c>
      <c r="B88" s="10">
        <v>63</v>
      </c>
      <c r="C88" s="10">
        <v>27</v>
      </c>
      <c r="D88" s="12">
        <f t="shared" si="6"/>
        <v>90</v>
      </c>
      <c r="E88" s="10">
        <v>2</v>
      </c>
      <c r="F88" s="10">
        <v>12</v>
      </c>
      <c r="G88" s="10">
        <v>46</v>
      </c>
      <c r="H88" s="33">
        <f t="shared" si="7"/>
        <v>150</v>
      </c>
      <c r="I88" s="10">
        <v>0</v>
      </c>
      <c r="J88" s="10">
        <v>9</v>
      </c>
      <c r="K88" s="12">
        <f t="shared" si="8"/>
        <v>9</v>
      </c>
      <c r="L88" s="10">
        <v>0</v>
      </c>
      <c r="M88" s="10">
        <v>0</v>
      </c>
      <c r="N88" s="10">
        <v>6</v>
      </c>
      <c r="O88" s="34">
        <f t="shared" si="9"/>
        <v>15</v>
      </c>
      <c r="P88" s="10">
        <v>0</v>
      </c>
      <c r="Q88" s="10">
        <v>0</v>
      </c>
      <c r="R88" s="12">
        <f t="shared" si="10"/>
        <v>0</v>
      </c>
      <c r="S88" s="10">
        <v>0</v>
      </c>
      <c r="T88" s="10">
        <v>0</v>
      </c>
      <c r="U88" s="10">
        <v>0</v>
      </c>
      <c r="V88" s="35">
        <f t="shared" si="11"/>
        <v>0</v>
      </c>
    </row>
    <row r="89" spans="1:22">
      <c r="A89" s="1" t="s">
        <v>430</v>
      </c>
      <c r="B89" s="10">
        <v>82</v>
      </c>
      <c r="C89" s="10">
        <v>23</v>
      </c>
      <c r="D89" s="12">
        <f t="shared" si="6"/>
        <v>105</v>
      </c>
      <c r="E89" s="10">
        <v>2</v>
      </c>
      <c r="F89" s="10">
        <v>62</v>
      </c>
      <c r="G89" s="10">
        <v>28</v>
      </c>
      <c r="H89" s="33">
        <f t="shared" si="7"/>
        <v>197</v>
      </c>
      <c r="I89" s="10">
        <v>2</v>
      </c>
      <c r="J89" s="10">
        <v>1</v>
      </c>
      <c r="K89" s="12">
        <f t="shared" si="8"/>
        <v>3</v>
      </c>
      <c r="L89" s="10">
        <v>0</v>
      </c>
      <c r="M89" s="10">
        <v>26</v>
      </c>
      <c r="N89" s="10">
        <v>6</v>
      </c>
      <c r="O89" s="34">
        <f t="shared" si="9"/>
        <v>35</v>
      </c>
      <c r="P89" s="10">
        <v>0</v>
      </c>
      <c r="Q89" s="10">
        <v>0</v>
      </c>
      <c r="R89" s="12">
        <f t="shared" si="10"/>
        <v>0</v>
      </c>
      <c r="S89" s="10">
        <v>0</v>
      </c>
      <c r="T89" s="10">
        <v>2</v>
      </c>
      <c r="U89" s="10">
        <v>0</v>
      </c>
      <c r="V89" s="35">
        <f t="shared" si="11"/>
        <v>2</v>
      </c>
    </row>
    <row r="90" spans="1:22">
      <c r="A90" s="1" t="s">
        <v>435</v>
      </c>
      <c r="B90" s="10">
        <v>375</v>
      </c>
      <c r="C90" s="10">
        <v>298</v>
      </c>
      <c r="D90" s="12">
        <f t="shared" si="6"/>
        <v>673</v>
      </c>
      <c r="E90" s="10">
        <v>191</v>
      </c>
      <c r="F90" s="10">
        <v>691</v>
      </c>
      <c r="G90" s="10">
        <v>133</v>
      </c>
      <c r="H90" s="33">
        <f t="shared" si="7"/>
        <v>1688</v>
      </c>
      <c r="I90" s="10">
        <v>312</v>
      </c>
      <c r="J90" s="10">
        <v>245</v>
      </c>
      <c r="K90" s="12">
        <f t="shared" si="8"/>
        <v>557</v>
      </c>
      <c r="L90" s="11">
        <v>2965</v>
      </c>
      <c r="M90" s="10">
        <v>102</v>
      </c>
      <c r="N90" s="10">
        <v>53</v>
      </c>
      <c r="O90" s="34">
        <f t="shared" si="9"/>
        <v>3677</v>
      </c>
      <c r="P90" s="10">
        <v>19</v>
      </c>
      <c r="Q90" s="10">
        <v>37</v>
      </c>
      <c r="R90" s="12">
        <f t="shared" si="10"/>
        <v>56</v>
      </c>
      <c r="S90" s="10">
        <v>47</v>
      </c>
      <c r="T90" s="10">
        <v>62</v>
      </c>
      <c r="U90" s="10">
        <v>1</v>
      </c>
      <c r="V90" s="35">
        <f t="shared" si="11"/>
        <v>166</v>
      </c>
    </row>
    <row r="91" spans="1:22">
      <c r="A91" s="1" t="s">
        <v>440</v>
      </c>
      <c r="B91" s="10">
        <v>85</v>
      </c>
      <c r="C91" s="10">
        <v>122</v>
      </c>
      <c r="D91" s="12">
        <f t="shared" si="6"/>
        <v>207</v>
      </c>
      <c r="E91" s="10">
        <v>1</v>
      </c>
      <c r="F91" s="10">
        <v>151</v>
      </c>
      <c r="G91" s="10">
        <v>2</v>
      </c>
      <c r="H91" s="33">
        <f t="shared" si="7"/>
        <v>361</v>
      </c>
      <c r="I91" s="10">
        <v>3</v>
      </c>
      <c r="J91" s="10">
        <v>3</v>
      </c>
      <c r="K91" s="12">
        <f t="shared" si="8"/>
        <v>6</v>
      </c>
      <c r="L91" s="10">
        <v>0</v>
      </c>
      <c r="M91" s="10">
        <v>49</v>
      </c>
      <c r="N91" s="10">
        <v>0</v>
      </c>
      <c r="O91" s="34">
        <f t="shared" si="9"/>
        <v>55</v>
      </c>
      <c r="P91" s="10">
        <v>0</v>
      </c>
      <c r="Q91" s="10">
        <v>0</v>
      </c>
      <c r="R91" s="12">
        <f t="shared" si="10"/>
        <v>0</v>
      </c>
      <c r="S91" s="10">
        <v>0</v>
      </c>
      <c r="T91" s="10">
        <v>0</v>
      </c>
      <c r="U91" s="10">
        <v>0</v>
      </c>
      <c r="V91" s="35">
        <f t="shared" si="11"/>
        <v>0</v>
      </c>
    </row>
    <row r="92" spans="1:22">
      <c r="A92" s="1" t="s">
        <v>445</v>
      </c>
      <c r="B92" s="10">
        <v>0</v>
      </c>
      <c r="C92" s="10">
        <v>0</v>
      </c>
      <c r="D92" s="12">
        <f t="shared" si="6"/>
        <v>0</v>
      </c>
      <c r="E92" s="10">
        <v>0</v>
      </c>
      <c r="F92" s="10">
        <v>0</v>
      </c>
      <c r="G92" s="10">
        <v>0</v>
      </c>
      <c r="H92" s="33">
        <f t="shared" si="7"/>
        <v>0</v>
      </c>
      <c r="I92" s="10">
        <v>0</v>
      </c>
      <c r="J92" s="10">
        <v>0</v>
      </c>
      <c r="K92" s="12">
        <f t="shared" si="8"/>
        <v>0</v>
      </c>
      <c r="L92" s="10">
        <v>0</v>
      </c>
      <c r="M92" s="10">
        <v>0</v>
      </c>
      <c r="N92" s="10">
        <v>0</v>
      </c>
      <c r="O92" s="34">
        <f t="shared" si="9"/>
        <v>0</v>
      </c>
      <c r="P92" s="10">
        <v>0</v>
      </c>
      <c r="Q92" s="10">
        <v>0</v>
      </c>
      <c r="R92" s="12">
        <f t="shared" si="10"/>
        <v>0</v>
      </c>
      <c r="S92" s="10">
        <v>0</v>
      </c>
      <c r="T92" s="10">
        <v>0</v>
      </c>
      <c r="U92" s="10">
        <v>0</v>
      </c>
      <c r="V92" s="35">
        <f t="shared" si="11"/>
        <v>0</v>
      </c>
    </row>
    <row r="93" spans="1:22">
      <c r="A93" s="1" t="s">
        <v>450</v>
      </c>
      <c r="B93" s="10">
        <v>18</v>
      </c>
      <c r="C93" s="10">
        <v>6</v>
      </c>
      <c r="D93" s="12">
        <f t="shared" si="6"/>
        <v>24</v>
      </c>
      <c r="E93" s="10">
        <v>3</v>
      </c>
      <c r="F93" s="10">
        <v>0</v>
      </c>
      <c r="G93" s="10">
        <v>9</v>
      </c>
      <c r="H93" s="33">
        <f t="shared" si="7"/>
        <v>36</v>
      </c>
      <c r="I93" s="10">
        <v>0</v>
      </c>
      <c r="J93" s="10">
        <v>4</v>
      </c>
      <c r="K93" s="12">
        <f t="shared" si="8"/>
        <v>4</v>
      </c>
      <c r="L93" s="10">
        <v>0</v>
      </c>
      <c r="M93" s="10">
        <v>3</v>
      </c>
      <c r="N93" s="10">
        <v>0</v>
      </c>
      <c r="O93" s="34">
        <f t="shared" si="9"/>
        <v>7</v>
      </c>
      <c r="P93" s="10">
        <v>0</v>
      </c>
      <c r="Q93" s="10">
        <v>0</v>
      </c>
      <c r="R93" s="12">
        <f t="shared" si="10"/>
        <v>0</v>
      </c>
      <c r="S93" s="10">
        <v>0</v>
      </c>
      <c r="T93" s="10">
        <v>0</v>
      </c>
      <c r="U93" s="10">
        <v>0</v>
      </c>
      <c r="V93" s="35">
        <f t="shared" si="11"/>
        <v>0</v>
      </c>
    </row>
    <row r="94" spans="1:22">
      <c r="A94" s="1" t="s">
        <v>455</v>
      </c>
      <c r="B94" s="10">
        <v>0</v>
      </c>
      <c r="C94" s="10">
        <v>0</v>
      </c>
      <c r="D94" s="12">
        <f t="shared" si="6"/>
        <v>0</v>
      </c>
      <c r="E94" s="10">
        <v>0</v>
      </c>
      <c r="F94" s="10">
        <v>0</v>
      </c>
      <c r="G94" s="10">
        <v>0</v>
      </c>
      <c r="H94" s="33">
        <f t="shared" si="7"/>
        <v>0</v>
      </c>
      <c r="I94" s="10">
        <v>0</v>
      </c>
      <c r="J94" s="10">
        <v>4</v>
      </c>
      <c r="K94" s="12">
        <f t="shared" si="8"/>
        <v>4</v>
      </c>
      <c r="L94" s="10">
        <v>154</v>
      </c>
      <c r="M94" s="10">
        <v>29</v>
      </c>
      <c r="N94" s="10">
        <v>3</v>
      </c>
      <c r="O94" s="34">
        <f t="shared" si="9"/>
        <v>190</v>
      </c>
      <c r="P94" s="10">
        <v>0</v>
      </c>
      <c r="Q94" s="10">
        <v>0</v>
      </c>
      <c r="R94" s="12">
        <f t="shared" si="10"/>
        <v>0</v>
      </c>
      <c r="S94" s="10">
        <v>0</v>
      </c>
      <c r="T94" s="10">
        <v>0</v>
      </c>
      <c r="U94" s="10">
        <v>0</v>
      </c>
      <c r="V94" s="35">
        <f t="shared" si="11"/>
        <v>0</v>
      </c>
    </row>
    <row r="95" spans="1:22">
      <c r="A95" s="1" t="s">
        <v>460</v>
      </c>
      <c r="B95" s="10">
        <v>0</v>
      </c>
      <c r="C95" s="10">
        <v>2</v>
      </c>
      <c r="D95" s="12">
        <f t="shared" si="6"/>
        <v>2</v>
      </c>
      <c r="E95" s="10">
        <v>0</v>
      </c>
      <c r="F95" s="10">
        <v>0</v>
      </c>
      <c r="G95" s="10">
        <v>1</v>
      </c>
      <c r="H95" s="33">
        <f t="shared" si="7"/>
        <v>3</v>
      </c>
      <c r="I95" s="10">
        <v>0</v>
      </c>
      <c r="J95" s="10">
        <v>0</v>
      </c>
      <c r="K95" s="12">
        <f t="shared" si="8"/>
        <v>0</v>
      </c>
      <c r="L95" s="10">
        <v>0</v>
      </c>
      <c r="M95" s="10">
        <v>0</v>
      </c>
      <c r="N95" s="10">
        <v>0</v>
      </c>
      <c r="O95" s="34">
        <f t="shared" si="9"/>
        <v>0</v>
      </c>
      <c r="P95" s="10">
        <v>0</v>
      </c>
      <c r="Q95" s="10">
        <v>0</v>
      </c>
      <c r="R95" s="12">
        <f t="shared" si="10"/>
        <v>0</v>
      </c>
      <c r="S95" s="10">
        <v>0</v>
      </c>
      <c r="T95" s="10">
        <v>0</v>
      </c>
      <c r="U95" s="10">
        <v>0</v>
      </c>
      <c r="V95" s="35">
        <f t="shared" si="11"/>
        <v>0</v>
      </c>
    </row>
    <row r="96" spans="1:22">
      <c r="A96" s="1" t="s">
        <v>465</v>
      </c>
      <c r="B96" s="10">
        <v>1</v>
      </c>
      <c r="C96" s="10">
        <v>10</v>
      </c>
      <c r="D96" s="12">
        <f t="shared" si="6"/>
        <v>11</v>
      </c>
      <c r="E96" s="10">
        <v>0</v>
      </c>
      <c r="F96" s="10">
        <v>0</v>
      </c>
      <c r="G96" s="10">
        <v>0</v>
      </c>
      <c r="H96" s="33">
        <f t="shared" si="7"/>
        <v>11</v>
      </c>
      <c r="I96" s="10">
        <v>0</v>
      </c>
      <c r="J96" s="10">
        <v>0</v>
      </c>
      <c r="K96" s="12">
        <f t="shared" si="8"/>
        <v>0</v>
      </c>
      <c r="L96" s="10">
        <v>0</v>
      </c>
      <c r="M96" s="10">
        <v>0</v>
      </c>
      <c r="N96" s="10">
        <v>1</v>
      </c>
      <c r="O96" s="34">
        <f t="shared" si="9"/>
        <v>1</v>
      </c>
      <c r="P96" s="10">
        <v>0</v>
      </c>
      <c r="Q96" s="10">
        <v>0</v>
      </c>
      <c r="R96" s="12">
        <f t="shared" si="10"/>
        <v>0</v>
      </c>
      <c r="S96" s="10">
        <v>0</v>
      </c>
      <c r="T96" s="10">
        <v>0</v>
      </c>
      <c r="U96" s="10">
        <v>0</v>
      </c>
      <c r="V96" s="35">
        <f t="shared" si="11"/>
        <v>0</v>
      </c>
    </row>
    <row r="97" spans="1:22">
      <c r="A97" s="1" t="s">
        <v>470</v>
      </c>
      <c r="B97" s="10">
        <v>22</v>
      </c>
      <c r="C97" s="10">
        <v>22</v>
      </c>
      <c r="D97" s="12">
        <f t="shared" si="6"/>
        <v>44</v>
      </c>
      <c r="E97" s="10">
        <v>24</v>
      </c>
      <c r="F97" s="10">
        <v>24</v>
      </c>
      <c r="G97" s="10">
        <v>52</v>
      </c>
      <c r="H97" s="33">
        <f t="shared" si="7"/>
        <v>144</v>
      </c>
      <c r="I97" s="10">
        <v>1</v>
      </c>
      <c r="J97" s="10">
        <v>1</v>
      </c>
      <c r="K97" s="12">
        <f t="shared" si="8"/>
        <v>2</v>
      </c>
      <c r="L97" s="10">
        <v>0</v>
      </c>
      <c r="M97" s="10">
        <v>1</v>
      </c>
      <c r="N97" s="10">
        <v>0</v>
      </c>
      <c r="O97" s="34">
        <f t="shared" si="9"/>
        <v>3</v>
      </c>
      <c r="P97" s="10">
        <v>1</v>
      </c>
      <c r="Q97" s="10">
        <v>4</v>
      </c>
      <c r="R97" s="12">
        <f t="shared" si="10"/>
        <v>5</v>
      </c>
      <c r="S97" s="10">
        <v>0</v>
      </c>
      <c r="T97" s="10">
        <v>22</v>
      </c>
      <c r="U97" s="10">
        <v>0</v>
      </c>
      <c r="V97" s="35">
        <f t="shared" si="11"/>
        <v>27</v>
      </c>
    </row>
    <row r="98" spans="1:22">
      <c r="A98" s="1" t="s">
        <v>475</v>
      </c>
      <c r="B98" s="10">
        <v>1</v>
      </c>
      <c r="C98" s="10">
        <v>14</v>
      </c>
      <c r="D98" s="12">
        <f t="shared" si="6"/>
        <v>15</v>
      </c>
      <c r="E98" s="10">
        <v>0</v>
      </c>
      <c r="F98" s="10">
        <v>1</v>
      </c>
      <c r="G98" s="10">
        <v>8</v>
      </c>
      <c r="H98" s="33">
        <f t="shared" si="7"/>
        <v>24</v>
      </c>
      <c r="I98" s="10">
        <v>0</v>
      </c>
      <c r="J98" s="10">
        <v>0</v>
      </c>
      <c r="K98" s="12">
        <f t="shared" si="8"/>
        <v>0</v>
      </c>
      <c r="L98" s="10">
        <v>0</v>
      </c>
      <c r="M98" s="10">
        <v>0</v>
      </c>
      <c r="N98" s="10">
        <v>0</v>
      </c>
      <c r="O98" s="34">
        <f t="shared" si="9"/>
        <v>0</v>
      </c>
      <c r="P98" s="10">
        <v>0</v>
      </c>
      <c r="Q98" s="10">
        <v>3</v>
      </c>
      <c r="R98" s="12">
        <f t="shared" si="10"/>
        <v>3</v>
      </c>
      <c r="S98" s="10">
        <v>0</v>
      </c>
      <c r="T98" s="10">
        <v>0</v>
      </c>
      <c r="U98" s="10">
        <v>0</v>
      </c>
      <c r="V98" s="35">
        <f t="shared" si="11"/>
        <v>3</v>
      </c>
    </row>
    <row r="99" spans="1:22">
      <c r="A99" s="1" t="s">
        <v>480</v>
      </c>
      <c r="B99" s="10">
        <v>32</v>
      </c>
      <c r="C99" s="10">
        <v>0</v>
      </c>
      <c r="D99" s="12">
        <f t="shared" si="6"/>
        <v>32</v>
      </c>
      <c r="E99" s="10">
        <v>4</v>
      </c>
      <c r="F99" s="10">
        <v>0</v>
      </c>
      <c r="G99" s="10">
        <v>0</v>
      </c>
      <c r="H99" s="33">
        <f t="shared" si="7"/>
        <v>36</v>
      </c>
      <c r="I99" s="10">
        <v>0</v>
      </c>
      <c r="J99" s="10">
        <v>0</v>
      </c>
      <c r="K99" s="12">
        <f t="shared" si="8"/>
        <v>0</v>
      </c>
      <c r="L99" s="10">
        <v>0</v>
      </c>
      <c r="M99" s="10">
        <v>0</v>
      </c>
      <c r="N99" s="10">
        <v>0</v>
      </c>
      <c r="O99" s="34">
        <f t="shared" si="9"/>
        <v>0</v>
      </c>
      <c r="P99" s="10">
        <v>0</v>
      </c>
      <c r="Q99" s="10">
        <v>0</v>
      </c>
      <c r="R99" s="12">
        <f t="shared" si="10"/>
        <v>0</v>
      </c>
      <c r="S99" s="10">
        <v>0</v>
      </c>
      <c r="T99" s="10">
        <v>0</v>
      </c>
      <c r="U99" s="10">
        <v>0</v>
      </c>
      <c r="V99" s="35">
        <f t="shared" si="11"/>
        <v>0</v>
      </c>
    </row>
    <row r="100" spans="1:22">
      <c r="A100" s="1" t="s">
        <v>485</v>
      </c>
      <c r="B100" s="10">
        <v>6</v>
      </c>
      <c r="C100" s="10">
        <v>6</v>
      </c>
      <c r="D100" s="12">
        <f t="shared" si="6"/>
        <v>12</v>
      </c>
      <c r="E100" s="10">
        <v>5</v>
      </c>
      <c r="F100" s="10">
        <v>16</v>
      </c>
      <c r="G100" s="10">
        <v>1</v>
      </c>
      <c r="H100" s="33">
        <f t="shared" si="7"/>
        <v>34</v>
      </c>
      <c r="I100" s="10">
        <v>4</v>
      </c>
      <c r="J100" s="10">
        <v>4</v>
      </c>
      <c r="K100" s="12">
        <f t="shared" si="8"/>
        <v>8</v>
      </c>
      <c r="L100" s="10">
        <v>0</v>
      </c>
      <c r="M100" s="10">
        <v>0</v>
      </c>
      <c r="N100" s="10">
        <v>5</v>
      </c>
      <c r="O100" s="34">
        <f t="shared" si="9"/>
        <v>13</v>
      </c>
      <c r="P100" s="10">
        <v>0</v>
      </c>
      <c r="Q100" s="10">
        <v>0</v>
      </c>
      <c r="R100" s="12">
        <f t="shared" si="10"/>
        <v>0</v>
      </c>
      <c r="S100" s="10">
        <v>0</v>
      </c>
      <c r="T100" s="10">
        <v>0</v>
      </c>
      <c r="U100" s="10">
        <v>0</v>
      </c>
      <c r="V100" s="35">
        <f t="shared" si="11"/>
        <v>0</v>
      </c>
    </row>
    <row r="101" spans="1:22">
      <c r="A101" s="1" t="s">
        <v>490</v>
      </c>
      <c r="B101" s="10">
        <v>44</v>
      </c>
      <c r="C101" s="11">
        <v>1009</v>
      </c>
      <c r="D101" s="12">
        <f t="shared" si="6"/>
        <v>1053</v>
      </c>
      <c r="E101" s="10">
        <v>472</v>
      </c>
      <c r="F101" s="10">
        <v>919</v>
      </c>
      <c r="G101" s="10">
        <v>22</v>
      </c>
      <c r="H101" s="33">
        <f t="shared" si="7"/>
        <v>2466</v>
      </c>
      <c r="I101" s="10">
        <v>0</v>
      </c>
      <c r="J101" s="10">
        <v>0</v>
      </c>
      <c r="K101" s="12">
        <f t="shared" si="8"/>
        <v>0</v>
      </c>
      <c r="L101" s="10">
        <v>0</v>
      </c>
      <c r="M101" s="10">
        <v>0</v>
      </c>
      <c r="N101" s="10">
        <v>5</v>
      </c>
      <c r="O101" s="34">
        <f t="shared" si="9"/>
        <v>5</v>
      </c>
      <c r="P101" s="10">
        <v>0</v>
      </c>
      <c r="Q101" s="10">
        <v>0</v>
      </c>
      <c r="R101" s="12">
        <f t="shared" si="10"/>
        <v>0</v>
      </c>
      <c r="S101" s="10">
        <v>0</v>
      </c>
      <c r="T101" s="10">
        <v>0</v>
      </c>
      <c r="U101" s="10">
        <v>0</v>
      </c>
      <c r="V101" s="35">
        <f t="shared" si="11"/>
        <v>0</v>
      </c>
    </row>
    <row r="102" spans="1:22">
      <c r="A102" s="1" t="s">
        <v>494</v>
      </c>
      <c r="B102" s="10">
        <v>258</v>
      </c>
      <c r="C102" s="10">
        <v>253</v>
      </c>
      <c r="D102" s="12">
        <f t="shared" si="6"/>
        <v>511</v>
      </c>
      <c r="E102" s="10">
        <v>313</v>
      </c>
      <c r="F102" s="10">
        <v>252</v>
      </c>
      <c r="G102" s="10">
        <v>400</v>
      </c>
      <c r="H102" s="33">
        <f t="shared" si="7"/>
        <v>1476</v>
      </c>
      <c r="I102" s="10">
        <v>120</v>
      </c>
      <c r="J102" s="10">
        <v>14</v>
      </c>
      <c r="K102" s="12">
        <f t="shared" si="8"/>
        <v>134</v>
      </c>
      <c r="L102" s="10">
        <v>666</v>
      </c>
      <c r="M102" s="10">
        <v>30</v>
      </c>
      <c r="N102" s="10">
        <v>33</v>
      </c>
      <c r="O102" s="34">
        <f t="shared" si="9"/>
        <v>863</v>
      </c>
      <c r="P102" s="10">
        <v>1</v>
      </c>
      <c r="Q102" s="10">
        <v>0</v>
      </c>
      <c r="R102" s="12">
        <f t="shared" si="10"/>
        <v>1</v>
      </c>
      <c r="S102" s="10">
        <v>0</v>
      </c>
      <c r="T102" s="10">
        <v>27</v>
      </c>
      <c r="U102" s="10">
        <v>3</v>
      </c>
      <c r="V102" s="35">
        <f t="shared" si="11"/>
        <v>31</v>
      </c>
    </row>
    <row r="103" spans="1:22">
      <c r="A103" s="1" t="s">
        <v>497</v>
      </c>
      <c r="B103" s="10">
        <v>44</v>
      </c>
      <c r="C103" s="10">
        <v>32</v>
      </c>
      <c r="D103" s="12">
        <f t="shared" si="6"/>
        <v>76</v>
      </c>
      <c r="E103" s="10">
        <v>22</v>
      </c>
      <c r="F103" s="10">
        <v>112</v>
      </c>
      <c r="G103" s="10">
        <v>12</v>
      </c>
      <c r="H103" s="33">
        <f t="shared" si="7"/>
        <v>222</v>
      </c>
      <c r="I103" s="10">
        <v>3</v>
      </c>
      <c r="J103" s="10">
        <v>13</v>
      </c>
      <c r="K103" s="12">
        <f t="shared" si="8"/>
        <v>16</v>
      </c>
      <c r="L103" s="10">
        <v>21</v>
      </c>
      <c r="M103" s="10">
        <v>2</v>
      </c>
      <c r="N103" s="10">
        <v>4</v>
      </c>
      <c r="O103" s="34">
        <f t="shared" si="9"/>
        <v>43</v>
      </c>
      <c r="P103" s="10">
        <v>5</v>
      </c>
      <c r="Q103" s="10">
        <v>1</v>
      </c>
      <c r="R103" s="12">
        <f t="shared" si="10"/>
        <v>6</v>
      </c>
      <c r="S103" s="10">
        <v>0</v>
      </c>
      <c r="T103" s="10">
        <v>0</v>
      </c>
      <c r="U103" s="10">
        <v>4</v>
      </c>
      <c r="V103" s="35">
        <f t="shared" si="11"/>
        <v>10</v>
      </c>
    </row>
    <row r="104" spans="1:22">
      <c r="A104" s="1" t="s">
        <v>500</v>
      </c>
      <c r="B104" s="10">
        <v>25</v>
      </c>
      <c r="C104" s="10">
        <v>5</v>
      </c>
      <c r="D104" s="12">
        <f t="shared" si="6"/>
        <v>30</v>
      </c>
      <c r="E104" s="10">
        <v>9</v>
      </c>
      <c r="F104" s="10">
        <v>41</v>
      </c>
      <c r="G104" s="10">
        <v>21</v>
      </c>
      <c r="H104" s="33">
        <f t="shared" si="7"/>
        <v>101</v>
      </c>
      <c r="I104" s="10">
        <v>24</v>
      </c>
      <c r="J104" s="10">
        <v>1</v>
      </c>
      <c r="K104" s="12">
        <f t="shared" si="8"/>
        <v>25</v>
      </c>
      <c r="L104" s="10">
        <v>18</v>
      </c>
      <c r="M104" s="10">
        <v>32</v>
      </c>
      <c r="N104" s="10">
        <v>13</v>
      </c>
      <c r="O104" s="34">
        <f t="shared" si="9"/>
        <v>88</v>
      </c>
      <c r="P104" s="10">
        <v>0</v>
      </c>
      <c r="Q104" s="10">
        <v>3</v>
      </c>
      <c r="R104" s="12">
        <f t="shared" si="10"/>
        <v>3</v>
      </c>
      <c r="S104" s="10">
        <v>11</v>
      </c>
      <c r="T104" s="10">
        <v>25</v>
      </c>
      <c r="U104" s="10">
        <v>2</v>
      </c>
      <c r="V104" s="35">
        <f t="shared" si="11"/>
        <v>41</v>
      </c>
    </row>
    <row r="105" spans="1:22">
      <c r="A105" s="1" t="s">
        <v>505</v>
      </c>
      <c r="B105" s="10">
        <v>11</v>
      </c>
      <c r="C105" s="10">
        <v>8</v>
      </c>
      <c r="D105" s="12">
        <f t="shared" si="6"/>
        <v>19</v>
      </c>
      <c r="E105" s="10">
        <v>3</v>
      </c>
      <c r="F105" s="10">
        <v>4</v>
      </c>
      <c r="G105" s="10">
        <v>4</v>
      </c>
      <c r="H105" s="33">
        <f t="shared" si="7"/>
        <v>30</v>
      </c>
      <c r="I105" s="10">
        <v>2</v>
      </c>
      <c r="J105" s="10">
        <v>2</v>
      </c>
      <c r="K105" s="12">
        <f t="shared" si="8"/>
        <v>4</v>
      </c>
      <c r="L105" s="10">
        <v>0</v>
      </c>
      <c r="M105" s="10">
        <v>1</v>
      </c>
      <c r="N105" s="10">
        <v>2</v>
      </c>
      <c r="O105" s="34">
        <f t="shared" si="9"/>
        <v>7</v>
      </c>
      <c r="P105" s="10">
        <v>0</v>
      </c>
      <c r="Q105" s="10">
        <v>0</v>
      </c>
      <c r="R105" s="12">
        <f t="shared" si="10"/>
        <v>0</v>
      </c>
      <c r="S105" s="10">
        <v>0</v>
      </c>
      <c r="T105" s="10">
        <v>0</v>
      </c>
      <c r="U105" s="10">
        <v>0</v>
      </c>
      <c r="V105" s="35">
        <f t="shared" si="11"/>
        <v>0</v>
      </c>
    </row>
    <row r="106" spans="1:22">
      <c r="A106" s="1" t="s">
        <v>510</v>
      </c>
      <c r="B106" s="10">
        <v>0</v>
      </c>
      <c r="C106" s="10">
        <v>0</v>
      </c>
      <c r="D106" s="12">
        <f t="shared" si="6"/>
        <v>0</v>
      </c>
      <c r="E106" s="10">
        <v>0</v>
      </c>
      <c r="F106" s="10">
        <v>0</v>
      </c>
      <c r="G106" s="10">
        <v>0</v>
      </c>
      <c r="H106" s="33">
        <f t="shared" si="7"/>
        <v>0</v>
      </c>
      <c r="I106" s="10">
        <v>0</v>
      </c>
      <c r="J106" s="10">
        <v>1</v>
      </c>
      <c r="K106" s="12">
        <f t="shared" si="8"/>
        <v>1</v>
      </c>
      <c r="L106" s="10">
        <v>0</v>
      </c>
      <c r="M106" s="10">
        <v>0</v>
      </c>
      <c r="N106" s="10">
        <v>0</v>
      </c>
      <c r="O106" s="34">
        <f t="shared" si="9"/>
        <v>1</v>
      </c>
      <c r="P106" s="10">
        <v>0</v>
      </c>
      <c r="Q106" s="10">
        <v>0</v>
      </c>
      <c r="R106" s="12">
        <f t="shared" si="10"/>
        <v>0</v>
      </c>
      <c r="S106" s="10">
        <v>0</v>
      </c>
      <c r="T106" s="10">
        <v>0</v>
      </c>
      <c r="U106" s="10">
        <v>0</v>
      </c>
      <c r="V106" s="35">
        <f t="shared" si="11"/>
        <v>0</v>
      </c>
    </row>
    <row r="107" spans="1:22">
      <c r="A107" s="1" t="s">
        <v>515</v>
      </c>
      <c r="B107" s="10">
        <v>0</v>
      </c>
      <c r="C107" s="10">
        <v>1</v>
      </c>
      <c r="D107" s="12">
        <f t="shared" si="6"/>
        <v>1</v>
      </c>
      <c r="E107" s="10">
        <v>0</v>
      </c>
      <c r="F107" s="10">
        <v>0</v>
      </c>
      <c r="G107" s="10">
        <v>0</v>
      </c>
      <c r="H107" s="33">
        <f t="shared" si="7"/>
        <v>1</v>
      </c>
      <c r="I107" s="10">
        <v>0</v>
      </c>
      <c r="J107" s="10">
        <v>0</v>
      </c>
      <c r="K107" s="12">
        <f t="shared" si="8"/>
        <v>0</v>
      </c>
      <c r="L107" s="10">
        <v>0</v>
      </c>
      <c r="M107" s="10">
        <v>0</v>
      </c>
      <c r="N107" s="10">
        <v>0</v>
      </c>
      <c r="O107" s="34">
        <f t="shared" si="9"/>
        <v>0</v>
      </c>
      <c r="P107" s="10">
        <v>0</v>
      </c>
      <c r="Q107" s="10">
        <v>0</v>
      </c>
      <c r="R107" s="12">
        <f t="shared" si="10"/>
        <v>0</v>
      </c>
      <c r="S107" s="10">
        <v>0</v>
      </c>
      <c r="T107" s="10">
        <v>0</v>
      </c>
      <c r="U107" s="10">
        <v>0</v>
      </c>
      <c r="V107" s="35">
        <f t="shared" si="11"/>
        <v>0</v>
      </c>
    </row>
    <row r="108" spans="1:22">
      <c r="A108" s="1" t="s">
        <v>520</v>
      </c>
      <c r="B108" s="10">
        <v>0</v>
      </c>
      <c r="C108" s="10">
        <v>0</v>
      </c>
      <c r="D108" s="12">
        <f t="shared" si="6"/>
        <v>0</v>
      </c>
      <c r="E108" s="10">
        <v>0</v>
      </c>
      <c r="F108" s="10">
        <v>0</v>
      </c>
      <c r="G108" s="10">
        <v>0</v>
      </c>
      <c r="H108" s="33">
        <f t="shared" si="7"/>
        <v>0</v>
      </c>
      <c r="I108" s="10">
        <v>0</v>
      </c>
      <c r="J108" s="10">
        <v>0</v>
      </c>
      <c r="K108" s="12">
        <f t="shared" si="8"/>
        <v>0</v>
      </c>
      <c r="L108" s="10">
        <v>0</v>
      </c>
      <c r="M108" s="10">
        <v>0</v>
      </c>
      <c r="N108" s="10">
        <v>0</v>
      </c>
      <c r="O108" s="34">
        <f t="shared" si="9"/>
        <v>0</v>
      </c>
      <c r="P108" s="10">
        <v>0</v>
      </c>
      <c r="Q108" s="10">
        <v>0</v>
      </c>
      <c r="R108" s="12">
        <f t="shared" si="10"/>
        <v>0</v>
      </c>
      <c r="S108" s="10">
        <v>0</v>
      </c>
      <c r="T108" s="10">
        <v>0</v>
      </c>
      <c r="U108" s="10">
        <v>0</v>
      </c>
      <c r="V108" s="35">
        <f t="shared" si="11"/>
        <v>0</v>
      </c>
    </row>
    <row r="109" spans="1:22">
      <c r="A109" s="1" t="s">
        <v>525</v>
      </c>
      <c r="B109" s="10">
        <v>0</v>
      </c>
      <c r="C109" s="10">
        <v>0</v>
      </c>
      <c r="D109" s="12">
        <f t="shared" si="6"/>
        <v>0</v>
      </c>
      <c r="E109" s="10">
        <v>0</v>
      </c>
      <c r="F109" s="10">
        <v>0</v>
      </c>
      <c r="G109" s="10">
        <v>0</v>
      </c>
      <c r="H109" s="33">
        <f t="shared" si="7"/>
        <v>0</v>
      </c>
      <c r="I109" s="10">
        <v>0</v>
      </c>
      <c r="J109" s="10">
        <v>0</v>
      </c>
      <c r="K109" s="12">
        <f t="shared" si="8"/>
        <v>0</v>
      </c>
      <c r="L109" s="10">
        <v>0</v>
      </c>
      <c r="M109" s="10">
        <v>0</v>
      </c>
      <c r="N109" s="10">
        <v>0</v>
      </c>
      <c r="O109" s="34">
        <f t="shared" si="9"/>
        <v>0</v>
      </c>
      <c r="P109" s="10">
        <v>0</v>
      </c>
      <c r="Q109" s="10">
        <v>0</v>
      </c>
      <c r="R109" s="12">
        <f t="shared" si="10"/>
        <v>0</v>
      </c>
      <c r="S109" s="10">
        <v>0</v>
      </c>
      <c r="T109" s="10">
        <v>0</v>
      </c>
      <c r="U109" s="10">
        <v>0</v>
      </c>
      <c r="V109" s="35">
        <f t="shared" si="11"/>
        <v>0</v>
      </c>
    </row>
    <row r="110" spans="1:22">
      <c r="A110" s="1" t="s">
        <v>530</v>
      </c>
      <c r="B110" s="10">
        <v>1</v>
      </c>
      <c r="C110" s="10">
        <v>5</v>
      </c>
      <c r="D110" s="12">
        <f t="shared" si="6"/>
        <v>6</v>
      </c>
      <c r="E110" s="10">
        <v>3</v>
      </c>
      <c r="F110" s="10">
        <v>3</v>
      </c>
      <c r="G110" s="10">
        <v>1</v>
      </c>
      <c r="H110" s="33">
        <f t="shared" si="7"/>
        <v>13</v>
      </c>
      <c r="I110" s="10">
        <v>1</v>
      </c>
      <c r="J110" s="10">
        <v>1</v>
      </c>
      <c r="K110" s="12">
        <f t="shared" si="8"/>
        <v>2</v>
      </c>
      <c r="L110" s="10">
        <v>3</v>
      </c>
      <c r="M110" s="10">
        <v>0</v>
      </c>
      <c r="N110" s="10">
        <v>1</v>
      </c>
      <c r="O110" s="34">
        <f t="shared" si="9"/>
        <v>6</v>
      </c>
      <c r="P110" s="10">
        <v>0</v>
      </c>
      <c r="Q110" s="10">
        <v>0</v>
      </c>
      <c r="R110" s="12">
        <f t="shared" si="10"/>
        <v>0</v>
      </c>
      <c r="S110" s="10">
        <v>0</v>
      </c>
      <c r="T110" s="10">
        <v>0</v>
      </c>
      <c r="U110" s="10">
        <v>0</v>
      </c>
      <c r="V110" s="35">
        <f t="shared" si="11"/>
        <v>0</v>
      </c>
    </row>
    <row r="111" spans="1:22">
      <c r="A111" s="1" t="s">
        <v>535</v>
      </c>
      <c r="B111" s="10">
        <v>265</v>
      </c>
      <c r="C111" s="10">
        <v>169</v>
      </c>
      <c r="D111" s="12">
        <f t="shared" si="6"/>
        <v>434</v>
      </c>
      <c r="E111" s="10">
        <v>120</v>
      </c>
      <c r="F111" s="10">
        <v>251</v>
      </c>
      <c r="G111" s="10">
        <v>0</v>
      </c>
      <c r="H111" s="33">
        <f t="shared" si="7"/>
        <v>805</v>
      </c>
      <c r="I111" s="10">
        <v>93</v>
      </c>
      <c r="J111" s="10">
        <v>156</v>
      </c>
      <c r="K111" s="12">
        <f t="shared" si="8"/>
        <v>249</v>
      </c>
      <c r="L111" s="11">
        <v>6220</v>
      </c>
      <c r="M111" s="10">
        <v>90</v>
      </c>
      <c r="N111" s="10">
        <v>0</v>
      </c>
      <c r="O111" s="34">
        <f t="shared" si="9"/>
        <v>6559</v>
      </c>
      <c r="P111" s="10">
        <v>52</v>
      </c>
      <c r="Q111" s="10">
        <v>272</v>
      </c>
      <c r="R111" s="12">
        <f t="shared" si="10"/>
        <v>324</v>
      </c>
      <c r="S111" s="10">
        <v>37</v>
      </c>
      <c r="T111" s="10">
        <v>424</v>
      </c>
      <c r="U111" s="10">
        <v>0</v>
      </c>
      <c r="V111" s="35">
        <f t="shared" si="11"/>
        <v>785</v>
      </c>
    </row>
    <row r="112" spans="1:22">
      <c r="A112" s="1" t="s">
        <v>540</v>
      </c>
      <c r="B112" s="10">
        <v>2</v>
      </c>
      <c r="C112" s="10">
        <v>1</v>
      </c>
      <c r="D112" s="12">
        <f t="shared" si="6"/>
        <v>3</v>
      </c>
      <c r="E112" s="10">
        <v>0</v>
      </c>
      <c r="F112" s="10">
        <v>3</v>
      </c>
      <c r="G112" s="10">
        <v>0</v>
      </c>
      <c r="H112" s="33">
        <f t="shared" si="7"/>
        <v>6</v>
      </c>
      <c r="I112" s="10">
        <v>0</v>
      </c>
      <c r="J112" s="10">
        <v>0</v>
      </c>
      <c r="K112" s="12">
        <f t="shared" si="8"/>
        <v>0</v>
      </c>
      <c r="L112" s="10">
        <v>0</v>
      </c>
      <c r="M112" s="10">
        <v>0</v>
      </c>
      <c r="N112" s="10">
        <v>0</v>
      </c>
      <c r="O112" s="34">
        <f t="shared" si="9"/>
        <v>0</v>
      </c>
      <c r="P112" s="10">
        <v>0</v>
      </c>
      <c r="Q112" s="10">
        <v>0</v>
      </c>
      <c r="R112" s="12">
        <f t="shared" si="10"/>
        <v>0</v>
      </c>
      <c r="S112" s="10">
        <v>0</v>
      </c>
      <c r="T112" s="10">
        <v>0</v>
      </c>
      <c r="U112" s="10">
        <v>0</v>
      </c>
      <c r="V112" s="35">
        <f t="shared" si="11"/>
        <v>0</v>
      </c>
    </row>
    <row r="113" spans="1:22">
      <c r="A113" s="1" t="s">
        <v>545</v>
      </c>
      <c r="B113" s="10">
        <v>3</v>
      </c>
      <c r="C113" s="10">
        <v>16</v>
      </c>
      <c r="D113" s="12">
        <f t="shared" si="6"/>
        <v>19</v>
      </c>
      <c r="E113" s="10">
        <v>6</v>
      </c>
      <c r="F113" s="10">
        <v>18</v>
      </c>
      <c r="G113" s="10">
        <v>1</v>
      </c>
      <c r="H113" s="33">
        <f t="shared" si="7"/>
        <v>44</v>
      </c>
      <c r="I113" s="10">
        <v>0</v>
      </c>
      <c r="J113" s="10">
        <v>2</v>
      </c>
      <c r="K113" s="12">
        <f t="shared" si="8"/>
        <v>2</v>
      </c>
      <c r="L113" s="10">
        <v>28</v>
      </c>
      <c r="M113" s="10">
        <v>0</v>
      </c>
      <c r="N113" s="10">
        <v>1</v>
      </c>
      <c r="O113" s="34">
        <f t="shared" si="9"/>
        <v>31</v>
      </c>
      <c r="P113" s="10">
        <v>0</v>
      </c>
      <c r="Q113" s="10">
        <v>0</v>
      </c>
      <c r="R113" s="12">
        <f t="shared" si="10"/>
        <v>0</v>
      </c>
      <c r="S113" s="10">
        <v>0</v>
      </c>
      <c r="T113" s="10">
        <v>1</v>
      </c>
      <c r="U113" s="10">
        <v>0</v>
      </c>
      <c r="V113" s="35">
        <f t="shared" si="11"/>
        <v>1</v>
      </c>
    </row>
    <row r="114" spans="1:22">
      <c r="A114" s="1" t="s">
        <v>550</v>
      </c>
      <c r="B114" s="10">
        <v>6</v>
      </c>
      <c r="C114" s="10">
        <v>48</v>
      </c>
      <c r="D114" s="12">
        <f t="shared" si="6"/>
        <v>54</v>
      </c>
      <c r="E114" s="10">
        <v>6</v>
      </c>
      <c r="F114" s="10">
        <v>6</v>
      </c>
      <c r="G114" s="10">
        <v>0</v>
      </c>
      <c r="H114" s="33">
        <f t="shared" si="7"/>
        <v>66</v>
      </c>
      <c r="I114" s="10">
        <v>0</v>
      </c>
      <c r="J114" s="10">
        <v>5</v>
      </c>
      <c r="K114" s="12">
        <f t="shared" si="8"/>
        <v>5</v>
      </c>
      <c r="L114" s="10">
        <v>0</v>
      </c>
      <c r="M114" s="10">
        <v>0</v>
      </c>
      <c r="N114" s="10">
        <v>17</v>
      </c>
      <c r="O114" s="34">
        <f t="shared" si="9"/>
        <v>22</v>
      </c>
      <c r="P114" s="10">
        <v>0</v>
      </c>
      <c r="Q114" s="10">
        <v>0</v>
      </c>
      <c r="R114" s="12">
        <f t="shared" si="10"/>
        <v>0</v>
      </c>
      <c r="S114" s="10">
        <v>0</v>
      </c>
      <c r="T114" s="10">
        <v>0</v>
      </c>
      <c r="U114" s="10">
        <v>0</v>
      </c>
      <c r="V114" s="35">
        <f t="shared" si="11"/>
        <v>0</v>
      </c>
    </row>
    <row r="115" spans="1:22">
      <c r="A115" s="1" t="s">
        <v>555</v>
      </c>
      <c r="B115" s="10">
        <v>0</v>
      </c>
      <c r="C115" s="10">
        <v>0</v>
      </c>
      <c r="D115" s="12">
        <f t="shared" si="6"/>
        <v>0</v>
      </c>
      <c r="E115" s="10">
        <v>0</v>
      </c>
      <c r="F115" s="10">
        <v>0</v>
      </c>
      <c r="G115" s="10">
        <v>0</v>
      </c>
      <c r="H115" s="33">
        <f t="shared" si="7"/>
        <v>0</v>
      </c>
      <c r="I115" s="10">
        <v>0</v>
      </c>
      <c r="J115" s="10">
        <v>0</v>
      </c>
      <c r="K115" s="12">
        <f t="shared" si="8"/>
        <v>0</v>
      </c>
      <c r="L115" s="10">
        <v>0</v>
      </c>
      <c r="M115" s="10">
        <v>0</v>
      </c>
      <c r="N115" s="10">
        <v>0</v>
      </c>
      <c r="O115" s="34">
        <f t="shared" si="9"/>
        <v>0</v>
      </c>
      <c r="P115" s="10">
        <v>0</v>
      </c>
      <c r="Q115" s="10">
        <v>0</v>
      </c>
      <c r="R115" s="12">
        <f t="shared" si="10"/>
        <v>0</v>
      </c>
      <c r="S115" s="10">
        <v>0</v>
      </c>
      <c r="T115" s="10">
        <v>0</v>
      </c>
      <c r="U115" s="10">
        <v>0</v>
      </c>
      <c r="V115" s="35">
        <f t="shared" si="11"/>
        <v>0</v>
      </c>
    </row>
    <row r="116" spans="1:22">
      <c r="A116" s="1" t="s">
        <v>560</v>
      </c>
      <c r="B116" s="10">
        <v>26</v>
      </c>
      <c r="C116" s="10">
        <v>22</v>
      </c>
      <c r="D116" s="12">
        <f t="shared" si="6"/>
        <v>48</v>
      </c>
      <c r="E116" s="10">
        <v>0</v>
      </c>
      <c r="F116" s="10">
        <v>12</v>
      </c>
      <c r="G116" s="10">
        <v>0</v>
      </c>
      <c r="H116" s="33">
        <f t="shared" si="7"/>
        <v>60</v>
      </c>
      <c r="I116" s="10">
        <v>0</v>
      </c>
      <c r="J116" s="10">
        <v>4</v>
      </c>
      <c r="K116" s="12">
        <f t="shared" si="8"/>
        <v>4</v>
      </c>
      <c r="L116" s="10">
        <v>0</v>
      </c>
      <c r="M116" s="10">
        <v>1</v>
      </c>
      <c r="N116" s="10">
        <v>5</v>
      </c>
      <c r="O116" s="34">
        <f t="shared" si="9"/>
        <v>10</v>
      </c>
      <c r="P116" s="10">
        <v>1</v>
      </c>
      <c r="Q116" s="10">
        <v>3</v>
      </c>
      <c r="R116" s="12">
        <f t="shared" si="10"/>
        <v>4</v>
      </c>
      <c r="S116" s="10">
        <v>6</v>
      </c>
      <c r="T116" s="10">
        <v>0</v>
      </c>
      <c r="U116" s="10">
        <v>0</v>
      </c>
      <c r="V116" s="35">
        <f t="shared" si="11"/>
        <v>10</v>
      </c>
    </row>
    <row r="117" spans="1:22">
      <c r="A117" s="1" t="s">
        <v>565</v>
      </c>
      <c r="B117" s="10">
        <v>1</v>
      </c>
      <c r="C117" s="10">
        <v>20</v>
      </c>
      <c r="D117" s="12">
        <f t="shared" si="6"/>
        <v>21</v>
      </c>
      <c r="E117" s="10">
        <v>20</v>
      </c>
      <c r="F117" s="10">
        <v>0</v>
      </c>
      <c r="G117" s="10">
        <v>0</v>
      </c>
      <c r="H117" s="33">
        <f t="shared" si="7"/>
        <v>41</v>
      </c>
      <c r="I117" s="10">
        <v>1</v>
      </c>
      <c r="J117" s="10">
        <v>0</v>
      </c>
      <c r="K117" s="12">
        <f t="shared" si="8"/>
        <v>1</v>
      </c>
      <c r="L117" s="10">
        <v>0</v>
      </c>
      <c r="M117" s="10">
        <v>0</v>
      </c>
      <c r="N117" s="10">
        <v>0</v>
      </c>
      <c r="O117" s="34">
        <f t="shared" si="9"/>
        <v>1</v>
      </c>
      <c r="P117" s="10">
        <v>0</v>
      </c>
      <c r="Q117" s="10">
        <v>0</v>
      </c>
      <c r="R117" s="12">
        <f t="shared" si="10"/>
        <v>0</v>
      </c>
      <c r="S117" s="10">
        <v>0</v>
      </c>
      <c r="T117" s="10">
        <v>0</v>
      </c>
      <c r="U117" s="10">
        <v>0</v>
      </c>
      <c r="V117" s="35">
        <f t="shared" si="11"/>
        <v>0</v>
      </c>
    </row>
    <row r="118" spans="1:22">
      <c r="A118" s="1" t="s">
        <v>570</v>
      </c>
      <c r="B118" s="10">
        <v>4</v>
      </c>
      <c r="C118" s="10">
        <v>1</v>
      </c>
      <c r="D118" s="12">
        <f t="shared" si="6"/>
        <v>5</v>
      </c>
      <c r="E118" s="10">
        <v>0</v>
      </c>
      <c r="F118" s="10">
        <v>0</v>
      </c>
      <c r="G118" s="10">
        <v>0</v>
      </c>
      <c r="H118" s="33">
        <f t="shared" si="7"/>
        <v>5</v>
      </c>
      <c r="I118" s="10">
        <v>0</v>
      </c>
      <c r="J118" s="10">
        <v>0</v>
      </c>
      <c r="K118" s="12">
        <f t="shared" si="8"/>
        <v>0</v>
      </c>
      <c r="L118" s="10">
        <v>0</v>
      </c>
      <c r="M118" s="10">
        <v>0</v>
      </c>
      <c r="N118" s="10">
        <v>0</v>
      </c>
      <c r="O118" s="34">
        <f t="shared" si="9"/>
        <v>0</v>
      </c>
      <c r="P118" s="10">
        <v>0</v>
      </c>
      <c r="Q118" s="10">
        <v>0</v>
      </c>
      <c r="R118" s="12">
        <f t="shared" si="10"/>
        <v>0</v>
      </c>
      <c r="S118" s="10">
        <v>0</v>
      </c>
      <c r="T118" s="10">
        <v>0</v>
      </c>
      <c r="U118" s="10">
        <v>0</v>
      </c>
      <c r="V118" s="35">
        <f t="shared" si="11"/>
        <v>0</v>
      </c>
    </row>
    <row r="119" spans="1:22">
      <c r="A119" s="1" t="s">
        <v>575</v>
      </c>
      <c r="B119" s="10">
        <v>320</v>
      </c>
      <c r="C119" s="10">
        <v>32</v>
      </c>
      <c r="D119" s="12">
        <f t="shared" si="6"/>
        <v>352</v>
      </c>
      <c r="E119" s="10">
        <v>7</v>
      </c>
      <c r="F119" s="10">
        <v>75</v>
      </c>
      <c r="G119" s="10">
        <v>68</v>
      </c>
      <c r="H119" s="33">
        <f t="shared" si="7"/>
        <v>502</v>
      </c>
      <c r="I119" s="10">
        <v>23</v>
      </c>
      <c r="J119" s="10">
        <v>7</v>
      </c>
      <c r="K119" s="12">
        <f t="shared" si="8"/>
        <v>30</v>
      </c>
      <c r="L119" s="10">
        <v>0</v>
      </c>
      <c r="M119" s="10">
        <v>9</v>
      </c>
      <c r="N119" s="10">
        <v>36</v>
      </c>
      <c r="O119" s="34">
        <f t="shared" si="9"/>
        <v>75</v>
      </c>
      <c r="P119" s="10">
        <v>13</v>
      </c>
      <c r="Q119" s="10">
        <v>0</v>
      </c>
      <c r="R119" s="12">
        <f t="shared" si="10"/>
        <v>13</v>
      </c>
      <c r="S119" s="10">
        <v>0</v>
      </c>
      <c r="T119" s="10">
        <v>0</v>
      </c>
      <c r="U119" s="10">
        <v>0</v>
      </c>
      <c r="V119" s="35">
        <f t="shared" si="11"/>
        <v>13</v>
      </c>
    </row>
    <row r="120" spans="1:22">
      <c r="A120" s="1" t="s">
        <v>579</v>
      </c>
      <c r="B120" s="10">
        <v>6</v>
      </c>
      <c r="C120" s="10">
        <v>0</v>
      </c>
      <c r="D120" s="12">
        <f t="shared" si="6"/>
        <v>6</v>
      </c>
      <c r="E120" s="10">
        <v>0</v>
      </c>
      <c r="F120" s="10">
        <v>0</v>
      </c>
      <c r="G120" s="10">
        <v>0</v>
      </c>
      <c r="H120" s="33">
        <f t="shared" si="7"/>
        <v>6</v>
      </c>
      <c r="I120" s="10">
        <v>0</v>
      </c>
      <c r="J120" s="10">
        <v>0</v>
      </c>
      <c r="K120" s="12">
        <f t="shared" si="8"/>
        <v>0</v>
      </c>
      <c r="L120" s="10">
        <v>0</v>
      </c>
      <c r="M120" s="10">
        <v>0</v>
      </c>
      <c r="N120" s="10">
        <v>0</v>
      </c>
      <c r="O120" s="34">
        <f t="shared" si="9"/>
        <v>0</v>
      </c>
      <c r="P120" s="10">
        <v>0</v>
      </c>
      <c r="Q120" s="10">
        <v>0</v>
      </c>
      <c r="R120" s="12">
        <f t="shared" si="10"/>
        <v>0</v>
      </c>
      <c r="S120" s="10">
        <v>0</v>
      </c>
      <c r="T120" s="10">
        <v>0</v>
      </c>
      <c r="U120" s="10">
        <v>0</v>
      </c>
      <c r="V120" s="35">
        <f t="shared" si="11"/>
        <v>0</v>
      </c>
    </row>
    <row r="121" spans="1:22">
      <c r="A121" s="1" t="s">
        <v>584</v>
      </c>
      <c r="B121" s="10">
        <v>0</v>
      </c>
      <c r="C121" s="10">
        <v>7</v>
      </c>
      <c r="D121" s="12">
        <f t="shared" si="6"/>
        <v>7</v>
      </c>
      <c r="E121" s="10">
        <v>0</v>
      </c>
      <c r="F121" s="10">
        <v>0</v>
      </c>
      <c r="G121" s="10">
        <v>0</v>
      </c>
      <c r="H121" s="33">
        <f t="shared" si="7"/>
        <v>7</v>
      </c>
      <c r="I121" s="10">
        <v>0</v>
      </c>
      <c r="J121" s="10">
        <v>0</v>
      </c>
      <c r="K121" s="12">
        <f t="shared" si="8"/>
        <v>0</v>
      </c>
      <c r="L121" s="10">
        <v>0</v>
      </c>
      <c r="M121" s="10">
        <v>0</v>
      </c>
      <c r="N121" s="10">
        <v>0</v>
      </c>
      <c r="O121" s="34">
        <f t="shared" si="9"/>
        <v>0</v>
      </c>
      <c r="P121" s="10">
        <v>0</v>
      </c>
      <c r="Q121" s="10">
        <v>0</v>
      </c>
      <c r="R121" s="12">
        <f t="shared" si="10"/>
        <v>0</v>
      </c>
      <c r="S121" s="10">
        <v>0</v>
      </c>
      <c r="T121" s="10">
        <v>0</v>
      </c>
      <c r="U121" s="10">
        <v>0</v>
      </c>
      <c r="V121" s="35">
        <f t="shared" si="11"/>
        <v>0</v>
      </c>
    </row>
    <row r="122" spans="1:22">
      <c r="A122" s="1" t="s">
        <v>589</v>
      </c>
      <c r="B122" s="10">
        <v>34</v>
      </c>
      <c r="C122" s="10">
        <v>17</v>
      </c>
      <c r="D122" s="12">
        <f t="shared" si="6"/>
        <v>51</v>
      </c>
      <c r="E122" s="10">
        <v>3</v>
      </c>
      <c r="F122" s="10">
        <v>17</v>
      </c>
      <c r="G122" s="10">
        <v>2</v>
      </c>
      <c r="H122" s="33">
        <f t="shared" si="7"/>
        <v>73</v>
      </c>
      <c r="I122" s="10">
        <v>21</v>
      </c>
      <c r="J122" s="10">
        <v>5</v>
      </c>
      <c r="K122" s="12">
        <f t="shared" si="8"/>
        <v>26</v>
      </c>
      <c r="L122" s="10">
        <v>0</v>
      </c>
      <c r="M122" s="10">
        <v>1</v>
      </c>
      <c r="N122" s="10">
        <v>1</v>
      </c>
      <c r="O122" s="34">
        <f t="shared" si="9"/>
        <v>28</v>
      </c>
      <c r="P122" s="10">
        <v>0</v>
      </c>
      <c r="Q122" s="10">
        <v>0</v>
      </c>
      <c r="R122" s="12">
        <f t="shared" si="10"/>
        <v>0</v>
      </c>
      <c r="S122" s="10">
        <v>0</v>
      </c>
      <c r="T122" s="10">
        <v>1</v>
      </c>
      <c r="U122" s="10">
        <v>0</v>
      </c>
      <c r="V122" s="35">
        <f t="shared" si="11"/>
        <v>1</v>
      </c>
    </row>
    <row r="123" spans="1:22">
      <c r="A123" s="1" t="s">
        <v>594</v>
      </c>
      <c r="B123" s="10">
        <v>13</v>
      </c>
      <c r="C123" s="10">
        <v>0</v>
      </c>
      <c r="D123" s="12">
        <f t="shared" si="6"/>
        <v>13</v>
      </c>
      <c r="E123" s="10">
        <v>1</v>
      </c>
      <c r="F123" s="10">
        <v>1</v>
      </c>
      <c r="G123" s="10">
        <v>23</v>
      </c>
      <c r="H123" s="33">
        <f t="shared" si="7"/>
        <v>38</v>
      </c>
      <c r="I123" s="10">
        <v>0</v>
      </c>
      <c r="J123" s="10">
        <v>0</v>
      </c>
      <c r="K123" s="12">
        <f t="shared" si="8"/>
        <v>0</v>
      </c>
      <c r="L123" s="9" t="s">
        <v>71</v>
      </c>
      <c r="M123" s="10">
        <v>0</v>
      </c>
      <c r="N123" s="10">
        <v>2</v>
      </c>
      <c r="O123" s="34">
        <f t="shared" si="9"/>
        <v>2</v>
      </c>
      <c r="P123" s="10">
        <v>0</v>
      </c>
      <c r="Q123" s="10">
        <v>0</v>
      </c>
      <c r="R123" s="12">
        <f t="shared" si="10"/>
        <v>0</v>
      </c>
      <c r="S123" s="10">
        <v>0</v>
      </c>
      <c r="T123" s="10">
        <v>0</v>
      </c>
      <c r="U123" s="10">
        <v>0</v>
      </c>
      <c r="V123" s="35">
        <f t="shared" si="11"/>
        <v>0</v>
      </c>
    </row>
    <row r="124" spans="1:22">
      <c r="A124" s="1" t="s">
        <v>599</v>
      </c>
      <c r="B124" s="10">
        <v>20</v>
      </c>
      <c r="C124" s="10">
        <v>38</v>
      </c>
      <c r="D124" s="12">
        <f t="shared" si="6"/>
        <v>58</v>
      </c>
      <c r="E124" s="10">
        <v>1</v>
      </c>
      <c r="F124" s="10">
        <v>3</v>
      </c>
      <c r="G124" s="10">
        <v>5</v>
      </c>
      <c r="H124" s="33">
        <f t="shared" si="7"/>
        <v>67</v>
      </c>
      <c r="I124" s="10">
        <v>0</v>
      </c>
      <c r="J124" s="10">
        <v>0</v>
      </c>
      <c r="K124" s="12">
        <f t="shared" si="8"/>
        <v>0</v>
      </c>
      <c r="L124" s="10">
        <v>0</v>
      </c>
      <c r="M124" s="10">
        <v>0</v>
      </c>
      <c r="N124" s="10">
        <v>0</v>
      </c>
      <c r="O124" s="34">
        <f t="shared" si="9"/>
        <v>0</v>
      </c>
      <c r="P124" s="10">
        <v>0</v>
      </c>
      <c r="Q124" s="10">
        <v>0</v>
      </c>
      <c r="R124" s="12">
        <f t="shared" si="10"/>
        <v>0</v>
      </c>
      <c r="S124" s="10">
        <v>0</v>
      </c>
      <c r="T124" s="10">
        <v>0</v>
      </c>
      <c r="U124" s="10">
        <v>0</v>
      </c>
      <c r="V124" s="35">
        <f t="shared" si="11"/>
        <v>0</v>
      </c>
    </row>
    <row r="125" spans="1:22">
      <c r="A125" s="1" t="s">
        <v>604</v>
      </c>
      <c r="B125" s="10">
        <v>114</v>
      </c>
      <c r="C125" s="10">
        <v>26</v>
      </c>
      <c r="D125" s="12">
        <f t="shared" si="6"/>
        <v>140</v>
      </c>
      <c r="E125" s="10">
        <v>18</v>
      </c>
      <c r="F125" s="10">
        <v>29</v>
      </c>
      <c r="G125" s="10">
        <v>0</v>
      </c>
      <c r="H125" s="33">
        <f t="shared" si="7"/>
        <v>187</v>
      </c>
      <c r="I125" s="10">
        <v>0</v>
      </c>
      <c r="J125" s="10">
        <v>0</v>
      </c>
      <c r="K125" s="12">
        <f t="shared" si="8"/>
        <v>0</v>
      </c>
      <c r="L125" s="10">
        <v>63</v>
      </c>
      <c r="M125" s="10">
        <v>6</v>
      </c>
      <c r="N125" s="10">
        <v>0</v>
      </c>
      <c r="O125" s="34">
        <f t="shared" si="9"/>
        <v>69</v>
      </c>
      <c r="P125" s="10">
        <v>8</v>
      </c>
      <c r="Q125" s="10">
        <v>12</v>
      </c>
      <c r="R125" s="12">
        <f t="shared" si="10"/>
        <v>20</v>
      </c>
      <c r="S125" s="10">
        <v>14</v>
      </c>
      <c r="T125" s="10">
        <v>20</v>
      </c>
      <c r="U125" s="10">
        <v>0</v>
      </c>
      <c r="V125" s="35">
        <f t="shared" si="11"/>
        <v>54</v>
      </c>
    </row>
  </sheetData>
  <mergeCells count="3">
    <mergeCell ref="B3:H3"/>
    <mergeCell ref="I3:O3"/>
    <mergeCell ref="P3:V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C6750-3D0A-43FE-AB60-EC257E97AE6A}">
  <dimension ref="A1:X127"/>
  <sheetViews>
    <sheetView workbookViewId="0">
      <selection activeCell="B2" sqref="B2"/>
    </sheetView>
  </sheetViews>
  <sheetFormatPr defaultRowHeight="15"/>
  <cols>
    <col min="1" max="1" width="52.42578125" bestFit="1" customWidth="1"/>
    <col min="2" max="2" width="14.28515625" bestFit="1" customWidth="1"/>
    <col min="3" max="3" width="15.28515625" bestFit="1" customWidth="1"/>
    <col min="4" max="4" width="16.140625" bestFit="1" customWidth="1"/>
    <col min="5" max="5" width="14.42578125" bestFit="1" customWidth="1"/>
    <col min="6" max="6" width="8.28515625" bestFit="1" customWidth="1"/>
    <col min="7" max="7" width="18" bestFit="1" customWidth="1"/>
    <col min="8" max="8" width="14.42578125" style="26" bestFit="1" customWidth="1"/>
    <col min="9" max="9" width="15.28515625" bestFit="1" customWidth="1"/>
    <col min="10" max="10" width="16.5703125" bestFit="1" customWidth="1"/>
    <col min="11" max="11" width="17.140625" bestFit="1" customWidth="1"/>
    <col min="12" max="12" width="15.5703125" bestFit="1" customWidth="1"/>
    <col min="13" max="13" width="9.42578125" bestFit="1" customWidth="1"/>
    <col min="14" max="14" width="19.140625" bestFit="1" customWidth="1"/>
    <col min="15" max="15" width="14.7109375" style="27" bestFit="1" customWidth="1"/>
    <col min="16" max="16" width="15.28515625" bestFit="1" customWidth="1"/>
    <col min="17" max="17" width="16.5703125" bestFit="1" customWidth="1"/>
    <col min="18" max="18" width="18.28515625" bestFit="1" customWidth="1"/>
    <col min="19" max="19" width="16.7109375" bestFit="1" customWidth="1"/>
    <col min="20" max="20" width="10.42578125" bestFit="1" customWidth="1"/>
    <col min="21" max="21" width="20.28515625" bestFit="1" customWidth="1"/>
    <col min="22" max="22" width="14.42578125" style="32" bestFit="1" customWidth="1"/>
    <col min="23" max="23" width="19" style="36" customWidth="1"/>
  </cols>
  <sheetData>
    <row r="1" spans="1:24">
      <c r="A1" s="26" t="s">
        <v>740</v>
      </c>
      <c r="H1"/>
      <c r="O1"/>
      <c r="V1"/>
      <c r="W1"/>
    </row>
    <row r="2" spans="1:24">
      <c r="A2" t="s">
        <v>741</v>
      </c>
      <c r="H2"/>
      <c r="O2"/>
      <c r="V2"/>
      <c r="W2"/>
    </row>
    <row r="3" spans="1:24">
      <c r="B3" s="61" t="s">
        <v>714</v>
      </c>
      <c r="C3" s="61"/>
      <c r="D3" s="61"/>
      <c r="E3" s="61"/>
      <c r="F3" s="61"/>
      <c r="G3" s="61"/>
      <c r="H3" s="61"/>
      <c r="I3" s="62" t="s">
        <v>715</v>
      </c>
      <c r="J3" s="62"/>
      <c r="K3" s="62"/>
      <c r="L3" s="62"/>
      <c r="M3" s="62"/>
      <c r="N3" s="62"/>
      <c r="O3" s="62"/>
      <c r="P3" s="60" t="s">
        <v>716</v>
      </c>
      <c r="Q3" s="60"/>
      <c r="R3" s="60"/>
      <c r="S3" s="60"/>
      <c r="T3" s="60"/>
      <c r="U3" s="60"/>
      <c r="V3" s="60"/>
    </row>
    <row r="4" spans="1:24">
      <c r="A4" s="8" t="s">
        <v>1</v>
      </c>
      <c r="B4" s="40" t="s">
        <v>717</v>
      </c>
      <c r="C4" s="40" t="s">
        <v>718</v>
      </c>
      <c r="D4" s="47" t="s">
        <v>719</v>
      </c>
      <c r="E4" s="40" t="s">
        <v>720</v>
      </c>
      <c r="F4" s="40" t="s">
        <v>721</v>
      </c>
      <c r="G4" s="40" t="s">
        <v>722</v>
      </c>
      <c r="H4" s="41" t="s">
        <v>723</v>
      </c>
      <c r="I4" s="42" t="s">
        <v>724</v>
      </c>
      <c r="J4" s="42" t="s">
        <v>742</v>
      </c>
      <c r="K4" s="42" t="s">
        <v>726</v>
      </c>
      <c r="L4" s="42" t="s">
        <v>727</v>
      </c>
      <c r="M4" s="42" t="s">
        <v>728</v>
      </c>
      <c r="N4" s="42" t="s">
        <v>729</v>
      </c>
      <c r="O4" s="43" t="s">
        <v>730</v>
      </c>
      <c r="P4" s="44" t="s">
        <v>731</v>
      </c>
      <c r="Q4" s="44" t="s">
        <v>732</v>
      </c>
      <c r="R4" s="44" t="s">
        <v>733</v>
      </c>
      <c r="S4" s="44" t="s">
        <v>734</v>
      </c>
      <c r="T4" s="44" t="s">
        <v>735</v>
      </c>
      <c r="U4" s="44" t="s">
        <v>736</v>
      </c>
      <c r="V4" s="45" t="s">
        <v>737</v>
      </c>
      <c r="W4" s="48" t="s">
        <v>743</v>
      </c>
      <c r="X4" s="8"/>
    </row>
    <row r="5" spans="1:24">
      <c r="A5" s="1" t="s">
        <v>12</v>
      </c>
      <c r="B5" s="10">
        <v>721</v>
      </c>
      <c r="C5" s="11">
        <v>1558</v>
      </c>
      <c r="D5" s="12">
        <f>SUM(B5:C5)</f>
        <v>2279</v>
      </c>
      <c r="E5" s="10">
        <v>140</v>
      </c>
      <c r="F5" s="11">
        <v>1309</v>
      </c>
      <c r="G5" s="11">
        <v>1995</v>
      </c>
      <c r="H5" s="33">
        <f>SUM(D5:G5)</f>
        <v>5723</v>
      </c>
      <c r="I5" s="10">
        <v>30</v>
      </c>
      <c r="J5" s="10">
        <v>95</v>
      </c>
      <c r="K5" s="12">
        <f>SUM(I5:J5)</f>
        <v>125</v>
      </c>
      <c r="L5" s="10">
        <v>0</v>
      </c>
      <c r="M5" s="10">
        <v>721</v>
      </c>
      <c r="N5" s="10">
        <v>20</v>
      </c>
      <c r="O5" s="34">
        <f>SUM(K5:N5)</f>
        <v>866</v>
      </c>
      <c r="P5" s="10">
        <v>0</v>
      </c>
      <c r="Q5" s="10">
        <v>0</v>
      </c>
      <c r="R5" s="12">
        <f>SUM(P5:Q5)</f>
        <v>0</v>
      </c>
      <c r="S5" s="10">
        <v>0</v>
      </c>
      <c r="T5" s="10">
        <v>26</v>
      </c>
      <c r="U5" s="10">
        <v>0</v>
      </c>
      <c r="V5" s="35">
        <f>SUM(R5:U5)</f>
        <v>26</v>
      </c>
      <c r="W5" s="37">
        <f>SUM(H5,O5,V5)</f>
        <v>6615</v>
      </c>
    </row>
    <row r="6" spans="1:24">
      <c r="A6" s="1" t="s">
        <v>17</v>
      </c>
      <c r="B6" s="10">
        <v>13</v>
      </c>
      <c r="C6" s="10">
        <v>18</v>
      </c>
      <c r="D6" s="12">
        <f t="shared" ref="D6:D69" si="0">SUM(B6:C6)</f>
        <v>31</v>
      </c>
      <c r="E6" s="10">
        <v>5</v>
      </c>
      <c r="F6" s="10">
        <v>21</v>
      </c>
      <c r="G6" s="10">
        <v>0</v>
      </c>
      <c r="H6" s="33">
        <f t="shared" ref="H6:H69" si="1">SUM(D6:G6)</f>
        <v>57</v>
      </c>
      <c r="I6" s="10">
        <v>0</v>
      </c>
      <c r="J6" s="10">
        <v>0</v>
      </c>
      <c r="K6" s="12">
        <f t="shared" ref="K6:K69" si="2">SUM(I6:J6)</f>
        <v>0</v>
      </c>
      <c r="L6" s="10">
        <v>0</v>
      </c>
      <c r="M6" s="10">
        <v>0</v>
      </c>
      <c r="N6" s="10">
        <v>0</v>
      </c>
      <c r="O6" s="34">
        <f t="shared" ref="O6:O69" si="3">SUM(K6:N6)</f>
        <v>0</v>
      </c>
      <c r="P6" s="10">
        <v>0</v>
      </c>
      <c r="Q6" s="10">
        <v>0</v>
      </c>
      <c r="R6" s="12">
        <f t="shared" ref="R6:R69" si="4">SUM(P6:Q6)</f>
        <v>0</v>
      </c>
      <c r="S6" s="10">
        <v>0</v>
      </c>
      <c r="T6" s="10">
        <v>0</v>
      </c>
      <c r="U6" s="10">
        <v>0</v>
      </c>
      <c r="V6" s="35">
        <f t="shared" ref="V6:V69" si="5">SUM(R6:U6)</f>
        <v>0</v>
      </c>
      <c r="W6" s="37">
        <f>SUM(H6,O6,V6)</f>
        <v>57</v>
      </c>
    </row>
    <row r="7" spans="1:24">
      <c r="A7" s="1" t="s">
        <v>22</v>
      </c>
      <c r="B7" s="10">
        <v>263</v>
      </c>
      <c r="C7" s="10">
        <v>258</v>
      </c>
      <c r="D7" s="12">
        <f t="shared" si="0"/>
        <v>521</v>
      </c>
      <c r="E7" s="10">
        <v>54</v>
      </c>
      <c r="F7" s="10">
        <v>436</v>
      </c>
      <c r="G7" s="10">
        <v>184</v>
      </c>
      <c r="H7" s="33">
        <f t="shared" si="1"/>
        <v>1195</v>
      </c>
      <c r="I7" s="10">
        <v>0</v>
      </c>
      <c r="J7" s="10">
        <v>0</v>
      </c>
      <c r="K7" s="12">
        <f t="shared" si="2"/>
        <v>0</v>
      </c>
      <c r="L7" s="10">
        <v>0</v>
      </c>
      <c r="M7" s="10">
        <v>0</v>
      </c>
      <c r="N7" s="10">
        <v>0</v>
      </c>
      <c r="O7" s="34">
        <f t="shared" si="3"/>
        <v>0</v>
      </c>
      <c r="P7" s="10">
        <v>0</v>
      </c>
      <c r="Q7" s="10">
        <v>0</v>
      </c>
      <c r="R7" s="12">
        <f t="shared" si="4"/>
        <v>0</v>
      </c>
      <c r="S7" s="10">
        <v>0</v>
      </c>
      <c r="T7" s="10">
        <v>0</v>
      </c>
      <c r="U7" s="10">
        <v>0</v>
      </c>
      <c r="V7" s="35">
        <f t="shared" si="5"/>
        <v>0</v>
      </c>
      <c r="W7" s="37">
        <f>SUM(H7,O7,V7)</f>
        <v>1195</v>
      </c>
    </row>
    <row r="8" spans="1:24">
      <c r="A8" s="1" t="s">
        <v>27</v>
      </c>
      <c r="B8" s="10">
        <v>35</v>
      </c>
      <c r="C8" s="10">
        <v>54</v>
      </c>
      <c r="D8" s="12">
        <f t="shared" si="0"/>
        <v>89</v>
      </c>
      <c r="E8" s="10">
        <v>69</v>
      </c>
      <c r="F8" s="10">
        <v>47</v>
      </c>
      <c r="G8" s="10">
        <v>9</v>
      </c>
      <c r="H8" s="33">
        <f t="shared" si="1"/>
        <v>214</v>
      </c>
      <c r="I8" s="10">
        <v>0</v>
      </c>
      <c r="J8" s="10">
        <v>0</v>
      </c>
      <c r="K8" s="12">
        <f t="shared" si="2"/>
        <v>0</v>
      </c>
      <c r="L8" s="10">
        <v>0</v>
      </c>
      <c r="M8" s="10">
        <v>0</v>
      </c>
      <c r="N8" s="10">
        <v>0</v>
      </c>
      <c r="O8" s="34">
        <f t="shared" si="3"/>
        <v>0</v>
      </c>
      <c r="P8" s="10">
        <v>0</v>
      </c>
      <c r="Q8" s="10">
        <v>0</v>
      </c>
      <c r="R8" s="12">
        <f t="shared" si="4"/>
        <v>0</v>
      </c>
      <c r="S8" s="10">
        <v>0</v>
      </c>
      <c r="T8" s="10">
        <v>0</v>
      </c>
      <c r="U8" s="10">
        <v>0</v>
      </c>
      <c r="V8" s="35">
        <f t="shared" si="5"/>
        <v>0</v>
      </c>
      <c r="W8" s="37">
        <f>SUM(H8,O8,V8)</f>
        <v>214</v>
      </c>
    </row>
    <row r="9" spans="1:24">
      <c r="A9" s="1" t="s">
        <v>32</v>
      </c>
      <c r="B9" s="10">
        <v>6</v>
      </c>
      <c r="C9" s="10">
        <v>279</v>
      </c>
      <c r="D9" s="12">
        <f t="shared" si="0"/>
        <v>285</v>
      </c>
      <c r="E9" s="10">
        <v>61</v>
      </c>
      <c r="F9" s="10">
        <v>3</v>
      </c>
      <c r="G9" s="10">
        <v>63</v>
      </c>
      <c r="H9" s="33">
        <f t="shared" si="1"/>
        <v>412</v>
      </c>
      <c r="I9" s="10">
        <v>0</v>
      </c>
      <c r="J9" s="10">
        <v>153</v>
      </c>
      <c r="K9" s="12">
        <f t="shared" si="2"/>
        <v>153</v>
      </c>
      <c r="L9" s="10">
        <v>0</v>
      </c>
      <c r="M9" s="10">
        <v>0</v>
      </c>
      <c r="N9" s="10">
        <v>0</v>
      </c>
      <c r="O9" s="34">
        <f t="shared" si="3"/>
        <v>153</v>
      </c>
      <c r="P9" s="10">
        <v>0</v>
      </c>
      <c r="Q9" s="10">
        <v>0</v>
      </c>
      <c r="R9" s="12">
        <f t="shared" si="4"/>
        <v>0</v>
      </c>
      <c r="S9" s="10">
        <v>0</v>
      </c>
      <c r="T9" s="10">
        <v>0</v>
      </c>
      <c r="U9" s="10">
        <v>0</v>
      </c>
      <c r="V9" s="35">
        <f t="shared" si="5"/>
        <v>0</v>
      </c>
      <c r="W9" s="37">
        <f>SUM(H9,O9,V9)</f>
        <v>565</v>
      </c>
    </row>
    <row r="10" spans="1:24">
      <c r="A10" s="1" t="s">
        <v>37</v>
      </c>
      <c r="B10" s="9"/>
      <c r="C10" s="10">
        <v>20</v>
      </c>
      <c r="D10" s="12">
        <f t="shared" si="0"/>
        <v>20</v>
      </c>
      <c r="E10" s="10">
        <v>0</v>
      </c>
      <c r="F10" s="10">
        <v>0</v>
      </c>
      <c r="G10" s="10">
        <v>0</v>
      </c>
      <c r="H10" s="33">
        <f t="shared" si="1"/>
        <v>20</v>
      </c>
      <c r="I10" s="10">
        <v>0</v>
      </c>
      <c r="J10" s="10">
        <v>0</v>
      </c>
      <c r="K10" s="12">
        <f t="shared" si="2"/>
        <v>0</v>
      </c>
      <c r="L10" s="10">
        <v>0</v>
      </c>
      <c r="M10" s="10">
        <v>0</v>
      </c>
      <c r="N10" s="10">
        <v>0</v>
      </c>
      <c r="O10" s="34">
        <f t="shared" si="3"/>
        <v>0</v>
      </c>
      <c r="P10" s="10">
        <v>0</v>
      </c>
      <c r="Q10" s="10">
        <v>0</v>
      </c>
      <c r="R10" s="12">
        <f t="shared" si="4"/>
        <v>0</v>
      </c>
      <c r="S10" s="10">
        <v>0</v>
      </c>
      <c r="T10" s="10">
        <v>0</v>
      </c>
      <c r="U10" s="10">
        <v>0</v>
      </c>
      <c r="V10" s="35">
        <f t="shared" si="5"/>
        <v>0</v>
      </c>
      <c r="W10" s="37">
        <f>SUM(H10,O10,V10)</f>
        <v>20</v>
      </c>
    </row>
    <row r="11" spans="1:24">
      <c r="A11" s="1" t="s">
        <v>42</v>
      </c>
      <c r="B11" s="10">
        <v>449</v>
      </c>
      <c r="C11" s="10">
        <v>55</v>
      </c>
      <c r="D11" s="12">
        <f t="shared" si="0"/>
        <v>504</v>
      </c>
      <c r="E11" s="10">
        <v>102</v>
      </c>
      <c r="F11" s="11">
        <v>2854</v>
      </c>
      <c r="G11" s="10">
        <v>0</v>
      </c>
      <c r="H11" s="33">
        <f t="shared" si="1"/>
        <v>3460</v>
      </c>
      <c r="I11" s="11">
        <v>5050</v>
      </c>
      <c r="J11" s="11">
        <v>1468</v>
      </c>
      <c r="K11" s="12">
        <f t="shared" si="2"/>
        <v>6518</v>
      </c>
      <c r="L11" s="10">
        <v>648</v>
      </c>
      <c r="M11" s="10">
        <v>42</v>
      </c>
      <c r="N11" s="11">
        <v>3213</v>
      </c>
      <c r="O11" s="34">
        <f t="shared" si="3"/>
        <v>10421</v>
      </c>
      <c r="P11" s="10">
        <v>0</v>
      </c>
      <c r="Q11" s="10">
        <v>0</v>
      </c>
      <c r="R11" s="12">
        <f t="shared" si="4"/>
        <v>0</v>
      </c>
      <c r="S11" s="10">
        <v>0</v>
      </c>
      <c r="T11" s="10">
        <v>0</v>
      </c>
      <c r="U11" s="10">
        <v>0</v>
      </c>
      <c r="V11" s="35">
        <f t="shared" si="5"/>
        <v>0</v>
      </c>
      <c r="W11" s="37">
        <f>SUM(H11,O11,V11)</f>
        <v>13881</v>
      </c>
    </row>
    <row r="12" spans="1:24">
      <c r="A12" s="1" t="s">
        <v>47</v>
      </c>
      <c r="B12" s="10">
        <v>46</v>
      </c>
      <c r="C12" s="10">
        <v>51</v>
      </c>
      <c r="D12" s="12">
        <f t="shared" si="0"/>
        <v>97</v>
      </c>
      <c r="E12" s="10">
        <v>0</v>
      </c>
      <c r="F12" s="10">
        <v>0</v>
      </c>
      <c r="G12" s="10">
        <v>0</v>
      </c>
      <c r="H12" s="33">
        <f t="shared" si="1"/>
        <v>97</v>
      </c>
      <c r="I12" s="10">
        <v>0</v>
      </c>
      <c r="J12" s="10">
        <v>0</v>
      </c>
      <c r="K12" s="12">
        <f t="shared" si="2"/>
        <v>0</v>
      </c>
      <c r="L12" s="10">
        <v>0</v>
      </c>
      <c r="M12" s="10">
        <v>0</v>
      </c>
      <c r="N12" s="10">
        <v>0</v>
      </c>
      <c r="O12" s="34">
        <f t="shared" si="3"/>
        <v>0</v>
      </c>
      <c r="P12" s="10">
        <v>0</v>
      </c>
      <c r="Q12" s="10">
        <v>0</v>
      </c>
      <c r="R12" s="12">
        <f t="shared" si="4"/>
        <v>0</v>
      </c>
      <c r="S12" s="10">
        <v>0</v>
      </c>
      <c r="T12" s="10">
        <v>0</v>
      </c>
      <c r="U12" s="10">
        <v>0</v>
      </c>
      <c r="V12" s="35">
        <f t="shared" si="5"/>
        <v>0</v>
      </c>
      <c r="W12" s="37">
        <f>SUM(H12,O12,V12)</f>
        <v>97</v>
      </c>
    </row>
    <row r="13" spans="1:24">
      <c r="A13" s="1" t="s">
        <v>52</v>
      </c>
      <c r="B13" s="11">
        <v>2762</v>
      </c>
      <c r="C13" s="10">
        <v>761</v>
      </c>
      <c r="D13" s="12">
        <f t="shared" si="0"/>
        <v>3523</v>
      </c>
      <c r="E13" s="10">
        <v>614</v>
      </c>
      <c r="F13" s="11">
        <v>1991</v>
      </c>
      <c r="G13" s="10">
        <v>0</v>
      </c>
      <c r="H13" s="33">
        <f t="shared" si="1"/>
        <v>6128</v>
      </c>
      <c r="I13" s="10">
        <v>73</v>
      </c>
      <c r="J13" s="11">
        <v>2200</v>
      </c>
      <c r="K13" s="12">
        <f t="shared" si="2"/>
        <v>2273</v>
      </c>
      <c r="L13" s="11">
        <v>1331</v>
      </c>
      <c r="M13" s="11">
        <v>2412</v>
      </c>
      <c r="N13" s="10">
        <v>0</v>
      </c>
      <c r="O13" s="34">
        <f t="shared" si="3"/>
        <v>6016</v>
      </c>
      <c r="P13" s="11">
        <v>1174</v>
      </c>
      <c r="Q13" s="11">
        <v>2500</v>
      </c>
      <c r="R13" s="12">
        <f t="shared" si="4"/>
        <v>3674</v>
      </c>
      <c r="S13" s="10">
        <v>0</v>
      </c>
      <c r="T13" s="11">
        <v>8757</v>
      </c>
      <c r="U13" s="10">
        <v>0</v>
      </c>
      <c r="V13" s="35">
        <f t="shared" si="5"/>
        <v>12431</v>
      </c>
      <c r="W13" s="37">
        <f>SUM(H13,O13,V13)</f>
        <v>24575</v>
      </c>
    </row>
    <row r="14" spans="1:24">
      <c r="A14" s="1" t="s">
        <v>57</v>
      </c>
      <c r="B14" s="10">
        <v>125</v>
      </c>
      <c r="C14" s="10">
        <v>134</v>
      </c>
      <c r="D14" s="12">
        <f t="shared" si="0"/>
        <v>259</v>
      </c>
      <c r="E14" s="10">
        <v>10</v>
      </c>
      <c r="F14" s="10">
        <v>483</v>
      </c>
      <c r="G14" s="10">
        <v>0</v>
      </c>
      <c r="H14" s="33">
        <f t="shared" si="1"/>
        <v>752</v>
      </c>
      <c r="I14" s="10">
        <v>8</v>
      </c>
      <c r="J14" s="10">
        <v>0</v>
      </c>
      <c r="K14" s="12">
        <f t="shared" si="2"/>
        <v>8</v>
      </c>
      <c r="L14" s="10">
        <v>0</v>
      </c>
      <c r="M14" s="10">
        <v>13</v>
      </c>
      <c r="N14" s="10">
        <v>35</v>
      </c>
      <c r="O14" s="34">
        <f t="shared" si="3"/>
        <v>56</v>
      </c>
      <c r="P14" s="10">
        <v>0</v>
      </c>
      <c r="Q14" s="10">
        <v>0</v>
      </c>
      <c r="R14" s="12">
        <f t="shared" si="4"/>
        <v>0</v>
      </c>
      <c r="S14" s="10">
        <v>0</v>
      </c>
      <c r="T14" s="10">
        <v>0</v>
      </c>
      <c r="U14" s="10">
        <v>0</v>
      </c>
      <c r="V14" s="35">
        <f t="shared" si="5"/>
        <v>0</v>
      </c>
      <c r="W14" s="37">
        <f>SUM(H14,O14,V14)</f>
        <v>808</v>
      </c>
    </row>
    <row r="15" spans="1:24">
      <c r="A15" s="1" t="s">
        <v>62</v>
      </c>
      <c r="B15" s="10">
        <v>97</v>
      </c>
      <c r="C15" s="10">
        <v>557</v>
      </c>
      <c r="D15" s="12">
        <f t="shared" si="0"/>
        <v>654</v>
      </c>
      <c r="E15" s="10">
        <v>58</v>
      </c>
      <c r="F15" s="10">
        <v>106</v>
      </c>
      <c r="G15" s="10">
        <v>200</v>
      </c>
      <c r="H15" s="33">
        <f t="shared" si="1"/>
        <v>1018</v>
      </c>
      <c r="I15" s="10">
        <v>0</v>
      </c>
      <c r="J15" s="10">
        <v>103</v>
      </c>
      <c r="K15" s="12">
        <f t="shared" si="2"/>
        <v>103</v>
      </c>
      <c r="L15" s="10">
        <v>0</v>
      </c>
      <c r="M15" s="10">
        <v>0</v>
      </c>
      <c r="N15" s="10">
        <v>0</v>
      </c>
      <c r="O15" s="34">
        <f t="shared" si="3"/>
        <v>103</v>
      </c>
      <c r="P15" s="10">
        <v>0</v>
      </c>
      <c r="Q15" s="10">
        <v>0</v>
      </c>
      <c r="R15" s="12">
        <f t="shared" si="4"/>
        <v>0</v>
      </c>
      <c r="S15" s="10">
        <v>0</v>
      </c>
      <c r="T15" s="10">
        <v>0</v>
      </c>
      <c r="U15" s="10">
        <v>0</v>
      </c>
      <c r="V15" s="35">
        <f t="shared" si="5"/>
        <v>0</v>
      </c>
      <c r="W15" s="37">
        <f>SUM(H15,O15,V15)</f>
        <v>1121</v>
      </c>
    </row>
    <row r="16" spans="1:24">
      <c r="A16" s="1" t="s">
        <v>67</v>
      </c>
      <c r="B16" s="10">
        <v>42</v>
      </c>
      <c r="C16" s="10">
        <v>49</v>
      </c>
      <c r="D16" s="12">
        <f t="shared" si="0"/>
        <v>91</v>
      </c>
      <c r="E16" s="10">
        <v>69</v>
      </c>
      <c r="F16" s="10">
        <v>30</v>
      </c>
      <c r="G16" s="10">
        <v>0</v>
      </c>
      <c r="H16" s="33">
        <f t="shared" si="1"/>
        <v>190</v>
      </c>
      <c r="I16" s="10">
        <v>45</v>
      </c>
      <c r="J16" s="10">
        <v>0</v>
      </c>
      <c r="K16" s="12">
        <f t="shared" si="2"/>
        <v>45</v>
      </c>
      <c r="L16" s="10">
        <v>0</v>
      </c>
      <c r="M16" s="10">
        <v>0</v>
      </c>
      <c r="N16" s="10">
        <v>0</v>
      </c>
      <c r="O16" s="34">
        <f t="shared" si="3"/>
        <v>45</v>
      </c>
      <c r="P16" s="10">
        <v>0</v>
      </c>
      <c r="Q16" s="10">
        <v>0</v>
      </c>
      <c r="R16" s="12">
        <f t="shared" si="4"/>
        <v>0</v>
      </c>
      <c r="S16" s="10">
        <v>0</v>
      </c>
      <c r="T16" s="10">
        <v>0</v>
      </c>
      <c r="U16" s="10">
        <v>0</v>
      </c>
      <c r="V16" s="35">
        <f t="shared" si="5"/>
        <v>0</v>
      </c>
      <c r="W16" s="37">
        <f>SUM(H16,O16,V16)</f>
        <v>235</v>
      </c>
    </row>
    <row r="17" spans="1:23">
      <c r="A17" s="1" t="s">
        <v>72</v>
      </c>
      <c r="B17" s="10">
        <v>875</v>
      </c>
      <c r="C17" s="10">
        <v>932</v>
      </c>
      <c r="D17" s="12">
        <f t="shared" si="0"/>
        <v>1807</v>
      </c>
      <c r="E17" s="10">
        <v>295</v>
      </c>
      <c r="F17" s="10">
        <v>238</v>
      </c>
      <c r="G17" s="10">
        <v>625</v>
      </c>
      <c r="H17" s="33">
        <f t="shared" si="1"/>
        <v>2965</v>
      </c>
      <c r="I17" s="10">
        <v>10</v>
      </c>
      <c r="J17" s="10">
        <v>10</v>
      </c>
      <c r="K17" s="12">
        <f t="shared" si="2"/>
        <v>20</v>
      </c>
      <c r="L17" s="10">
        <v>0</v>
      </c>
      <c r="M17" s="10">
        <v>180</v>
      </c>
      <c r="N17" s="10">
        <v>76</v>
      </c>
      <c r="O17" s="34">
        <f t="shared" si="3"/>
        <v>276</v>
      </c>
      <c r="P17" s="10">
        <v>0</v>
      </c>
      <c r="Q17" s="10">
        <v>0</v>
      </c>
      <c r="R17" s="12">
        <f t="shared" si="4"/>
        <v>0</v>
      </c>
      <c r="S17" s="10">
        <v>0</v>
      </c>
      <c r="T17" s="10">
        <v>0</v>
      </c>
      <c r="U17" s="10">
        <v>0</v>
      </c>
      <c r="V17" s="35">
        <f t="shared" si="5"/>
        <v>0</v>
      </c>
      <c r="W17" s="37">
        <f>SUM(H17,O17,V17)</f>
        <v>3241</v>
      </c>
    </row>
    <row r="18" spans="1:23">
      <c r="A18" s="1" t="s">
        <v>77</v>
      </c>
      <c r="B18" s="10">
        <v>3</v>
      </c>
      <c r="C18" s="10">
        <v>150</v>
      </c>
      <c r="D18" s="12">
        <f t="shared" si="0"/>
        <v>153</v>
      </c>
      <c r="E18" s="10">
        <v>0</v>
      </c>
      <c r="F18" s="9" t="s">
        <v>71</v>
      </c>
      <c r="G18" s="10">
        <v>0</v>
      </c>
      <c r="H18" s="33">
        <f t="shared" si="1"/>
        <v>153</v>
      </c>
      <c r="I18" s="10">
        <v>0</v>
      </c>
      <c r="J18" s="10">
        <v>0</v>
      </c>
      <c r="K18" s="12">
        <f t="shared" si="2"/>
        <v>0</v>
      </c>
      <c r="L18" s="10">
        <v>0</v>
      </c>
      <c r="M18" s="10">
        <v>0</v>
      </c>
      <c r="N18" s="10">
        <v>0</v>
      </c>
      <c r="O18" s="34">
        <f t="shared" si="3"/>
        <v>0</v>
      </c>
      <c r="P18" s="10">
        <v>0</v>
      </c>
      <c r="Q18" s="10">
        <v>0</v>
      </c>
      <c r="R18" s="12">
        <f t="shared" si="4"/>
        <v>0</v>
      </c>
      <c r="S18" s="10">
        <v>0</v>
      </c>
      <c r="T18" s="10">
        <v>0</v>
      </c>
      <c r="U18" s="10">
        <v>0</v>
      </c>
      <c r="V18" s="35">
        <f t="shared" si="5"/>
        <v>0</v>
      </c>
      <c r="W18" s="37">
        <f>SUM(H18,O18,V18)</f>
        <v>153</v>
      </c>
    </row>
    <row r="19" spans="1:23">
      <c r="A19" s="1" t="s">
        <v>82</v>
      </c>
      <c r="B19" s="10">
        <v>120</v>
      </c>
      <c r="C19" s="10">
        <v>36</v>
      </c>
      <c r="D19" s="12">
        <f t="shared" si="0"/>
        <v>156</v>
      </c>
      <c r="E19" s="10">
        <v>0</v>
      </c>
      <c r="F19" s="10">
        <v>36</v>
      </c>
      <c r="G19" s="10">
        <v>0</v>
      </c>
      <c r="H19" s="33">
        <f t="shared" si="1"/>
        <v>192</v>
      </c>
      <c r="I19" s="10">
        <v>20</v>
      </c>
      <c r="J19" s="10">
        <v>31</v>
      </c>
      <c r="K19" s="12">
        <f t="shared" si="2"/>
        <v>51</v>
      </c>
      <c r="L19" s="10">
        <v>15</v>
      </c>
      <c r="M19" s="10">
        <v>0</v>
      </c>
      <c r="N19" s="10">
        <v>0</v>
      </c>
      <c r="O19" s="34">
        <f t="shared" si="3"/>
        <v>66</v>
      </c>
      <c r="P19" s="10">
        <v>0</v>
      </c>
      <c r="Q19" s="10">
        <v>0</v>
      </c>
      <c r="R19" s="12">
        <f t="shared" si="4"/>
        <v>0</v>
      </c>
      <c r="S19" s="10">
        <v>0</v>
      </c>
      <c r="T19" s="10">
        <v>0</v>
      </c>
      <c r="U19" s="10">
        <v>0</v>
      </c>
      <c r="V19" s="35">
        <f t="shared" si="5"/>
        <v>0</v>
      </c>
      <c r="W19" s="37">
        <f>SUM(H19,O19,V19)</f>
        <v>258</v>
      </c>
    </row>
    <row r="20" spans="1:23">
      <c r="A20" s="1" t="s">
        <v>87</v>
      </c>
      <c r="B20" s="9" t="s">
        <v>71</v>
      </c>
      <c r="C20" s="10">
        <v>44</v>
      </c>
      <c r="D20" s="12">
        <f t="shared" si="0"/>
        <v>44</v>
      </c>
      <c r="E20" s="10">
        <v>0</v>
      </c>
      <c r="F20" s="10">
        <v>0</v>
      </c>
      <c r="G20" s="10">
        <v>0</v>
      </c>
      <c r="H20" s="33">
        <f t="shared" si="1"/>
        <v>44</v>
      </c>
      <c r="I20" s="10">
        <v>0</v>
      </c>
      <c r="J20" s="9" t="s">
        <v>738</v>
      </c>
      <c r="K20" s="12">
        <f t="shared" si="2"/>
        <v>0</v>
      </c>
      <c r="L20" s="10">
        <v>0</v>
      </c>
      <c r="M20" s="10">
        <v>0</v>
      </c>
      <c r="N20" s="10">
        <v>0</v>
      </c>
      <c r="O20" s="34">
        <f t="shared" si="3"/>
        <v>0</v>
      </c>
      <c r="P20" s="10">
        <v>0</v>
      </c>
      <c r="Q20" s="10">
        <v>0</v>
      </c>
      <c r="R20" s="12">
        <f t="shared" si="4"/>
        <v>0</v>
      </c>
      <c r="S20" s="10">
        <v>0</v>
      </c>
      <c r="T20" s="10">
        <v>0</v>
      </c>
      <c r="U20" s="10">
        <v>0</v>
      </c>
      <c r="V20" s="35">
        <f t="shared" si="5"/>
        <v>0</v>
      </c>
      <c r="W20" s="37">
        <f>SUM(H20,O20,V20)</f>
        <v>44</v>
      </c>
    </row>
    <row r="21" spans="1:23">
      <c r="A21" s="1" t="s">
        <v>92</v>
      </c>
      <c r="B21" s="10">
        <v>557</v>
      </c>
      <c r="C21" s="10">
        <v>322</v>
      </c>
      <c r="D21" s="12">
        <f t="shared" si="0"/>
        <v>879</v>
      </c>
      <c r="E21" s="10">
        <v>120</v>
      </c>
      <c r="F21" s="10">
        <v>368</v>
      </c>
      <c r="G21" s="10">
        <v>0</v>
      </c>
      <c r="H21" s="33">
        <f t="shared" si="1"/>
        <v>1367</v>
      </c>
      <c r="I21" s="10">
        <v>0</v>
      </c>
      <c r="J21" s="10">
        <v>0</v>
      </c>
      <c r="K21" s="12">
        <f t="shared" si="2"/>
        <v>0</v>
      </c>
      <c r="L21" s="10">
        <v>0</v>
      </c>
      <c r="M21" s="10">
        <v>0</v>
      </c>
      <c r="N21" s="10">
        <v>0</v>
      </c>
      <c r="O21" s="34">
        <f t="shared" si="3"/>
        <v>0</v>
      </c>
      <c r="P21" s="10">
        <v>0</v>
      </c>
      <c r="Q21" s="10">
        <v>0</v>
      </c>
      <c r="R21" s="12">
        <f t="shared" si="4"/>
        <v>0</v>
      </c>
      <c r="S21" s="10">
        <v>0</v>
      </c>
      <c r="T21" s="10">
        <v>0</v>
      </c>
      <c r="U21" s="10">
        <v>0</v>
      </c>
      <c r="V21" s="35">
        <f t="shared" si="5"/>
        <v>0</v>
      </c>
      <c r="W21" s="37">
        <f>SUM(H21,O21,V21)</f>
        <v>1367</v>
      </c>
    </row>
    <row r="22" spans="1:23">
      <c r="A22" s="1" t="s">
        <v>97</v>
      </c>
      <c r="B22" s="10">
        <v>145</v>
      </c>
      <c r="C22" s="10">
        <v>0</v>
      </c>
      <c r="D22" s="12">
        <f t="shared" si="0"/>
        <v>145</v>
      </c>
      <c r="E22" s="10">
        <v>0</v>
      </c>
      <c r="F22" s="10">
        <v>0</v>
      </c>
      <c r="G22" s="10">
        <v>0</v>
      </c>
      <c r="H22" s="33">
        <f t="shared" si="1"/>
        <v>145</v>
      </c>
      <c r="I22" s="10">
        <v>0</v>
      </c>
      <c r="J22" s="10">
        <v>0</v>
      </c>
      <c r="K22" s="12">
        <f t="shared" si="2"/>
        <v>0</v>
      </c>
      <c r="L22" s="10">
        <v>0</v>
      </c>
      <c r="M22" s="10">
        <v>0</v>
      </c>
      <c r="N22" s="10">
        <v>0</v>
      </c>
      <c r="O22" s="34">
        <f t="shared" si="3"/>
        <v>0</v>
      </c>
      <c r="P22" s="10">
        <v>0</v>
      </c>
      <c r="Q22" s="10">
        <v>0</v>
      </c>
      <c r="R22" s="12">
        <f t="shared" si="4"/>
        <v>0</v>
      </c>
      <c r="S22" s="10">
        <v>0</v>
      </c>
      <c r="T22" s="10">
        <v>0</v>
      </c>
      <c r="U22" s="10">
        <v>0</v>
      </c>
      <c r="V22" s="35">
        <f t="shared" si="5"/>
        <v>0</v>
      </c>
      <c r="W22" s="37">
        <f>SUM(H22,O22,V22)</f>
        <v>145</v>
      </c>
    </row>
    <row r="23" spans="1:23">
      <c r="A23" s="1" t="s">
        <v>102</v>
      </c>
      <c r="B23" s="10">
        <v>0</v>
      </c>
      <c r="C23" s="10">
        <v>0</v>
      </c>
      <c r="D23" s="12">
        <f t="shared" si="0"/>
        <v>0</v>
      </c>
      <c r="E23" s="10">
        <v>0</v>
      </c>
      <c r="F23" s="10">
        <v>0</v>
      </c>
      <c r="G23" s="10">
        <v>0</v>
      </c>
      <c r="H23" s="33">
        <f t="shared" si="1"/>
        <v>0</v>
      </c>
      <c r="I23" s="10">
        <v>0</v>
      </c>
      <c r="J23" s="10">
        <v>0</v>
      </c>
      <c r="K23" s="12">
        <f t="shared" si="2"/>
        <v>0</v>
      </c>
      <c r="L23" s="10">
        <v>0</v>
      </c>
      <c r="M23" s="10">
        <v>0</v>
      </c>
      <c r="N23" s="10">
        <v>0</v>
      </c>
      <c r="O23" s="34">
        <f t="shared" si="3"/>
        <v>0</v>
      </c>
      <c r="P23" s="10">
        <v>0</v>
      </c>
      <c r="Q23" s="10">
        <v>0</v>
      </c>
      <c r="R23" s="12">
        <f t="shared" si="4"/>
        <v>0</v>
      </c>
      <c r="S23" s="10">
        <v>0</v>
      </c>
      <c r="T23" s="10">
        <v>0</v>
      </c>
      <c r="U23" s="10">
        <v>0</v>
      </c>
      <c r="V23" s="35">
        <f t="shared" si="5"/>
        <v>0</v>
      </c>
      <c r="W23" s="37">
        <f>SUM(H23,O23,V23)</f>
        <v>0</v>
      </c>
    </row>
    <row r="24" spans="1:23">
      <c r="A24" s="1" t="s">
        <v>107</v>
      </c>
      <c r="B24" s="10">
        <v>806</v>
      </c>
      <c r="C24" s="10">
        <v>806</v>
      </c>
      <c r="D24" s="12">
        <f t="shared" si="0"/>
        <v>1612</v>
      </c>
      <c r="E24" s="10">
        <v>24</v>
      </c>
      <c r="F24" s="10">
        <v>447</v>
      </c>
      <c r="G24" s="10">
        <v>0</v>
      </c>
      <c r="H24" s="33">
        <f t="shared" si="1"/>
        <v>2083</v>
      </c>
      <c r="I24" s="10">
        <v>0</v>
      </c>
      <c r="J24" s="10">
        <v>263</v>
      </c>
      <c r="K24" s="12">
        <f t="shared" si="2"/>
        <v>263</v>
      </c>
      <c r="L24" s="10">
        <v>0</v>
      </c>
      <c r="M24" s="10">
        <v>0</v>
      </c>
      <c r="N24" s="10">
        <v>263</v>
      </c>
      <c r="O24" s="34">
        <f t="shared" si="3"/>
        <v>526</v>
      </c>
      <c r="P24" s="10">
        <v>0</v>
      </c>
      <c r="Q24" s="10">
        <v>0</v>
      </c>
      <c r="R24" s="12">
        <f t="shared" si="4"/>
        <v>0</v>
      </c>
      <c r="S24" s="10">
        <v>0</v>
      </c>
      <c r="T24" s="10">
        <v>0</v>
      </c>
      <c r="U24" s="10">
        <v>0</v>
      </c>
      <c r="V24" s="35">
        <f t="shared" si="5"/>
        <v>0</v>
      </c>
      <c r="W24" s="37">
        <f>SUM(H24,O24,V24)</f>
        <v>2609</v>
      </c>
    </row>
    <row r="25" spans="1:23">
      <c r="A25" s="1" t="s">
        <v>112</v>
      </c>
      <c r="B25" s="10">
        <v>266</v>
      </c>
      <c r="C25" s="10">
        <v>157</v>
      </c>
      <c r="D25" s="12">
        <f t="shared" si="0"/>
        <v>423</v>
      </c>
      <c r="E25" s="10">
        <v>186</v>
      </c>
      <c r="F25" s="10">
        <v>763</v>
      </c>
      <c r="G25" s="10">
        <v>0</v>
      </c>
      <c r="H25" s="33">
        <f t="shared" si="1"/>
        <v>1372</v>
      </c>
      <c r="I25" s="10">
        <v>180</v>
      </c>
      <c r="J25" s="10">
        <v>72</v>
      </c>
      <c r="K25" s="12">
        <f t="shared" si="2"/>
        <v>252</v>
      </c>
      <c r="L25" s="10">
        <v>0</v>
      </c>
      <c r="M25" s="10">
        <v>1</v>
      </c>
      <c r="N25" s="10">
        <v>0</v>
      </c>
      <c r="O25" s="34">
        <f t="shared" si="3"/>
        <v>253</v>
      </c>
      <c r="P25" s="10">
        <v>0</v>
      </c>
      <c r="Q25" s="10">
        <v>0</v>
      </c>
      <c r="R25" s="12">
        <f t="shared" si="4"/>
        <v>0</v>
      </c>
      <c r="S25" s="10">
        <v>0</v>
      </c>
      <c r="T25" s="10">
        <v>0</v>
      </c>
      <c r="U25" s="10">
        <v>0</v>
      </c>
      <c r="V25" s="35">
        <f t="shared" si="5"/>
        <v>0</v>
      </c>
      <c r="W25" s="37">
        <f>SUM(H25,O25,V25)</f>
        <v>1625</v>
      </c>
    </row>
    <row r="26" spans="1:23">
      <c r="A26" s="1" t="s">
        <v>117</v>
      </c>
      <c r="B26" s="10">
        <v>52</v>
      </c>
      <c r="C26" s="10">
        <v>108</v>
      </c>
      <c r="D26" s="12">
        <f t="shared" si="0"/>
        <v>160</v>
      </c>
      <c r="E26" s="10">
        <v>43</v>
      </c>
      <c r="F26" s="10">
        <v>33</v>
      </c>
      <c r="G26" s="10">
        <v>269</v>
      </c>
      <c r="H26" s="33">
        <f t="shared" si="1"/>
        <v>505</v>
      </c>
      <c r="I26" s="10">
        <v>0</v>
      </c>
      <c r="J26" s="10">
        <v>0</v>
      </c>
      <c r="K26" s="12">
        <f t="shared" si="2"/>
        <v>0</v>
      </c>
      <c r="L26" s="10">
        <v>0</v>
      </c>
      <c r="M26" s="10">
        <v>0</v>
      </c>
      <c r="N26" s="10">
        <v>0</v>
      </c>
      <c r="O26" s="34">
        <f t="shared" si="3"/>
        <v>0</v>
      </c>
      <c r="P26" s="10">
        <v>0</v>
      </c>
      <c r="Q26" s="10">
        <v>0</v>
      </c>
      <c r="R26" s="12">
        <f t="shared" si="4"/>
        <v>0</v>
      </c>
      <c r="S26" s="10">
        <v>0</v>
      </c>
      <c r="T26" s="10">
        <v>0</v>
      </c>
      <c r="U26" s="10">
        <v>0</v>
      </c>
      <c r="V26" s="35">
        <f t="shared" si="5"/>
        <v>0</v>
      </c>
      <c r="W26" s="37">
        <f>SUM(H26,O26,V26)</f>
        <v>505</v>
      </c>
    </row>
    <row r="27" spans="1:23">
      <c r="A27" s="1" t="s">
        <v>122</v>
      </c>
      <c r="B27" s="10">
        <v>446</v>
      </c>
      <c r="C27" s="10">
        <v>393</v>
      </c>
      <c r="D27" s="12">
        <f t="shared" si="0"/>
        <v>839</v>
      </c>
      <c r="E27" s="10">
        <v>47</v>
      </c>
      <c r="F27" s="10">
        <v>278</v>
      </c>
      <c r="G27" s="10">
        <v>597</v>
      </c>
      <c r="H27" s="33">
        <f t="shared" si="1"/>
        <v>1761</v>
      </c>
      <c r="I27" s="10">
        <v>0</v>
      </c>
      <c r="J27" s="10">
        <v>0</v>
      </c>
      <c r="K27" s="12">
        <f t="shared" si="2"/>
        <v>0</v>
      </c>
      <c r="L27" s="10">
        <v>0</v>
      </c>
      <c r="M27" s="10">
        <v>0</v>
      </c>
      <c r="N27" s="10">
        <v>237</v>
      </c>
      <c r="O27" s="34">
        <f t="shared" si="3"/>
        <v>237</v>
      </c>
      <c r="P27" s="10">
        <v>0</v>
      </c>
      <c r="Q27" s="10">
        <v>48</v>
      </c>
      <c r="R27" s="12">
        <f t="shared" si="4"/>
        <v>48</v>
      </c>
      <c r="S27" s="10">
        <v>0</v>
      </c>
      <c r="T27" s="10">
        <v>0</v>
      </c>
      <c r="U27" s="10">
        <v>0</v>
      </c>
      <c r="V27" s="35">
        <f t="shared" si="5"/>
        <v>48</v>
      </c>
      <c r="W27" s="37">
        <f>SUM(H27,O27,V27)</f>
        <v>2046</v>
      </c>
    </row>
    <row r="28" spans="1:23">
      <c r="A28" s="1" t="s">
        <v>127</v>
      </c>
      <c r="B28" s="10">
        <v>170</v>
      </c>
      <c r="C28" s="10">
        <v>300</v>
      </c>
      <c r="D28" s="12">
        <f t="shared" si="0"/>
        <v>470</v>
      </c>
      <c r="E28" s="10">
        <v>64</v>
      </c>
      <c r="F28" s="10">
        <v>185</v>
      </c>
      <c r="G28" s="10">
        <v>309</v>
      </c>
      <c r="H28" s="33">
        <f t="shared" si="1"/>
        <v>1028</v>
      </c>
      <c r="I28" s="10">
        <v>0</v>
      </c>
      <c r="J28" s="10">
        <v>0</v>
      </c>
      <c r="K28" s="12">
        <f t="shared" si="2"/>
        <v>0</v>
      </c>
      <c r="L28" s="10">
        <v>0</v>
      </c>
      <c r="M28" s="10">
        <v>0</v>
      </c>
      <c r="N28" s="10">
        <v>0</v>
      </c>
      <c r="O28" s="34">
        <f t="shared" si="3"/>
        <v>0</v>
      </c>
      <c r="P28" s="10">
        <v>0</v>
      </c>
      <c r="Q28" s="10">
        <v>0</v>
      </c>
      <c r="R28" s="12">
        <f t="shared" si="4"/>
        <v>0</v>
      </c>
      <c r="S28" s="10">
        <v>0</v>
      </c>
      <c r="T28" s="10">
        <v>0</v>
      </c>
      <c r="U28" s="10">
        <v>0</v>
      </c>
      <c r="V28" s="35">
        <f t="shared" si="5"/>
        <v>0</v>
      </c>
      <c r="W28" s="37">
        <f>SUM(H28,O28,V28)</f>
        <v>1028</v>
      </c>
    </row>
    <row r="29" spans="1:23">
      <c r="A29" s="1" t="s">
        <v>132</v>
      </c>
      <c r="B29" s="10">
        <v>958</v>
      </c>
      <c r="C29" s="11">
        <v>1104</v>
      </c>
      <c r="D29" s="12">
        <f t="shared" si="0"/>
        <v>2062</v>
      </c>
      <c r="E29" s="10">
        <v>11</v>
      </c>
      <c r="F29" s="10">
        <v>608</v>
      </c>
      <c r="G29" s="10">
        <v>28</v>
      </c>
      <c r="H29" s="33">
        <f t="shared" si="1"/>
        <v>2709</v>
      </c>
      <c r="I29" s="10">
        <v>125</v>
      </c>
      <c r="J29" s="10">
        <v>0</v>
      </c>
      <c r="K29" s="12">
        <f t="shared" si="2"/>
        <v>125</v>
      </c>
      <c r="L29" s="10">
        <v>0</v>
      </c>
      <c r="M29" s="10">
        <v>0</v>
      </c>
      <c r="N29" s="10">
        <v>0</v>
      </c>
      <c r="O29" s="34">
        <f t="shared" si="3"/>
        <v>125</v>
      </c>
      <c r="P29" s="10">
        <v>9</v>
      </c>
      <c r="Q29" s="10">
        <v>0</v>
      </c>
      <c r="R29" s="12">
        <f t="shared" si="4"/>
        <v>9</v>
      </c>
      <c r="S29" s="10">
        <v>0</v>
      </c>
      <c r="T29" s="10">
        <v>0</v>
      </c>
      <c r="U29" s="10">
        <v>0</v>
      </c>
      <c r="V29" s="35">
        <f t="shared" si="5"/>
        <v>9</v>
      </c>
      <c r="W29" s="37">
        <f>SUM(H29,O29,V29)</f>
        <v>2843</v>
      </c>
    </row>
    <row r="30" spans="1:23">
      <c r="A30" s="1" t="s">
        <v>137</v>
      </c>
      <c r="B30" s="10">
        <v>291</v>
      </c>
      <c r="C30" s="10">
        <v>236</v>
      </c>
      <c r="D30" s="12">
        <f t="shared" si="0"/>
        <v>527</v>
      </c>
      <c r="E30" s="10">
        <v>91</v>
      </c>
      <c r="F30" s="10">
        <v>76</v>
      </c>
      <c r="G30" s="10">
        <v>76</v>
      </c>
      <c r="H30" s="33">
        <f t="shared" si="1"/>
        <v>770</v>
      </c>
      <c r="I30" s="10">
        <v>0</v>
      </c>
      <c r="J30" s="9" t="s">
        <v>71</v>
      </c>
      <c r="K30" s="12">
        <f t="shared" si="2"/>
        <v>0</v>
      </c>
      <c r="L30" s="9" t="s">
        <v>71</v>
      </c>
      <c r="M30" s="9" t="s">
        <v>71</v>
      </c>
      <c r="N30" s="9" t="s">
        <v>71</v>
      </c>
      <c r="O30" s="34">
        <f t="shared" si="3"/>
        <v>0</v>
      </c>
      <c r="P30" s="9" t="s">
        <v>71</v>
      </c>
      <c r="Q30" s="9" t="s">
        <v>71</v>
      </c>
      <c r="R30" s="12">
        <f t="shared" si="4"/>
        <v>0</v>
      </c>
      <c r="S30" s="9" t="s">
        <v>71</v>
      </c>
      <c r="T30" s="9" t="s">
        <v>71</v>
      </c>
      <c r="U30" s="9" t="s">
        <v>71</v>
      </c>
      <c r="V30" s="35">
        <f t="shared" si="5"/>
        <v>0</v>
      </c>
      <c r="W30" s="37">
        <f>SUM(H30,O30,V30)</f>
        <v>770</v>
      </c>
    </row>
    <row r="31" spans="1:23">
      <c r="A31" s="1" t="s">
        <v>142</v>
      </c>
      <c r="B31" s="10">
        <v>46</v>
      </c>
      <c r="C31" s="10">
        <v>127</v>
      </c>
      <c r="D31" s="12">
        <f t="shared" si="0"/>
        <v>173</v>
      </c>
      <c r="E31" s="10">
        <v>0</v>
      </c>
      <c r="F31" s="10">
        <v>0</v>
      </c>
      <c r="G31" s="10">
        <v>230</v>
      </c>
      <c r="H31" s="33">
        <f t="shared" si="1"/>
        <v>403</v>
      </c>
      <c r="I31" s="10">
        <v>10</v>
      </c>
      <c r="J31" s="10">
        <v>36</v>
      </c>
      <c r="K31" s="12">
        <f t="shared" si="2"/>
        <v>46</v>
      </c>
      <c r="L31" s="10">
        <v>0</v>
      </c>
      <c r="M31" s="10">
        <v>0</v>
      </c>
      <c r="N31" s="10">
        <v>221</v>
      </c>
      <c r="O31" s="34">
        <f t="shared" si="3"/>
        <v>267</v>
      </c>
      <c r="P31" s="10">
        <v>0</v>
      </c>
      <c r="Q31" s="10">
        <v>0</v>
      </c>
      <c r="R31" s="12">
        <f t="shared" si="4"/>
        <v>0</v>
      </c>
      <c r="S31" s="10">
        <v>0</v>
      </c>
      <c r="T31" s="10">
        <v>0</v>
      </c>
      <c r="U31" s="10">
        <v>0</v>
      </c>
      <c r="V31" s="35">
        <f t="shared" si="5"/>
        <v>0</v>
      </c>
      <c r="W31" s="37">
        <f>SUM(H31,O31,V31)</f>
        <v>670</v>
      </c>
    </row>
    <row r="32" spans="1:23">
      <c r="A32" s="1" t="s">
        <v>147</v>
      </c>
      <c r="B32" s="10">
        <v>20</v>
      </c>
      <c r="C32" s="10">
        <v>29</v>
      </c>
      <c r="D32" s="12">
        <f t="shared" si="0"/>
        <v>49</v>
      </c>
      <c r="E32" s="10">
        <v>0</v>
      </c>
      <c r="F32" s="10">
        <v>0</v>
      </c>
      <c r="G32" s="10">
        <v>0</v>
      </c>
      <c r="H32" s="33">
        <f t="shared" si="1"/>
        <v>49</v>
      </c>
      <c r="I32" s="10">
        <v>0</v>
      </c>
      <c r="J32" s="10">
        <v>0</v>
      </c>
      <c r="K32" s="12">
        <f t="shared" si="2"/>
        <v>0</v>
      </c>
      <c r="L32" s="10">
        <v>0</v>
      </c>
      <c r="M32" s="10">
        <v>0</v>
      </c>
      <c r="N32" s="10">
        <v>0</v>
      </c>
      <c r="O32" s="34">
        <f t="shared" si="3"/>
        <v>0</v>
      </c>
      <c r="P32" s="10">
        <v>0</v>
      </c>
      <c r="Q32" s="10">
        <v>0</v>
      </c>
      <c r="R32" s="12">
        <f t="shared" si="4"/>
        <v>0</v>
      </c>
      <c r="S32" s="10">
        <v>0</v>
      </c>
      <c r="T32" s="10">
        <v>0</v>
      </c>
      <c r="U32" s="10">
        <v>0</v>
      </c>
      <c r="V32" s="35">
        <f t="shared" si="5"/>
        <v>0</v>
      </c>
      <c r="W32" s="37">
        <f>SUM(H32,O32,V32)</f>
        <v>49</v>
      </c>
    </row>
    <row r="33" spans="1:23">
      <c r="A33" s="1" t="s">
        <v>152</v>
      </c>
      <c r="B33" s="10">
        <v>0</v>
      </c>
      <c r="C33" s="10">
        <v>0</v>
      </c>
      <c r="D33" s="12">
        <f t="shared" si="0"/>
        <v>0</v>
      </c>
      <c r="E33" s="10">
        <v>0</v>
      </c>
      <c r="F33" s="10">
        <v>0</v>
      </c>
      <c r="G33" s="10">
        <v>62</v>
      </c>
      <c r="H33" s="33">
        <f t="shared" si="1"/>
        <v>62</v>
      </c>
      <c r="I33" s="10">
        <v>0</v>
      </c>
      <c r="J33" s="10">
        <v>0</v>
      </c>
      <c r="K33" s="12">
        <f t="shared" si="2"/>
        <v>0</v>
      </c>
      <c r="L33" s="10">
        <v>0</v>
      </c>
      <c r="M33" s="10">
        <v>0</v>
      </c>
      <c r="N33" s="10">
        <v>0</v>
      </c>
      <c r="O33" s="34">
        <f t="shared" si="3"/>
        <v>0</v>
      </c>
      <c r="P33" s="10">
        <v>0</v>
      </c>
      <c r="Q33" s="10">
        <v>0</v>
      </c>
      <c r="R33" s="12">
        <f t="shared" si="4"/>
        <v>0</v>
      </c>
      <c r="S33" s="10">
        <v>0</v>
      </c>
      <c r="T33" s="10">
        <v>0</v>
      </c>
      <c r="U33" s="10">
        <v>0</v>
      </c>
      <c r="V33" s="35">
        <f t="shared" si="5"/>
        <v>0</v>
      </c>
      <c r="W33" s="37">
        <f>SUM(H33,O33,V33)</f>
        <v>62</v>
      </c>
    </row>
    <row r="34" spans="1:23">
      <c r="A34" s="1" t="s">
        <v>157</v>
      </c>
      <c r="B34" s="11">
        <v>2627</v>
      </c>
      <c r="C34" s="11">
        <v>3648</v>
      </c>
      <c r="D34" s="12">
        <f t="shared" si="0"/>
        <v>6275</v>
      </c>
      <c r="E34" s="10">
        <v>764</v>
      </c>
      <c r="F34" s="11">
        <v>2239</v>
      </c>
      <c r="G34" s="10">
        <v>208</v>
      </c>
      <c r="H34" s="33">
        <f t="shared" si="1"/>
        <v>9486</v>
      </c>
      <c r="I34" s="10">
        <v>0</v>
      </c>
      <c r="J34" s="10">
        <v>0</v>
      </c>
      <c r="K34" s="12">
        <f t="shared" si="2"/>
        <v>0</v>
      </c>
      <c r="L34" s="10">
        <v>50</v>
      </c>
      <c r="M34" s="10">
        <v>89</v>
      </c>
      <c r="N34" s="10">
        <v>0</v>
      </c>
      <c r="O34" s="34">
        <f t="shared" si="3"/>
        <v>139</v>
      </c>
      <c r="P34" s="10">
        <v>10</v>
      </c>
      <c r="Q34" s="10">
        <v>10</v>
      </c>
      <c r="R34" s="12">
        <f t="shared" si="4"/>
        <v>20</v>
      </c>
      <c r="S34" s="10">
        <v>70</v>
      </c>
      <c r="T34" s="10">
        <v>18</v>
      </c>
      <c r="U34" s="10">
        <v>20</v>
      </c>
      <c r="V34" s="35">
        <f t="shared" si="5"/>
        <v>128</v>
      </c>
      <c r="W34" s="37">
        <f>SUM(H34,O34,V34)</f>
        <v>9753</v>
      </c>
    </row>
    <row r="35" spans="1:23">
      <c r="A35" s="1" t="s">
        <v>162</v>
      </c>
      <c r="B35" s="11">
        <v>2621</v>
      </c>
      <c r="C35" s="11">
        <v>2126</v>
      </c>
      <c r="D35" s="12">
        <f t="shared" si="0"/>
        <v>4747</v>
      </c>
      <c r="E35" s="10">
        <v>79</v>
      </c>
      <c r="F35" s="10">
        <v>601</v>
      </c>
      <c r="G35" s="10">
        <v>195</v>
      </c>
      <c r="H35" s="33">
        <f t="shared" si="1"/>
        <v>5622</v>
      </c>
      <c r="I35" s="10">
        <v>30</v>
      </c>
      <c r="J35" s="10">
        <v>0</v>
      </c>
      <c r="K35" s="12">
        <f t="shared" si="2"/>
        <v>30</v>
      </c>
      <c r="L35" s="10">
        <v>0</v>
      </c>
      <c r="M35" s="10">
        <v>0</v>
      </c>
      <c r="N35" s="10">
        <v>200</v>
      </c>
      <c r="O35" s="34">
        <f t="shared" si="3"/>
        <v>230</v>
      </c>
      <c r="P35" s="10">
        <v>0</v>
      </c>
      <c r="Q35" s="10">
        <v>0</v>
      </c>
      <c r="R35" s="12">
        <f t="shared" si="4"/>
        <v>0</v>
      </c>
      <c r="S35" s="10">
        <v>0</v>
      </c>
      <c r="T35" s="10">
        <v>0</v>
      </c>
      <c r="U35" s="10">
        <v>0</v>
      </c>
      <c r="V35" s="35">
        <f t="shared" si="5"/>
        <v>0</v>
      </c>
      <c r="W35" s="37">
        <f>SUM(H35,O35,V35)</f>
        <v>5852</v>
      </c>
    </row>
    <row r="36" spans="1:23">
      <c r="A36" s="1" t="s">
        <v>167</v>
      </c>
      <c r="B36" s="11">
        <v>4752</v>
      </c>
      <c r="C36" s="11">
        <v>4824</v>
      </c>
      <c r="D36" s="12">
        <f t="shared" si="0"/>
        <v>9576</v>
      </c>
      <c r="E36" s="10">
        <v>759</v>
      </c>
      <c r="F36" s="11">
        <v>3965</v>
      </c>
      <c r="G36" s="11">
        <v>5247</v>
      </c>
      <c r="H36" s="33">
        <f t="shared" si="1"/>
        <v>19547</v>
      </c>
      <c r="I36" s="11">
        <v>1239</v>
      </c>
      <c r="J36" s="11">
        <v>2577</v>
      </c>
      <c r="K36" s="12">
        <f t="shared" si="2"/>
        <v>3816</v>
      </c>
      <c r="L36" s="10">
        <v>528</v>
      </c>
      <c r="M36" s="10">
        <v>130</v>
      </c>
      <c r="N36" s="11">
        <v>7211</v>
      </c>
      <c r="O36" s="34">
        <f t="shared" si="3"/>
        <v>11685</v>
      </c>
      <c r="P36" s="10">
        <v>0</v>
      </c>
      <c r="Q36" s="10">
        <v>0</v>
      </c>
      <c r="R36" s="12">
        <f t="shared" si="4"/>
        <v>0</v>
      </c>
      <c r="S36" s="10">
        <v>0</v>
      </c>
      <c r="T36" s="10">
        <v>146</v>
      </c>
      <c r="U36" s="10">
        <v>192</v>
      </c>
      <c r="V36" s="35">
        <f t="shared" si="5"/>
        <v>338</v>
      </c>
      <c r="W36" s="37">
        <f>SUM(H36,O36,V36)</f>
        <v>31570</v>
      </c>
    </row>
    <row r="37" spans="1:23">
      <c r="A37" s="1" t="s">
        <v>171</v>
      </c>
      <c r="B37" s="10">
        <v>610</v>
      </c>
      <c r="C37" s="10">
        <v>0</v>
      </c>
      <c r="D37" s="12">
        <f t="shared" si="0"/>
        <v>610</v>
      </c>
      <c r="E37" s="10">
        <v>23</v>
      </c>
      <c r="F37" s="10">
        <v>311</v>
      </c>
      <c r="G37" s="10">
        <v>36</v>
      </c>
      <c r="H37" s="33">
        <f t="shared" si="1"/>
        <v>980</v>
      </c>
      <c r="I37" s="10">
        <v>0</v>
      </c>
      <c r="J37" s="10">
        <v>0</v>
      </c>
      <c r="K37" s="12">
        <f t="shared" si="2"/>
        <v>0</v>
      </c>
      <c r="L37" s="10">
        <v>0</v>
      </c>
      <c r="M37" s="10">
        <v>0</v>
      </c>
      <c r="N37" s="10">
        <v>412</v>
      </c>
      <c r="O37" s="34">
        <f t="shared" si="3"/>
        <v>412</v>
      </c>
      <c r="P37" s="10">
        <v>0</v>
      </c>
      <c r="Q37" s="10">
        <v>0</v>
      </c>
      <c r="R37" s="12">
        <f t="shared" si="4"/>
        <v>0</v>
      </c>
      <c r="S37" s="10">
        <v>0</v>
      </c>
      <c r="T37" s="10">
        <v>0</v>
      </c>
      <c r="U37" s="10">
        <v>0</v>
      </c>
      <c r="V37" s="35">
        <f t="shared" si="5"/>
        <v>0</v>
      </c>
      <c r="W37" s="37">
        <f>SUM(H37,O37,V37)</f>
        <v>1392</v>
      </c>
    </row>
    <row r="38" spans="1:23">
      <c r="A38" s="1" t="s">
        <v>176</v>
      </c>
      <c r="B38" s="10">
        <v>675</v>
      </c>
      <c r="C38" s="10">
        <v>883</v>
      </c>
      <c r="D38" s="12">
        <f t="shared" si="0"/>
        <v>1558</v>
      </c>
      <c r="E38" s="10">
        <v>274</v>
      </c>
      <c r="F38" s="10">
        <v>321</v>
      </c>
      <c r="G38" s="10">
        <v>249</v>
      </c>
      <c r="H38" s="33">
        <f t="shared" si="1"/>
        <v>2402</v>
      </c>
      <c r="I38" s="10">
        <v>0</v>
      </c>
      <c r="J38" s="10">
        <v>0</v>
      </c>
      <c r="K38" s="12">
        <f t="shared" si="2"/>
        <v>0</v>
      </c>
      <c r="L38" s="10">
        <v>6</v>
      </c>
      <c r="M38" s="10">
        <v>276</v>
      </c>
      <c r="N38" s="10">
        <v>0</v>
      </c>
      <c r="O38" s="34">
        <f t="shared" si="3"/>
        <v>282</v>
      </c>
      <c r="P38" s="10">
        <v>0</v>
      </c>
      <c r="Q38" s="10">
        <v>0</v>
      </c>
      <c r="R38" s="12">
        <f t="shared" si="4"/>
        <v>0</v>
      </c>
      <c r="S38" s="10">
        <v>0</v>
      </c>
      <c r="T38" s="10">
        <v>0</v>
      </c>
      <c r="U38" s="10">
        <v>0</v>
      </c>
      <c r="V38" s="35">
        <f t="shared" si="5"/>
        <v>0</v>
      </c>
      <c r="W38" s="37">
        <f>SUM(H38,O38,V38)</f>
        <v>2684</v>
      </c>
    </row>
    <row r="39" spans="1:23">
      <c r="A39" s="1" t="s">
        <v>181</v>
      </c>
      <c r="B39" s="10">
        <v>866</v>
      </c>
      <c r="C39" s="10">
        <v>0</v>
      </c>
      <c r="D39" s="12">
        <f t="shared" si="0"/>
        <v>866</v>
      </c>
      <c r="E39" s="10">
        <v>24</v>
      </c>
      <c r="F39" s="10">
        <v>56</v>
      </c>
      <c r="G39" s="10">
        <v>984</v>
      </c>
      <c r="H39" s="33">
        <f t="shared" si="1"/>
        <v>1930</v>
      </c>
      <c r="I39" s="10">
        <v>24</v>
      </c>
      <c r="J39" s="10">
        <v>0</v>
      </c>
      <c r="K39" s="12">
        <f t="shared" si="2"/>
        <v>24</v>
      </c>
      <c r="L39" s="10">
        <v>0</v>
      </c>
      <c r="M39" s="10">
        <v>0</v>
      </c>
      <c r="N39" s="10">
        <v>0</v>
      </c>
      <c r="O39" s="34">
        <f t="shared" si="3"/>
        <v>24</v>
      </c>
      <c r="P39" s="10">
        <v>0</v>
      </c>
      <c r="Q39" s="10">
        <v>0</v>
      </c>
      <c r="R39" s="12">
        <f t="shared" si="4"/>
        <v>0</v>
      </c>
      <c r="S39" s="10">
        <v>0</v>
      </c>
      <c r="T39" s="10">
        <v>0</v>
      </c>
      <c r="U39" s="10">
        <v>0</v>
      </c>
      <c r="V39" s="35">
        <f t="shared" si="5"/>
        <v>0</v>
      </c>
      <c r="W39" s="37">
        <f>SUM(H39,O39,V39)</f>
        <v>1954</v>
      </c>
    </row>
    <row r="40" spans="1:23">
      <c r="A40" s="1" t="s">
        <v>186</v>
      </c>
      <c r="B40" s="11">
        <v>2208</v>
      </c>
      <c r="C40" s="11">
        <v>1640</v>
      </c>
      <c r="D40" s="12">
        <f t="shared" si="0"/>
        <v>3848</v>
      </c>
      <c r="E40" s="11">
        <v>1347</v>
      </c>
      <c r="F40" s="11">
        <v>1428</v>
      </c>
      <c r="G40" s="11">
        <v>2805</v>
      </c>
      <c r="H40" s="33">
        <f t="shared" si="1"/>
        <v>9428</v>
      </c>
      <c r="I40" s="10">
        <v>0</v>
      </c>
      <c r="J40" s="10">
        <v>0</v>
      </c>
      <c r="K40" s="12">
        <f t="shared" si="2"/>
        <v>0</v>
      </c>
      <c r="L40" s="10">
        <v>0</v>
      </c>
      <c r="M40" s="10">
        <v>178</v>
      </c>
      <c r="N40" s="10">
        <v>844</v>
      </c>
      <c r="O40" s="34">
        <f t="shared" si="3"/>
        <v>1022</v>
      </c>
      <c r="P40" s="10">
        <v>0</v>
      </c>
      <c r="Q40" s="10">
        <v>0</v>
      </c>
      <c r="R40" s="12">
        <f t="shared" si="4"/>
        <v>0</v>
      </c>
      <c r="S40" s="10">
        <v>0</v>
      </c>
      <c r="T40" s="10">
        <v>18</v>
      </c>
      <c r="U40" s="10">
        <v>0</v>
      </c>
      <c r="V40" s="35">
        <f t="shared" si="5"/>
        <v>18</v>
      </c>
      <c r="W40" s="37">
        <f>SUM(H40,O40,V40)</f>
        <v>10468</v>
      </c>
    </row>
    <row r="41" spans="1:23">
      <c r="A41" s="1" t="s">
        <v>191</v>
      </c>
      <c r="B41" s="10">
        <v>0</v>
      </c>
      <c r="C41" s="10">
        <v>19</v>
      </c>
      <c r="D41" s="12">
        <f t="shared" si="0"/>
        <v>19</v>
      </c>
      <c r="E41" s="10">
        <v>0</v>
      </c>
      <c r="F41" s="10">
        <v>0</v>
      </c>
      <c r="G41" s="10">
        <v>0</v>
      </c>
      <c r="H41" s="33">
        <f t="shared" si="1"/>
        <v>19</v>
      </c>
      <c r="I41" s="10">
        <v>0</v>
      </c>
      <c r="J41" s="10">
        <v>9</v>
      </c>
      <c r="K41" s="12">
        <f t="shared" si="2"/>
        <v>9</v>
      </c>
      <c r="L41" s="10">
        <v>0</v>
      </c>
      <c r="M41" s="10">
        <v>0</v>
      </c>
      <c r="N41" s="10">
        <v>0</v>
      </c>
      <c r="O41" s="34">
        <f t="shared" si="3"/>
        <v>9</v>
      </c>
      <c r="P41" s="10">
        <v>0</v>
      </c>
      <c r="Q41" s="10">
        <v>0</v>
      </c>
      <c r="R41" s="12">
        <f t="shared" si="4"/>
        <v>0</v>
      </c>
      <c r="S41" s="10">
        <v>0</v>
      </c>
      <c r="T41" s="10">
        <v>0</v>
      </c>
      <c r="U41" s="10">
        <v>0</v>
      </c>
      <c r="V41" s="35">
        <f t="shared" si="5"/>
        <v>0</v>
      </c>
      <c r="W41" s="37">
        <f>SUM(H41,O41,V41)</f>
        <v>28</v>
      </c>
    </row>
    <row r="42" spans="1:23">
      <c r="A42" s="1" t="s">
        <v>196</v>
      </c>
      <c r="B42" s="10">
        <v>646</v>
      </c>
      <c r="C42" s="10">
        <v>346</v>
      </c>
      <c r="D42" s="12">
        <f t="shared" si="0"/>
        <v>992</v>
      </c>
      <c r="E42" s="10">
        <v>0</v>
      </c>
      <c r="F42" s="10">
        <v>33</v>
      </c>
      <c r="G42" s="10">
        <v>550</v>
      </c>
      <c r="H42" s="33">
        <f t="shared" si="1"/>
        <v>1575</v>
      </c>
      <c r="I42" s="10">
        <v>0</v>
      </c>
      <c r="J42" s="10">
        <v>17</v>
      </c>
      <c r="K42" s="12">
        <f t="shared" si="2"/>
        <v>17</v>
      </c>
      <c r="L42" s="10">
        <v>0</v>
      </c>
      <c r="M42" s="10">
        <v>0</v>
      </c>
      <c r="N42" s="10">
        <v>0</v>
      </c>
      <c r="O42" s="34">
        <f t="shared" si="3"/>
        <v>17</v>
      </c>
      <c r="P42" s="10">
        <v>0</v>
      </c>
      <c r="Q42" s="10">
        <v>0</v>
      </c>
      <c r="R42" s="12">
        <f t="shared" si="4"/>
        <v>0</v>
      </c>
      <c r="S42" s="10">
        <v>0</v>
      </c>
      <c r="T42" s="10">
        <v>0</v>
      </c>
      <c r="U42" s="10">
        <v>0</v>
      </c>
      <c r="V42" s="35">
        <f t="shared" si="5"/>
        <v>0</v>
      </c>
      <c r="W42" s="37">
        <f>SUM(H42,O42,V42)</f>
        <v>1592</v>
      </c>
    </row>
    <row r="43" spans="1:23">
      <c r="A43" s="1" t="s">
        <v>201</v>
      </c>
      <c r="B43" s="10">
        <v>86</v>
      </c>
      <c r="C43" s="10">
        <v>190</v>
      </c>
      <c r="D43" s="12">
        <f t="shared" si="0"/>
        <v>276</v>
      </c>
      <c r="E43" s="10">
        <v>0</v>
      </c>
      <c r="F43" s="10">
        <v>0</v>
      </c>
      <c r="G43" s="10">
        <v>0</v>
      </c>
      <c r="H43" s="33">
        <f t="shared" si="1"/>
        <v>276</v>
      </c>
      <c r="I43" s="10">
        <v>0</v>
      </c>
      <c r="J43" s="10">
        <v>208</v>
      </c>
      <c r="K43" s="12">
        <f t="shared" si="2"/>
        <v>208</v>
      </c>
      <c r="L43" s="10">
        <v>0</v>
      </c>
      <c r="M43" s="10">
        <v>0</v>
      </c>
      <c r="N43" s="10">
        <v>0</v>
      </c>
      <c r="O43" s="34">
        <f t="shared" si="3"/>
        <v>208</v>
      </c>
      <c r="P43" s="10">
        <v>0</v>
      </c>
      <c r="Q43" s="10">
        <v>0</v>
      </c>
      <c r="R43" s="12">
        <f t="shared" si="4"/>
        <v>0</v>
      </c>
      <c r="S43" s="10">
        <v>0</v>
      </c>
      <c r="T43" s="10">
        <v>0</v>
      </c>
      <c r="U43" s="10">
        <v>0</v>
      </c>
      <c r="V43" s="35">
        <f t="shared" si="5"/>
        <v>0</v>
      </c>
      <c r="W43" s="37">
        <f>SUM(H43,O43,V43)</f>
        <v>484</v>
      </c>
    </row>
    <row r="44" spans="1:23">
      <c r="A44" s="1" t="s">
        <v>206</v>
      </c>
      <c r="B44" s="10">
        <v>0</v>
      </c>
      <c r="C44" s="10">
        <v>0</v>
      </c>
      <c r="D44" s="12">
        <f t="shared" si="0"/>
        <v>0</v>
      </c>
      <c r="E44" s="10">
        <v>0</v>
      </c>
      <c r="F44" s="10">
        <v>0</v>
      </c>
      <c r="G44" s="10">
        <v>296</v>
      </c>
      <c r="H44" s="33">
        <f t="shared" si="1"/>
        <v>296</v>
      </c>
      <c r="I44" s="10">
        <v>0</v>
      </c>
      <c r="J44" s="10">
        <v>0</v>
      </c>
      <c r="K44" s="12">
        <f t="shared" si="2"/>
        <v>0</v>
      </c>
      <c r="L44" s="10">
        <v>0</v>
      </c>
      <c r="M44" s="10">
        <v>0</v>
      </c>
      <c r="N44" s="10">
        <v>0</v>
      </c>
      <c r="O44" s="34">
        <f t="shared" si="3"/>
        <v>0</v>
      </c>
      <c r="P44" s="10">
        <v>0</v>
      </c>
      <c r="Q44" s="10">
        <v>0</v>
      </c>
      <c r="R44" s="12">
        <f t="shared" si="4"/>
        <v>0</v>
      </c>
      <c r="S44" s="10">
        <v>0</v>
      </c>
      <c r="T44" s="10">
        <v>0</v>
      </c>
      <c r="U44" s="10">
        <v>0</v>
      </c>
      <c r="V44" s="35">
        <f t="shared" si="5"/>
        <v>0</v>
      </c>
      <c r="W44" s="37">
        <f>SUM(H44,O44,V44)</f>
        <v>296</v>
      </c>
    </row>
    <row r="45" spans="1:23">
      <c r="A45" s="1" t="s">
        <v>211</v>
      </c>
      <c r="B45" s="9" t="s">
        <v>71</v>
      </c>
      <c r="C45" s="9" t="s">
        <v>71</v>
      </c>
      <c r="D45" s="12">
        <f t="shared" si="0"/>
        <v>0</v>
      </c>
      <c r="E45" s="9" t="s">
        <v>71</v>
      </c>
      <c r="F45" s="9" t="s">
        <v>71</v>
      </c>
      <c r="G45" s="10">
        <v>31</v>
      </c>
      <c r="H45" s="33">
        <f t="shared" si="1"/>
        <v>31</v>
      </c>
      <c r="I45" s="9" t="s">
        <v>71</v>
      </c>
      <c r="J45" s="9" t="s">
        <v>71</v>
      </c>
      <c r="K45" s="12">
        <f t="shared" si="2"/>
        <v>0</v>
      </c>
      <c r="L45" s="9" t="s">
        <v>71</v>
      </c>
      <c r="M45" s="9" t="s">
        <v>71</v>
      </c>
      <c r="N45" s="9" t="s">
        <v>71</v>
      </c>
      <c r="O45" s="34">
        <f t="shared" si="3"/>
        <v>0</v>
      </c>
      <c r="P45" s="9" t="s">
        <v>71</v>
      </c>
      <c r="Q45" s="9" t="s">
        <v>71</v>
      </c>
      <c r="R45" s="12">
        <f t="shared" si="4"/>
        <v>0</v>
      </c>
      <c r="S45" s="9" t="s">
        <v>71</v>
      </c>
      <c r="T45" s="9" t="s">
        <v>71</v>
      </c>
      <c r="U45" s="9" t="s">
        <v>71</v>
      </c>
      <c r="V45" s="35">
        <f t="shared" si="5"/>
        <v>0</v>
      </c>
      <c r="W45" s="37">
        <f>SUM(H45,O45,V45)</f>
        <v>31</v>
      </c>
    </row>
    <row r="46" spans="1:23">
      <c r="A46" s="1" t="s">
        <v>216</v>
      </c>
      <c r="B46" s="10">
        <v>500</v>
      </c>
      <c r="C46" s="10">
        <v>100</v>
      </c>
      <c r="D46" s="12">
        <f t="shared" si="0"/>
        <v>600</v>
      </c>
      <c r="E46" s="10">
        <v>60</v>
      </c>
      <c r="F46" s="10">
        <v>150</v>
      </c>
      <c r="G46" s="10">
        <v>100</v>
      </c>
      <c r="H46" s="33">
        <f t="shared" si="1"/>
        <v>910</v>
      </c>
      <c r="I46" s="10">
        <v>100</v>
      </c>
      <c r="J46" s="10">
        <v>50</v>
      </c>
      <c r="K46" s="12">
        <f t="shared" si="2"/>
        <v>150</v>
      </c>
      <c r="L46" s="10">
        <v>20</v>
      </c>
      <c r="M46" s="10">
        <v>0</v>
      </c>
      <c r="N46" s="10">
        <v>0</v>
      </c>
      <c r="O46" s="34">
        <f t="shared" si="3"/>
        <v>170</v>
      </c>
      <c r="P46" s="10">
        <v>0</v>
      </c>
      <c r="Q46" s="10">
        <v>0</v>
      </c>
      <c r="R46" s="12">
        <f t="shared" si="4"/>
        <v>0</v>
      </c>
      <c r="S46" s="10">
        <v>0</v>
      </c>
      <c r="T46" s="10">
        <v>0</v>
      </c>
      <c r="U46" s="10">
        <v>0</v>
      </c>
      <c r="V46" s="35">
        <f t="shared" si="5"/>
        <v>0</v>
      </c>
      <c r="W46" s="37">
        <f>SUM(H46,O46,V46)</f>
        <v>1080</v>
      </c>
    </row>
    <row r="47" spans="1:23">
      <c r="A47" s="1" t="s">
        <v>221</v>
      </c>
      <c r="B47" s="10">
        <v>628</v>
      </c>
      <c r="C47" s="10">
        <v>628</v>
      </c>
      <c r="D47" s="12">
        <f t="shared" si="0"/>
        <v>1256</v>
      </c>
      <c r="E47" s="10">
        <v>140</v>
      </c>
      <c r="F47" s="10">
        <v>269</v>
      </c>
      <c r="G47" s="10">
        <v>63</v>
      </c>
      <c r="H47" s="33">
        <f t="shared" si="1"/>
        <v>1728</v>
      </c>
      <c r="I47" s="10">
        <v>0</v>
      </c>
      <c r="J47" s="10">
        <v>96</v>
      </c>
      <c r="K47" s="12">
        <f t="shared" si="2"/>
        <v>96</v>
      </c>
      <c r="L47" s="10">
        <v>0</v>
      </c>
      <c r="M47" s="10">
        <v>25</v>
      </c>
      <c r="N47" s="10">
        <v>0</v>
      </c>
      <c r="O47" s="34">
        <f t="shared" si="3"/>
        <v>121</v>
      </c>
      <c r="P47" s="10">
        <v>0</v>
      </c>
      <c r="Q47" s="10">
        <v>0</v>
      </c>
      <c r="R47" s="12">
        <f t="shared" si="4"/>
        <v>0</v>
      </c>
      <c r="S47" s="10">
        <v>0</v>
      </c>
      <c r="T47" s="10">
        <v>0</v>
      </c>
      <c r="U47" s="10">
        <v>0</v>
      </c>
      <c r="V47" s="35">
        <f t="shared" si="5"/>
        <v>0</v>
      </c>
      <c r="W47" s="37">
        <f>SUM(H47,O47,V47)</f>
        <v>1849</v>
      </c>
    </row>
    <row r="48" spans="1:23">
      <c r="A48" s="1" t="s">
        <v>226</v>
      </c>
      <c r="B48" s="10">
        <v>0</v>
      </c>
      <c r="C48" s="11">
        <v>1632</v>
      </c>
      <c r="D48" s="12">
        <f t="shared" si="0"/>
        <v>1632</v>
      </c>
      <c r="E48" s="10">
        <v>334</v>
      </c>
      <c r="F48" s="10">
        <v>1</v>
      </c>
      <c r="G48" s="10">
        <v>204</v>
      </c>
      <c r="H48" s="33">
        <f t="shared" si="1"/>
        <v>2171</v>
      </c>
      <c r="I48" s="10">
        <v>0</v>
      </c>
      <c r="J48" s="10">
        <v>0</v>
      </c>
      <c r="K48" s="12">
        <f t="shared" si="2"/>
        <v>0</v>
      </c>
      <c r="L48" s="10">
        <v>0</v>
      </c>
      <c r="M48" s="10">
        <v>0</v>
      </c>
      <c r="N48" s="10">
        <v>0</v>
      </c>
      <c r="O48" s="34">
        <f t="shared" si="3"/>
        <v>0</v>
      </c>
      <c r="P48" s="10">
        <v>0</v>
      </c>
      <c r="Q48" s="10">
        <v>0</v>
      </c>
      <c r="R48" s="12">
        <f t="shared" si="4"/>
        <v>0</v>
      </c>
      <c r="S48" s="10">
        <v>0</v>
      </c>
      <c r="T48" s="10">
        <v>0</v>
      </c>
      <c r="U48" s="10">
        <v>0</v>
      </c>
      <c r="V48" s="35">
        <f t="shared" si="5"/>
        <v>0</v>
      </c>
      <c r="W48" s="37">
        <f>SUM(H48,O48,V48)</f>
        <v>2171</v>
      </c>
    </row>
    <row r="49" spans="1:23">
      <c r="A49" s="1" t="s">
        <v>231</v>
      </c>
      <c r="B49" s="10">
        <v>0</v>
      </c>
      <c r="C49" s="10">
        <v>6</v>
      </c>
      <c r="D49" s="12">
        <f t="shared" si="0"/>
        <v>6</v>
      </c>
      <c r="E49" s="10">
        <v>0</v>
      </c>
      <c r="F49" s="10">
        <v>0</v>
      </c>
      <c r="G49" s="10">
        <v>0</v>
      </c>
      <c r="H49" s="33">
        <f t="shared" si="1"/>
        <v>6</v>
      </c>
      <c r="I49" s="10">
        <v>0</v>
      </c>
      <c r="J49" s="10">
        <v>0</v>
      </c>
      <c r="K49" s="12">
        <f t="shared" si="2"/>
        <v>0</v>
      </c>
      <c r="L49" s="10">
        <v>0</v>
      </c>
      <c r="M49" s="10">
        <v>0</v>
      </c>
      <c r="N49" s="10">
        <v>0</v>
      </c>
      <c r="O49" s="34">
        <f t="shared" si="3"/>
        <v>0</v>
      </c>
      <c r="P49" s="10">
        <v>0</v>
      </c>
      <c r="Q49" s="10">
        <v>0</v>
      </c>
      <c r="R49" s="12">
        <f t="shared" si="4"/>
        <v>0</v>
      </c>
      <c r="S49" s="10">
        <v>0</v>
      </c>
      <c r="T49" s="10">
        <v>0</v>
      </c>
      <c r="U49" s="10">
        <v>0</v>
      </c>
      <c r="V49" s="35">
        <f t="shared" si="5"/>
        <v>0</v>
      </c>
      <c r="W49" s="37">
        <f>SUM(H49,O49,V49)</f>
        <v>6</v>
      </c>
    </row>
    <row r="50" spans="1:23">
      <c r="A50" s="1" t="s">
        <v>236</v>
      </c>
      <c r="B50" s="10">
        <v>67</v>
      </c>
      <c r="C50" s="10">
        <v>165</v>
      </c>
      <c r="D50" s="12">
        <f t="shared" si="0"/>
        <v>232</v>
      </c>
      <c r="E50" s="10">
        <v>65</v>
      </c>
      <c r="F50" s="10">
        <v>44</v>
      </c>
      <c r="G50" s="10">
        <v>886</v>
      </c>
      <c r="H50" s="33">
        <f t="shared" si="1"/>
        <v>1227</v>
      </c>
      <c r="I50" s="10">
        <v>0</v>
      </c>
      <c r="J50" s="10">
        <v>132</v>
      </c>
      <c r="K50" s="12">
        <f t="shared" si="2"/>
        <v>132</v>
      </c>
      <c r="L50" s="10">
        <v>0</v>
      </c>
      <c r="M50" s="10">
        <v>0</v>
      </c>
      <c r="N50" s="10">
        <v>505</v>
      </c>
      <c r="O50" s="34">
        <f t="shared" si="3"/>
        <v>637</v>
      </c>
      <c r="P50" s="10">
        <v>0</v>
      </c>
      <c r="Q50" s="10">
        <v>0</v>
      </c>
      <c r="R50" s="12">
        <f t="shared" si="4"/>
        <v>0</v>
      </c>
      <c r="S50" s="10">
        <v>0</v>
      </c>
      <c r="T50" s="10">
        <v>0</v>
      </c>
      <c r="U50" s="10">
        <v>0</v>
      </c>
      <c r="V50" s="35">
        <f t="shared" si="5"/>
        <v>0</v>
      </c>
      <c r="W50" s="37">
        <f>SUM(H50,O50,V50)</f>
        <v>1864</v>
      </c>
    </row>
    <row r="51" spans="1:23">
      <c r="A51" s="1" t="s">
        <v>241</v>
      </c>
      <c r="B51" s="10">
        <v>0</v>
      </c>
      <c r="C51" s="10">
        <v>290</v>
      </c>
      <c r="D51" s="12">
        <f t="shared" si="0"/>
        <v>290</v>
      </c>
      <c r="E51" s="10">
        <v>0</v>
      </c>
      <c r="F51" s="10">
        <v>0</v>
      </c>
      <c r="G51" s="10">
        <v>104</v>
      </c>
      <c r="H51" s="33">
        <f t="shared" si="1"/>
        <v>394</v>
      </c>
      <c r="I51" s="10">
        <v>0</v>
      </c>
      <c r="J51" s="10">
        <v>0</v>
      </c>
      <c r="K51" s="12">
        <f t="shared" si="2"/>
        <v>0</v>
      </c>
      <c r="L51" s="10">
        <v>0</v>
      </c>
      <c r="M51" s="10">
        <v>0</v>
      </c>
      <c r="N51" s="10">
        <v>0</v>
      </c>
      <c r="O51" s="34">
        <f t="shared" si="3"/>
        <v>0</v>
      </c>
      <c r="P51" s="10">
        <v>0</v>
      </c>
      <c r="Q51" s="10">
        <v>0</v>
      </c>
      <c r="R51" s="12">
        <f t="shared" si="4"/>
        <v>0</v>
      </c>
      <c r="S51" s="10">
        <v>0</v>
      </c>
      <c r="T51" s="10">
        <v>0</v>
      </c>
      <c r="U51" s="10">
        <v>0</v>
      </c>
      <c r="V51" s="35">
        <f t="shared" si="5"/>
        <v>0</v>
      </c>
      <c r="W51" s="37">
        <f>SUM(H51,O51,V51)</f>
        <v>394</v>
      </c>
    </row>
    <row r="52" spans="1:23">
      <c r="A52" s="1" t="s">
        <v>246</v>
      </c>
      <c r="B52" s="10">
        <v>15</v>
      </c>
      <c r="C52" s="10">
        <v>12</v>
      </c>
      <c r="D52" s="12">
        <f t="shared" si="0"/>
        <v>27</v>
      </c>
      <c r="E52" s="10">
        <v>2</v>
      </c>
      <c r="F52" s="10">
        <v>32</v>
      </c>
      <c r="G52" s="10">
        <v>0</v>
      </c>
      <c r="H52" s="33">
        <f t="shared" si="1"/>
        <v>61</v>
      </c>
      <c r="I52" s="10">
        <v>10</v>
      </c>
      <c r="J52" s="10">
        <v>8</v>
      </c>
      <c r="K52" s="12">
        <f t="shared" si="2"/>
        <v>18</v>
      </c>
      <c r="L52" s="10">
        <v>0</v>
      </c>
      <c r="M52" s="10">
        <v>0</v>
      </c>
      <c r="N52" s="10">
        <v>0</v>
      </c>
      <c r="O52" s="34">
        <f t="shared" si="3"/>
        <v>18</v>
      </c>
      <c r="P52" s="10">
        <v>0</v>
      </c>
      <c r="Q52" s="10">
        <v>0</v>
      </c>
      <c r="R52" s="12">
        <f t="shared" si="4"/>
        <v>0</v>
      </c>
      <c r="S52" s="10">
        <v>0</v>
      </c>
      <c r="T52" s="10">
        <v>0</v>
      </c>
      <c r="U52" s="10">
        <v>0</v>
      </c>
      <c r="V52" s="35">
        <f t="shared" si="5"/>
        <v>0</v>
      </c>
      <c r="W52" s="37">
        <f>SUM(H52,O52,V52)</f>
        <v>79</v>
      </c>
    </row>
    <row r="53" spans="1:23">
      <c r="A53" s="1" t="s">
        <v>251</v>
      </c>
      <c r="B53" s="10">
        <v>30</v>
      </c>
      <c r="C53" s="10">
        <v>240</v>
      </c>
      <c r="D53" s="12">
        <f t="shared" si="0"/>
        <v>270</v>
      </c>
      <c r="E53" s="10">
        <v>25</v>
      </c>
      <c r="F53" s="10">
        <v>181</v>
      </c>
      <c r="G53" s="10">
        <v>10</v>
      </c>
      <c r="H53" s="33">
        <f t="shared" si="1"/>
        <v>486</v>
      </c>
      <c r="I53" s="10">
        <v>0</v>
      </c>
      <c r="J53" s="10">
        <v>0</v>
      </c>
      <c r="K53" s="12">
        <f t="shared" si="2"/>
        <v>0</v>
      </c>
      <c r="L53" s="10">
        <v>0</v>
      </c>
      <c r="M53" s="10">
        <v>0</v>
      </c>
      <c r="N53" s="10">
        <v>0</v>
      </c>
      <c r="O53" s="34">
        <f t="shared" si="3"/>
        <v>0</v>
      </c>
      <c r="P53" s="10">
        <v>0</v>
      </c>
      <c r="Q53" s="10">
        <v>0</v>
      </c>
      <c r="R53" s="12">
        <f t="shared" si="4"/>
        <v>0</v>
      </c>
      <c r="S53" s="10">
        <v>0</v>
      </c>
      <c r="T53" s="10">
        <v>0</v>
      </c>
      <c r="U53" s="10">
        <v>0</v>
      </c>
      <c r="V53" s="35">
        <f t="shared" si="5"/>
        <v>0</v>
      </c>
      <c r="W53" s="37">
        <f>SUM(H53,O53,V53)</f>
        <v>486</v>
      </c>
    </row>
    <row r="54" spans="1:23">
      <c r="A54" s="1" t="s">
        <v>256</v>
      </c>
      <c r="B54" s="10">
        <v>84</v>
      </c>
      <c r="C54" s="10">
        <v>66</v>
      </c>
      <c r="D54" s="12">
        <f t="shared" si="0"/>
        <v>150</v>
      </c>
      <c r="E54" s="10">
        <v>17</v>
      </c>
      <c r="F54" s="10">
        <v>11</v>
      </c>
      <c r="G54" s="10">
        <v>0</v>
      </c>
      <c r="H54" s="33">
        <f t="shared" si="1"/>
        <v>178</v>
      </c>
      <c r="I54" s="10">
        <v>0</v>
      </c>
      <c r="J54" s="10">
        <v>20</v>
      </c>
      <c r="K54" s="12">
        <f t="shared" si="2"/>
        <v>20</v>
      </c>
      <c r="L54" s="10">
        <v>0</v>
      </c>
      <c r="M54" s="10">
        <v>0</v>
      </c>
      <c r="N54" s="10">
        <v>0</v>
      </c>
      <c r="O54" s="34">
        <f t="shared" si="3"/>
        <v>20</v>
      </c>
      <c r="P54" s="10">
        <v>0</v>
      </c>
      <c r="Q54" s="10">
        <v>0</v>
      </c>
      <c r="R54" s="12">
        <f t="shared" si="4"/>
        <v>0</v>
      </c>
      <c r="S54" s="10">
        <v>0</v>
      </c>
      <c r="T54" s="10">
        <v>0</v>
      </c>
      <c r="U54" s="10">
        <v>0</v>
      </c>
      <c r="V54" s="35">
        <f t="shared" si="5"/>
        <v>0</v>
      </c>
      <c r="W54" s="37">
        <f>SUM(H54,O54,V54)</f>
        <v>198</v>
      </c>
    </row>
    <row r="55" spans="1:23">
      <c r="A55" s="1" t="s">
        <v>261</v>
      </c>
      <c r="B55" s="10">
        <v>0</v>
      </c>
      <c r="C55" s="10">
        <v>106</v>
      </c>
      <c r="D55" s="12">
        <f t="shared" si="0"/>
        <v>106</v>
      </c>
      <c r="E55" s="10">
        <v>0</v>
      </c>
      <c r="F55" s="10">
        <v>0</v>
      </c>
      <c r="G55" s="10">
        <v>0</v>
      </c>
      <c r="H55" s="33">
        <f t="shared" si="1"/>
        <v>106</v>
      </c>
      <c r="I55" s="10">
        <v>0</v>
      </c>
      <c r="J55" s="10">
        <v>20</v>
      </c>
      <c r="K55" s="12">
        <f t="shared" si="2"/>
        <v>20</v>
      </c>
      <c r="L55" s="10">
        <v>0</v>
      </c>
      <c r="M55" s="10">
        <v>0</v>
      </c>
      <c r="N55" s="10">
        <v>0</v>
      </c>
      <c r="O55" s="34">
        <f t="shared" si="3"/>
        <v>20</v>
      </c>
      <c r="P55" s="10">
        <v>0</v>
      </c>
      <c r="Q55" s="10">
        <v>0</v>
      </c>
      <c r="R55" s="12">
        <f t="shared" si="4"/>
        <v>0</v>
      </c>
      <c r="S55" s="10">
        <v>0</v>
      </c>
      <c r="T55" s="10">
        <v>0</v>
      </c>
      <c r="U55" s="10">
        <v>0</v>
      </c>
      <c r="V55" s="35">
        <f t="shared" si="5"/>
        <v>0</v>
      </c>
      <c r="W55" s="37">
        <f>SUM(H55,O55,V55)</f>
        <v>126</v>
      </c>
    </row>
    <row r="56" spans="1:23">
      <c r="A56" s="1" t="s">
        <v>266</v>
      </c>
      <c r="B56" s="10">
        <v>693</v>
      </c>
      <c r="C56" s="10">
        <v>599</v>
      </c>
      <c r="D56" s="12">
        <f t="shared" si="0"/>
        <v>1292</v>
      </c>
      <c r="E56" s="10">
        <v>177</v>
      </c>
      <c r="F56" s="10">
        <v>299</v>
      </c>
      <c r="G56" s="10">
        <v>83</v>
      </c>
      <c r="H56" s="33">
        <f t="shared" si="1"/>
        <v>1851</v>
      </c>
      <c r="I56" s="10">
        <v>0</v>
      </c>
      <c r="J56" s="10">
        <v>0</v>
      </c>
      <c r="K56" s="12">
        <f t="shared" si="2"/>
        <v>0</v>
      </c>
      <c r="L56" s="10">
        <v>0</v>
      </c>
      <c r="M56" s="10">
        <v>0</v>
      </c>
      <c r="N56" s="10">
        <v>0</v>
      </c>
      <c r="O56" s="34">
        <f t="shared" si="3"/>
        <v>0</v>
      </c>
      <c r="P56" s="10">
        <v>0</v>
      </c>
      <c r="Q56" s="10">
        <v>0</v>
      </c>
      <c r="R56" s="12">
        <f t="shared" si="4"/>
        <v>0</v>
      </c>
      <c r="S56" s="10">
        <v>0</v>
      </c>
      <c r="T56" s="10">
        <v>0</v>
      </c>
      <c r="U56" s="10">
        <v>0</v>
      </c>
      <c r="V56" s="35">
        <f t="shared" si="5"/>
        <v>0</v>
      </c>
      <c r="W56" s="37">
        <f>SUM(H56,O56,V56)</f>
        <v>1851</v>
      </c>
    </row>
    <row r="57" spans="1:23">
      <c r="A57" s="1" t="s">
        <v>271</v>
      </c>
      <c r="B57" s="10">
        <v>0</v>
      </c>
      <c r="C57" s="10">
        <v>0</v>
      </c>
      <c r="D57" s="12">
        <f t="shared" si="0"/>
        <v>0</v>
      </c>
      <c r="E57" s="10">
        <v>0</v>
      </c>
      <c r="F57" s="10">
        <v>0</v>
      </c>
      <c r="G57" s="10">
        <v>0</v>
      </c>
      <c r="H57" s="33">
        <f t="shared" si="1"/>
        <v>0</v>
      </c>
      <c r="I57" s="10">
        <v>0</v>
      </c>
      <c r="J57" s="10">
        <v>0</v>
      </c>
      <c r="K57" s="12">
        <f t="shared" si="2"/>
        <v>0</v>
      </c>
      <c r="L57" s="10">
        <v>0</v>
      </c>
      <c r="M57" s="10">
        <v>0</v>
      </c>
      <c r="N57" s="10">
        <v>0</v>
      </c>
      <c r="O57" s="34">
        <f t="shared" si="3"/>
        <v>0</v>
      </c>
      <c r="P57" s="10">
        <v>0</v>
      </c>
      <c r="Q57" s="10">
        <v>0</v>
      </c>
      <c r="R57" s="12">
        <f t="shared" si="4"/>
        <v>0</v>
      </c>
      <c r="S57" s="10">
        <v>0</v>
      </c>
      <c r="T57" s="10">
        <v>0</v>
      </c>
      <c r="U57" s="10">
        <v>0</v>
      </c>
      <c r="V57" s="35">
        <f t="shared" si="5"/>
        <v>0</v>
      </c>
      <c r="W57" s="37">
        <f>SUM(H57,O57,V57)</f>
        <v>0</v>
      </c>
    </row>
    <row r="58" spans="1:23">
      <c r="A58" s="1" t="s">
        <v>276</v>
      </c>
      <c r="B58" s="10">
        <v>20</v>
      </c>
      <c r="C58" s="10">
        <v>86</v>
      </c>
      <c r="D58" s="12">
        <f t="shared" si="0"/>
        <v>106</v>
      </c>
      <c r="E58" s="10">
        <v>20</v>
      </c>
      <c r="F58" s="10">
        <v>0</v>
      </c>
      <c r="G58" s="10">
        <v>70</v>
      </c>
      <c r="H58" s="33">
        <f t="shared" si="1"/>
        <v>196</v>
      </c>
      <c r="I58" s="10">
        <v>0</v>
      </c>
      <c r="J58" s="10">
        <v>0</v>
      </c>
      <c r="K58" s="12">
        <f t="shared" si="2"/>
        <v>0</v>
      </c>
      <c r="L58" s="10">
        <v>0</v>
      </c>
      <c r="M58" s="10">
        <v>0</v>
      </c>
      <c r="N58" s="10">
        <v>0</v>
      </c>
      <c r="O58" s="34">
        <f t="shared" si="3"/>
        <v>0</v>
      </c>
      <c r="P58" s="10">
        <v>0</v>
      </c>
      <c r="Q58" s="10">
        <v>0</v>
      </c>
      <c r="R58" s="12">
        <f t="shared" si="4"/>
        <v>0</v>
      </c>
      <c r="S58" s="10">
        <v>0</v>
      </c>
      <c r="T58" s="10">
        <v>0</v>
      </c>
      <c r="U58" s="10">
        <v>0</v>
      </c>
      <c r="V58" s="35">
        <f t="shared" si="5"/>
        <v>0</v>
      </c>
      <c r="W58" s="37">
        <f>SUM(H58,O58,V58)</f>
        <v>196</v>
      </c>
    </row>
    <row r="59" spans="1:23">
      <c r="A59" s="1" t="s">
        <v>281</v>
      </c>
      <c r="B59" s="11">
        <v>1594</v>
      </c>
      <c r="C59" s="11">
        <v>1594</v>
      </c>
      <c r="D59" s="12">
        <f t="shared" si="0"/>
        <v>3188</v>
      </c>
      <c r="E59" s="11">
        <v>1384</v>
      </c>
      <c r="F59" s="10">
        <v>0</v>
      </c>
      <c r="G59" s="10">
        <v>0</v>
      </c>
      <c r="H59" s="33">
        <f t="shared" si="1"/>
        <v>4572</v>
      </c>
      <c r="I59" s="10">
        <v>0</v>
      </c>
      <c r="J59" s="10">
        <v>0</v>
      </c>
      <c r="K59" s="12">
        <f t="shared" si="2"/>
        <v>0</v>
      </c>
      <c r="L59" s="10">
        <v>0</v>
      </c>
      <c r="M59" s="10">
        <v>0</v>
      </c>
      <c r="N59" s="10">
        <v>0</v>
      </c>
      <c r="O59" s="34">
        <f t="shared" si="3"/>
        <v>0</v>
      </c>
      <c r="P59" s="10">
        <v>0</v>
      </c>
      <c r="Q59" s="10">
        <v>0</v>
      </c>
      <c r="R59" s="12">
        <f t="shared" si="4"/>
        <v>0</v>
      </c>
      <c r="S59" s="10">
        <v>0</v>
      </c>
      <c r="T59" s="10">
        <v>0</v>
      </c>
      <c r="U59" s="10">
        <v>0</v>
      </c>
      <c r="V59" s="35">
        <f t="shared" si="5"/>
        <v>0</v>
      </c>
      <c r="W59" s="37">
        <f>SUM(H59,O59,V59)</f>
        <v>4572</v>
      </c>
    </row>
    <row r="60" spans="1:23">
      <c r="A60" s="1" t="s">
        <v>286</v>
      </c>
      <c r="B60" s="10">
        <v>140</v>
      </c>
      <c r="C60" s="10">
        <v>435</v>
      </c>
      <c r="D60" s="12">
        <f t="shared" si="0"/>
        <v>575</v>
      </c>
      <c r="E60" s="10">
        <v>120</v>
      </c>
      <c r="F60" s="10">
        <v>0</v>
      </c>
      <c r="G60" s="10">
        <v>30</v>
      </c>
      <c r="H60" s="33">
        <f t="shared" si="1"/>
        <v>725</v>
      </c>
      <c r="I60" s="10">
        <v>0</v>
      </c>
      <c r="J60" s="10">
        <v>0</v>
      </c>
      <c r="K60" s="12">
        <f t="shared" si="2"/>
        <v>0</v>
      </c>
      <c r="L60" s="10">
        <v>0</v>
      </c>
      <c r="M60" s="10">
        <v>0</v>
      </c>
      <c r="N60" s="10">
        <v>0</v>
      </c>
      <c r="O60" s="34">
        <f t="shared" si="3"/>
        <v>0</v>
      </c>
      <c r="P60" s="10">
        <v>0</v>
      </c>
      <c r="Q60" s="10">
        <v>0</v>
      </c>
      <c r="R60" s="12">
        <f t="shared" si="4"/>
        <v>0</v>
      </c>
      <c r="S60" s="10">
        <v>0</v>
      </c>
      <c r="T60" s="10">
        <v>0</v>
      </c>
      <c r="U60" s="10">
        <v>0</v>
      </c>
      <c r="V60" s="35">
        <f t="shared" si="5"/>
        <v>0</v>
      </c>
      <c r="W60" s="37">
        <f>SUM(H60,O60,V60)</f>
        <v>725</v>
      </c>
    </row>
    <row r="61" spans="1:23">
      <c r="A61" s="1" t="s">
        <v>291</v>
      </c>
      <c r="B61" s="10">
        <v>202</v>
      </c>
      <c r="C61" s="10">
        <v>97</v>
      </c>
      <c r="D61" s="12">
        <f t="shared" si="0"/>
        <v>299</v>
      </c>
      <c r="E61" s="10">
        <v>105</v>
      </c>
      <c r="F61" s="10">
        <v>0</v>
      </c>
      <c r="G61" s="10">
        <v>0</v>
      </c>
      <c r="H61" s="33">
        <f t="shared" si="1"/>
        <v>404</v>
      </c>
      <c r="I61" s="10">
        <v>0</v>
      </c>
      <c r="J61" s="10">
        <v>0</v>
      </c>
      <c r="K61" s="12">
        <f t="shared" si="2"/>
        <v>0</v>
      </c>
      <c r="L61" s="10">
        <v>0</v>
      </c>
      <c r="M61" s="10">
        <v>0</v>
      </c>
      <c r="N61" s="10">
        <v>0</v>
      </c>
      <c r="O61" s="34">
        <f t="shared" si="3"/>
        <v>0</v>
      </c>
      <c r="P61" s="10">
        <v>0</v>
      </c>
      <c r="Q61" s="10">
        <v>0</v>
      </c>
      <c r="R61" s="12">
        <f t="shared" si="4"/>
        <v>0</v>
      </c>
      <c r="S61" s="10">
        <v>0</v>
      </c>
      <c r="T61" s="10">
        <v>0</v>
      </c>
      <c r="U61" s="10">
        <v>0</v>
      </c>
      <c r="V61" s="35">
        <f t="shared" si="5"/>
        <v>0</v>
      </c>
      <c r="W61" s="37">
        <f>SUM(H61,O61,V61)</f>
        <v>404</v>
      </c>
    </row>
    <row r="62" spans="1:23">
      <c r="A62" s="1" t="s">
        <v>296</v>
      </c>
      <c r="B62" s="10">
        <v>480</v>
      </c>
      <c r="C62" s="10">
        <v>105</v>
      </c>
      <c r="D62" s="12">
        <f t="shared" si="0"/>
        <v>585</v>
      </c>
      <c r="E62" s="10">
        <v>0</v>
      </c>
      <c r="F62" s="10">
        <v>0</v>
      </c>
      <c r="G62" s="10">
        <v>160</v>
      </c>
      <c r="H62" s="33">
        <f t="shared" si="1"/>
        <v>745</v>
      </c>
      <c r="I62" s="10">
        <v>0</v>
      </c>
      <c r="J62" s="10">
        <v>0</v>
      </c>
      <c r="K62" s="12">
        <f t="shared" si="2"/>
        <v>0</v>
      </c>
      <c r="L62" s="10">
        <v>0</v>
      </c>
      <c r="M62" s="10">
        <v>0</v>
      </c>
      <c r="N62" s="10">
        <v>0</v>
      </c>
      <c r="O62" s="34">
        <f t="shared" si="3"/>
        <v>0</v>
      </c>
      <c r="P62" s="10">
        <v>0</v>
      </c>
      <c r="Q62" s="10">
        <v>0</v>
      </c>
      <c r="R62" s="12">
        <f t="shared" si="4"/>
        <v>0</v>
      </c>
      <c r="S62" s="10">
        <v>0</v>
      </c>
      <c r="T62" s="10">
        <v>0</v>
      </c>
      <c r="U62" s="10">
        <v>0</v>
      </c>
      <c r="V62" s="35">
        <f t="shared" si="5"/>
        <v>0</v>
      </c>
      <c r="W62" s="37">
        <f>SUM(H62,O62,V62)</f>
        <v>745</v>
      </c>
    </row>
    <row r="63" spans="1:23">
      <c r="A63" s="1" t="s">
        <v>301</v>
      </c>
      <c r="B63" s="10">
        <v>656</v>
      </c>
      <c r="C63" s="11">
        <v>1631</v>
      </c>
      <c r="D63" s="12">
        <f t="shared" si="0"/>
        <v>2287</v>
      </c>
      <c r="E63" s="10">
        <v>353</v>
      </c>
      <c r="F63" s="10">
        <v>840</v>
      </c>
      <c r="G63" s="10">
        <v>282</v>
      </c>
      <c r="H63" s="33">
        <f t="shared" si="1"/>
        <v>3762</v>
      </c>
      <c r="I63" s="10">
        <v>610</v>
      </c>
      <c r="J63" s="10">
        <v>70</v>
      </c>
      <c r="K63" s="12">
        <f t="shared" si="2"/>
        <v>680</v>
      </c>
      <c r="L63" s="10">
        <v>0</v>
      </c>
      <c r="M63" s="10">
        <v>721</v>
      </c>
      <c r="N63" s="10">
        <v>388</v>
      </c>
      <c r="O63" s="34">
        <f t="shared" si="3"/>
        <v>1789</v>
      </c>
      <c r="P63" s="10">
        <v>0</v>
      </c>
      <c r="Q63" s="10">
        <v>0</v>
      </c>
      <c r="R63" s="12">
        <f t="shared" si="4"/>
        <v>0</v>
      </c>
      <c r="S63" s="10">
        <v>0</v>
      </c>
      <c r="T63" s="10">
        <v>200</v>
      </c>
      <c r="U63" s="10">
        <v>6</v>
      </c>
      <c r="V63" s="35">
        <f t="shared" si="5"/>
        <v>206</v>
      </c>
      <c r="W63" s="37">
        <f>SUM(H63,O63,V63)</f>
        <v>5757</v>
      </c>
    </row>
    <row r="64" spans="1:23">
      <c r="A64" s="1" t="s">
        <v>306</v>
      </c>
      <c r="B64" s="10">
        <v>0</v>
      </c>
      <c r="C64" s="10">
        <v>150</v>
      </c>
      <c r="D64" s="12">
        <f t="shared" si="0"/>
        <v>150</v>
      </c>
      <c r="E64" s="10">
        <v>0</v>
      </c>
      <c r="F64" s="10">
        <v>0</v>
      </c>
      <c r="G64" s="10">
        <v>0</v>
      </c>
      <c r="H64" s="33">
        <f t="shared" si="1"/>
        <v>150</v>
      </c>
      <c r="I64" s="10">
        <v>0</v>
      </c>
      <c r="J64" s="10">
        <v>0</v>
      </c>
      <c r="K64" s="12">
        <f t="shared" si="2"/>
        <v>0</v>
      </c>
      <c r="L64" s="10">
        <v>0</v>
      </c>
      <c r="M64" s="10">
        <v>0</v>
      </c>
      <c r="N64" s="10">
        <v>0</v>
      </c>
      <c r="O64" s="34">
        <f t="shared" si="3"/>
        <v>0</v>
      </c>
      <c r="P64" s="10">
        <v>0</v>
      </c>
      <c r="Q64" s="9" t="s">
        <v>71</v>
      </c>
      <c r="R64" s="12">
        <f t="shared" si="4"/>
        <v>0</v>
      </c>
      <c r="S64" s="10">
        <v>0</v>
      </c>
      <c r="T64" s="10">
        <v>0</v>
      </c>
      <c r="U64" s="10">
        <v>0</v>
      </c>
      <c r="V64" s="35">
        <f t="shared" si="5"/>
        <v>0</v>
      </c>
      <c r="W64" s="37">
        <f>SUM(H64,O64,V64)</f>
        <v>150</v>
      </c>
    </row>
    <row r="65" spans="1:23">
      <c r="A65" s="1" t="s">
        <v>311</v>
      </c>
      <c r="B65" s="10">
        <v>41</v>
      </c>
      <c r="C65" s="10">
        <v>14</v>
      </c>
      <c r="D65" s="12">
        <f t="shared" si="0"/>
        <v>55</v>
      </c>
      <c r="E65" s="10">
        <v>0</v>
      </c>
      <c r="F65" s="10">
        <v>0</v>
      </c>
      <c r="G65" s="10">
        <v>59</v>
      </c>
      <c r="H65" s="33">
        <f t="shared" si="1"/>
        <v>114</v>
      </c>
      <c r="I65" s="10">
        <v>0</v>
      </c>
      <c r="J65" s="10">
        <v>0</v>
      </c>
      <c r="K65" s="12">
        <f t="shared" si="2"/>
        <v>0</v>
      </c>
      <c r="L65" s="10">
        <v>0</v>
      </c>
      <c r="M65" s="10">
        <v>0</v>
      </c>
      <c r="N65" s="10">
        <v>0</v>
      </c>
      <c r="O65" s="34">
        <f t="shared" si="3"/>
        <v>0</v>
      </c>
      <c r="P65" s="10">
        <v>0</v>
      </c>
      <c r="Q65" s="10">
        <v>0</v>
      </c>
      <c r="R65" s="12">
        <f t="shared" si="4"/>
        <v>0</v>
      </c>
      <c r="S65" s="10">
        <v>0</v>
      </c>
      <c r="T65" s="10">
        <v>0</v>
      </c>
      <c r="U65" s="10">
        <v>0</v>
      </c>
      <c r="V65" s="35">
        <f t="shared" si="5"/>
        <v>0</v>
      </c>
      <c r="W65" s="37">
        <f>SUM(H65,O65,V65)</f>
        <v>114</v>
      </c>
    </row>
    <row r="66" spans="1:23">
      <c r="A66" s="1" t="s">
        <v>316</v>
      </c>
      <c r="B66" s="10">
        <v>20</v>
      </c>
      <c r="C66" s="10">
        <v>205</v>
      </c>
      <c r="D66" s="12">
        <f t="shared" si="0"/>
        <v>225</v>
      </c>
      <c r="E66" s="10">
        <v>0</v>
      </c>
      <c r="F66" s="10">
        <v>25</v>
      </c>
      <c r="G66" s="10">
        <v>0</v>
      </c>
      <c r="H66" s="33">
        <f t="shared" si="1"/>
        <v>250</v>
      </c>
      <c r="I66" s="10">
        <v>310</v>
      </c>
      <c r="J66" s="10">
        <v>624</v>
      </c>
      <c r="K66" s="12">
        <f t="shared" si="2"/>
        <v>934</v>
      </c>
      <c r="L66" s="10">
        <v>240</v>
      </c>
      <c r="M66" s="10">
        <v>0</v>
      </c>
      <c r="N66" s="11">
        <v>1100</v>
      </c>
      <c r="O66" s="34">
        <f t="shared" si="3"/>
        <v>2274</v>
      </c>
      <c r="P66" s="10">
        <v>0</v>
      </c>
      <c r="Q66" s="10">
        <v>0</v>
      </c>
      <c r="R66" s="12">
        <f t="shared" si="4"/>
        <v>0</v>
      </c>
      <c r="S66" s="10">
        <v>0</v>
      </c>
      <c r="T66" s="10">
        <v>0</v>
      </c>
      <c r="U66" s="10">
        <v>0</v>
      </c>
      <c r="V66" s="35">
        <f t="shared" si="5"/>
        <v>0</v>
      </c>
      <c r="W66" s="37">
        <f>SUM(H66,O66,V66)</f>
        <v>2524</v>
      </c>
    </row>
    <row r="67" spans="1:23">
      <c r="A67" s="1" t="s">
        <v>321</v>
      </c>
      <c r="B67" s="10">
        <v>0</v>
      </c>
      <c r="C67" s="10">
        <v>17</v>
      </c>
      <c r="D67" s="12">
        <f t="shared" si="0"/>
        <v>17</v>
      </c>
      <c r="E67" s="10">
        <v>5</v>
      </c>
      <c r="F67" s="10">
        <v>0</v>
      </c>
      <c r="G67" s="10">
        <v>0</v>
      </c>
      <c r="H67" s="33">
        <f t="shared" si="1"/>
        <v>22</v>
      </c>
      <c r="I67" s="10">
        <v>0</v>
      </c>
      <c r="J67" s="10">
        <v>0</v>
      </c>
      <c r="K67" s="12">
        <f t="shared" si="2"/>
        <v>0</v>
      </c>
      <c r="L67" s="10">
        <v>0</v>
      </c>
      <c r="M67" s="10">
        <v>0</v>
      </c>
      <c r="N67" s="10">
        <v>0</v>
      </c>
      <c r="O67" s="34">
        <f t="shared" si="3"/>
        <v>0</v>
      </c>
      <c r="P67" s="10">
        <v>0</v>
      </c>
      <c r="Q67" s="10">
        <v>0</v>
      </c>
      <c r="R67" s="12">
        <f t="shared" si="4"/>
        <v>0</v>
      </c>
      <c r="S67" s="10">
        <v>0</v>
      </c>
      <c r="T67" s="10">
        <v>0</v>
      </c>
      <c r="U67" s="10">
        <v>0</v>
      </c>
      <c r="V67" s="35">
        <f t="shared" si="5"/>
        <v>0</v>
      </c>
      <c r="W67" s="37">
        <f>SUM(H67,O67,V67)</f>
        <v>22</v>
      </c>
    </row>
    <row r="68" spans="1:23">
      <c r="A68" s="1" t="s">
        <v>326</v>
      </c>
      <c r="B68" s="10">
        <v>526</v>
      </c>
      <c r="C68" s="10">
        <v>798</v>
      </c>
      <c r="D68" s="12">
        <f t="shared" si="0"/>
        <v>1324</v>
      </c>
      <c r="E68" s="10">
        <v>4</v>
      </c>
      <c r="F68" s="10">
        <v>40</v>
      </c>
      <c r="G68" s="10">
        <v>0</v>
      </c>
      <c r="H68" s="33">
        <f t="shared" si="1"/>
        <v>1368</v>
      </c>
      <c r="I68" s="10">
        <v>0</v>
      </c>
      <c r="J68" s="10">
        <v>0</v>
      </c>
      <c r="K68" s="12">
        <f t="shared" si="2"/>
        <v>0</v>
      </c>
      <c r="L68" s="10">
        <v>0</v>
      </c>
      <c r="M68" s="10">
        <v>0</v>
      </c>
      <c r="N68" s="10">
        <v>0</v>
      </c>
      <c r="O68" s="34">
        <f t="shared" si="3"/>
        <v>0</v>
      </c>
      <c r="P68" s="10">
        <v>0</v>
      </c>
      <c r="Q68" s="10">
        <v>0</v>
      </c>
      <c r="R68" s="12">
        <f t="shared" si="4"/>
        <v>0</v>
      </c>
      <c r="S68" s="10">
        <v>0</v>
      </c>
      <c r="T68" s="10">
        <v>0</v>
      </c>
      <c r="U68" s="10">
        <v>0</v>
      </c>
      <c r="V68" s="35">
        <f t="shared" si="5"/>
        <v>0</v>
      </c>
      <c r="W68" s="37">
        <f>SUM(H68,O68,V68)</f>
        <v>1368</v>
      </c>
    </row>
    <row r="69" spans="1:23">
      <c r="A69" s="1" t="s">
        <v>331</v>
      </c>
      <c r="B69" s="10">
        <v>158</v>
      </c>
      <c r="C69" s="10">
        <v>439</v>
      </c>
      <c r="D69" s="12">
        <f t="shared" si="0"/>
        <v>597</v>
      </c>
      <c r="E69" s="10">
        <v>57</v>
      </c>
      <c r="F69" s="10">
        <v>167</v>
      </c>
      <c r="G69" s="10">
        <v>273</v>
      </c>
      <c r="H69" s="33">
        <f t="shared" si="1"/>
        <v>1094</v>
      </c>
      <c r="I69" s="10">
        <v>0</v>
      </c>
      <c r="J69" s="10">
        <v>0</v>
      </c>
      <c r="K69" s="12">
        <f t="shared" si="2"/>
        <v>0</v>
      </c>
      <c r="L69" s="10">
        <v>0</v>
      </c>
      <c r="M69" s="10">
        <v>0</v>
      </c>
      <c r="N69" s="10">
        <v>0</v>
      </c>
      <c r="O69" s="34">
        <f t="shared" si="3"/>
        <v>0</v>
      </c>
      <c r="P69" s="10">
        <v>0</v>
      </c>
      <c r="Q69" s="10">
        <v>0</v>
      </c>
      <c r="R69" s="12">
        <f t="shared" si="4"/>
        <v>0</v>
      </c>
      <c r="S69" s="10">
        <v>12</v>
      </c>
      <c r="T69" s="10">
        <v>0</v>
      </c>
      <c r="U69" s="10">
        <v>0</v>
      </c>
      <c r="V69" s="35">
        <f t="shared" si="5"/>
        <v>12</v>
      </c>
      <c r="W69" s="37">
        <f>SUM(H69,O69,V69)</f>
        <v>1106</v>
      </c>
    </row>
    <row r="70" spans="1:23">
      <c r="A70" s="1" t="s">
        <v>336</v>
      </c>
      <c r="B70" s="10">
        <v>5</v>
      </c>
      <c r="C70" s="10">
        <v>7</v>
      </c>
      <c r="D70" s="12">
        <f t="shared" ref="D70:D125" si="6">SUM(B70:C70)</f>
        <v>12</v>
      </c>
      <c r="E70" s="10">
        <v>0</v>
      </c>
      <c r="F70" s="10">
        <v>60</v>
      </c>
      <c r="G70" s="10">
        <v>500</v>
      </c>
      <c r="H70" s="33">
        <f t="shared" ref="H70:H125" si="7">SUM(D70:G70)</f>
        <v>572</v>
      </c>
      <c r="I70" s="10">
        <v>0</v>
      </c>
      <c r="J70" s="10">
        <v>0</v>
      </c>
      <c r="K70" s="12">
        <f t="shared" ref="K70:K125" si="8">SUM(I70:J70)</f>
        <v>0</v>
      </c>
      <c r="L70" s="10">
        <v>0</v>
      </c>
      <c r="M70" s="10">
        <v>0</v>
      </c>
      <c r="N70" s="10">
        <v>0</v>
      </c>
      <c r="O70" s="34">
        <f t="shared" ref="O70:O125" si="9">SUM(K70:N70)</f>
        <v>0</v>
      </c>
      <c r="P70" s="10">
        <v>0</v>
      </c>
      <c r="Q70" s="10">
        <v>0</v>
      </c>
      <c r="R70" s="12">
        <f t="shared" ref="R70:R125" si="10">SUM(P70:Q70)</f>
        <v>0</v>
      </c>
      <c r="S70" s="10">
        <v>0</v>
      </c>
      <c r="T70" s="10">
        <v>0</v>
      </c>
      <c r="U70" s="10">
        <v>0</v>
      </c>
      <c r="V70" s="35">
        <f t="shared" ref="V70:V125" si="11">SUM(R70:U70)</f>
        <v>0</v>
      </c>
      <c r="W70" s="37">
        <f>SUM(H70,O70,V70)</f>
        <v>572</v>
      </c>
    </row>
    <row r="71" spans="1:23">
      <c r="A71" s="1" t="s">
        <v>341</v>
      </c>
      <c r="B71" s="10">
        <v>65</v>
      </c>
      <c r="C71" s="10">
        <v>65</v>
      </c>
      <c r="D71" s="12">
        <f t="shared" si="6"/>
        <v>130</v>
      </c>
      <c r="E71" s="10">
        <v>0</v>
      </c>
      <c r="F71" s="10">
        <v>0</v>
      </c>
      <c r="G71" s="10">
        <v>0</v>
      </c>
      <c r="H71" s="33">
        <f t="shared" si="7"/>
        <v>130</v>
      </c>
      <c r="I71" s="10">
        <v>0</v>
      </c>
      <c r="J71" s="10">
        <v>0</v>
      </c>
      <c r="K71" s="12">
        <f t="shared" si="8"/>
        <v>0</v>
      </c>
      <c r="L71" s="10">
        <v>0</v>
      </c>
      <c r="M71" s="10">
        <v>0</v>
      </c>
      <c r="N71" s="10">
        <v>0</v>
      </c>
      <c r="O71" s="34">
        <f t="shared" si="9"/>
        <v>0</v>
      </c>
      <c r="P71" s="10">
        <v>0</v>
      </c>
      <c r="Q71" s="10">
        <v>0</v>
      </c>
      <c r="R71" s="12">
        <f t="shared" si="10"/>
        <v>0</v>
      </c>
      <c r="S71" s="10">
        <v>0</v>
      </c>
      <c r="T71" s="10">
        <v>0</v>
      </c>
      <c r="U71" s="10">
        <v>0</v>
      </c>
      <c r="V71" s="35">
        <f t="shared" si="11"/>
        <v>0</v>
      </c>
      <c r="W71" s="37">
        <f>SUM(H71,O71,V71)</f>
        <v>130</v>
      </c>
    </row>
    <row r="72" spans="1:23">
      <c r="A72" s="1" t="s">
        <v>346</v>
      </c>
      <c r="B72" s="10">
        <v>173</v>
      </c>
      <c r="C72" s="10">
        <v>173</v>
      </c>
      <c r="D72" s="12">
        <f t="shared" si="6"/>
        <v>346</v>
      </c>
      <c r="E72" s="10">
        <v>0</v>
      </c>
      <c r="F72" s="10">
        <v>50</v>
      </c>
      <c r="G72" s="10">
        <v>55</v>
      </c>
      <c r="H72" s="33">
        <f t="shared" si="7"/>
        <v>451</v>
      </c>
      <c r="I72" s="10">
        <v>0</v>
      </c>
      <c r="J72" s="10">
        <v>0</v>
      </c>
      <c r="K72" s="12">
        <f t="shared" si="8"/>
        <v>0</v>
      </c>
      <c r="L72" s="10">
        <v>0</v>
      </c>
      <c r="M72" s="10">
        <v>60</v>
      </c>
      <c r="N72" s="10">
        <v>100</v>
      </c>
      <c r="O72" s="34">
        <f t="shared" si="9"/>
        <v>160</v>
      </c>
      <c r="P72" s="10">
        <v>0</v>
      </c>
      <c r="Q72" s="10">
        <v>0</v>
      </c>
      <c r="R72" s="12">
        <f t="shared" si="10"/>
        <v>0</v>
      </c>
      <c r="S72" s="10">
        <v>0</v>
      </c>
      <c r="T72" s="10">
        <v>0</v>
      </c>
      <c r="U72" s="10">
        <v>0</v>
      </c>
      <c r="V72" s="35">
        <f t="shared" si="11"/>
        <v>0</v>
      </c>
      <c r="W72" s="37">
        <f>SUM(H72,O72,V72)</f>
        <v>611</v>
      </c>
    </row>
    <row r="73" spans="1:23">
      <c r="A73" s="1" t="s">
        <v>350</v>
      </c>
      <c r="B73" s="11">
        <v>9690</v>
      </c>
      <c r="C73" s="11">
        <v>10747</v>
      </c>
      <c r="D73" s="12">
        <f t="shared" si="6"/>
        <v>20437</v>
      </c>
      <c r="E73" s="11">
        <v>2575</v>
      </c>
      <c r="F73" s="11">
        <v>3682</v>
      </c>
      <c r="G73" s="11">
        <v>11343</v>
      </c>
      <c r="H73" s="33">
        <f t="shared" si="7"/>
        <v>38037</v>
      </c>
      <c r="I73" s="10">
        <v>280</v>
      </c>
      <c r="J73" s="11">
        <v>7539</v>
      </c>
      <c r="K73" s="12">
        <f t="shared" si="8"/>
        <v>7819</v>
      </c>
      <c r="L73" s="11">
        <v>1388</v>
      </c>
      <c r="M73" s="11">
        <v>1935</v>
      </c>
      <c r="N73" s="11">
        <v>17138</v>
      </c>
      <c r="O73" s="34">
        <f t="shared" si="9"/>
        <v>28280</v>
      </c>
      <c r="P73" s="11">
        <v>1525</v>
      </c>
      <c r="Q73" s="11">
        <v>2431</v>
      </c>
      <c r="R73" s="12">
        <f t="shared" si="10"/>
        <v>3956</v>
      </c>
      <c r="S73" s="11">
        <v>2071</v>
      </c>
      <c r="T73" s="11">
        <v>5436</v>
      </c>
      <c r="U73" s="10">
        <v>776</v>
      </c>
      <c r="V73" s="35">
        <f t="shared" si="11"/>
        <v>12239</v>
      </c>
      <c r="W73" s="37">
        <f>SUM(H73,O73,V73)</f>
        <v>78556</v>
      </c>
    </row>
    <row r="74" spans="1:23">
      <c r="A74" s="1" t="s">
        <v>355</v>
      </c>
      <c r="B74" s="10">
        <v>126</v>
      </c>
      <c r="C74" s="11">
        <v>1700</v>
      </c>
      <c r="D74" s="12">
        <f t="shared" si="6"/>
        <v>1826</v>
      </c>
      <c r="E74" s="11">
        <v>1040</v>
      </c>
      <c r="F74" s="10">
        <v>334</v>
      </c>
      <c r="G74" s="10">
        <v>56</v>
      </c>
      <c r="H74" s="33">
        <f t="shared" si="7"/>
        <v>3256</v>
      </c>
      <c r="I74" s="10">
        <v>0</v>
      </c>
      <c r="J74" s="10">
        <v>98</v>
      </c>
      <c r="K74" s="12">
        <f t="shared" si="8"/>
        <v>98</v>
      </c>
      <c r="L74" s="10">
        <v>147</v>
      </c>
      <c r="M74" s="10">
        <v>40</v>
      </c>
      <c r="N74" s="10">
        <v>82</v>
      </c>
      <c r="O74" s="34">
        <f t="shared" si="9"/>
        <v>367</v>
      </c>
      <c r="P74" s="10">
        <v>55</v>
      </c>
      <c r="Q74" s="10">
        <v>878</v>
      </c>
      <c r="R74" s="12">
        <f t="shared" si="10"/>
        <v>933</v>
      </c>
      <c r="S74" s="10">
        <v>25</v>
      </c>
      <c r="T74" s="10">
        <v>15</v>
      </c>
      <c r="U74" s="10">
        <v>0</v>
      </c>
      <c r="V74" s="35">
        <f t="shared" si="11"/>
        <v>973</v>
      </c>
      <c r="W74" s="37">
        <f>SUM(H74,O74,V74)</f>
        <v>4596</v>
      </c>
    </row>
    <row r="75" spans="1:23">
      <c r="A75" s="1" t="s">
        <v>360</v>
      </c>
      <c r="B75" s="10">
        <v>0</v>
      </c>
      <c r="C75" s="11">
        <v>75</v>
      </c>
      <c r="D75" s="12">
        <f t="shared" si="6"/>
        <v>75</v>
      </c>
      <c r="E75" s="10">
        <v>200</v>
      </c>
      <c r="F75" s="10">
        <v>40</v>
      </c>
      <c r="G75" s="10">
        <v>100</v>
      </c>
      <c r="H75" s="33">
        <f t="shared" si="7"/>
        <v>415</v>
      </c>
      <c r="I75" s="10">
        <v>0</v>
      </c>
      <c r="J75" s="9" t="s">
        <v>739</v>
      </c>
      <c r="K75" s="12">
        <f t="shared" si="8"/>
        <v>0</v>
      </c>
      <c r="L75" s="10">
        <v>15</v>
      </c>
      <c r="M75" s="10">
        <v>0</v>
      </c>
      <c r="N75" s="10">
        <v>40</v>
      </c>
      <c r="O75" s="34">
        <f t="shared" si="9"/>
        <v>55</v>
      </c>
      <c r="P75" s="10">
        <v>0</v>
      </c>
      <c r="Q75" s="9" t="s">
        <v>739</v>
      </c>
      <c r="R75" s="12">
        <f t="shared" si="10"/>
        <v>0</v>
      </c>
      <c r="S75" s="10">
        <v>0</v>
      </c>
      <c r="T75" s="10">
        <v>0</v>
      </c>
      <c r="U75" s="10">
        <v>0</v>
      </c>
      <c r="V75" s="35">
        <f t="shared" si="11"/>
        <v>0</v>
      </c>
      <c r="W75" s="37">
        <f>SUM(H75,O75,V75)</f>
        <v>470</v>
      </c>
    </row>
    <row r="76" spans="1:23">
      <c r="A76" s="1" t="s">
        <v>365</v>
      </c>
      <c r="B76" s="10">
        <v>300</v>
      </c>
      <c r="C76" s="10">
        <v>30</v>
      </c>
      <c r="D76" s="12">
        <f t="shared" si="6"/>
        <v>330</v>
      </c>
      <c r="E76" s="10">
        <v>12</v>
      </c>
      <c r="F76" s="10">
        <v>20</v>
      </c>
      <c r="G76" s="10">
        <v>0</v>
      </c>
      <c r="H76" s="33">
        <f t="shared" si="7"/>
        <v>362</v>
      </c>
      <c r="I76" s="10">
        <v>0</v>
      </c>
      <c r="J76" s="10">
        <v>0</v>
      </c>
      <c r="K76" s="12">
        <f t="shared" si="8"/>
        <v>0</v>
      </c>
      <c r="L76" s="10">
        <v>0</v>
      </c>
      <c r="M76" s="10">
        <v>0</v>
      </c>
      <c r="N76" s="10">
        <v>0</v>
      </c>
      <c r="O76" s="34">
        <f t="shared" si="9"/>
        <v>0</v>
      </c>
      <c r="P76" s="10">
        <v>0</v>
      </c>
      <c r="Q76" s="10">
        <v>0</v>
      </c>
      <c r="R76" s="12">
        <f t="shared" si="10"/>
        <v>0</v>
      </c>
      <c r="S76" s="10">
        <v>0</v>
      </c>
      <c r="T76" s="10">
        <v>0</v>
      </c>
      <c r="U76" s="10">
        <v>0</v>
      </c>
      <c r="V76" s="35">
        <f t="shared" si="11"/>
        <v>0</v>
      </c>
      <c r="W76" s="37">
        <f>SUM(H76,O76,V76)</f>
        <v>362</v>
      </c>
    </row>
    <row r="77" spans="1:23">
      <c r="A77" s="1" t="s">
        <v>370</v>
      </c>
      <c r="B77" s="10">
        <v>15</v>
      </c>
      <c r="C77" s="10">
        <v>48</v>
      </c>
      <c r="D77" s="12">
        <f t="shared" si="6"/>
        <v>63</v>
      </c>
      <c r="E77" s="10">
        <v>0</v>
      </c>
      <c r="F77" s="10">
        <v>0</v>
      </c>
      <c r="G77" s="10">
        <v>0</v>
      </c>
      <c r="H77" s="33">
        <f t="shared" si="7"/>
        <v>63</v>
      </c>
      <c r="I77" s="10">
        <v>192</v>
      </c>
      <c r="J77" s="10">
        <v>636</v>
      </c>
      <c r="K77" s="12">
        <f t="shared" si="8"/>
        <v>828</v>
      </c>
      <c r="L77" s="10">
        <v>80</v>
      </c>
      <c r="M77" s="10">
        <v>0</v>
      </c>
      <c r="N77" s="9" t="s">
        <v>738</v>
      </c>
      <c r="O77" s="34">
        <f t="shared" si="9"/>
        <v>908</v>
      </c>
      <c r="P77" s="10">
        <v>0</v>
      </c>
      <c r="Q77" s="10">
        <v>0</v>
      </c>
      <c r="R77" s="12">
        <f t="shared" si="10"/>
        <v>0</v>
      </c>
      <c r="S77" s="10">
        <v>0</v>
      </c>
      <c r="T77" s="10">
        <v>0</v>
      </c>
      <c r="U77" s="10">
        <v>0</v>
      </c>
      <c r="V77" s="35">
        <f t="shared" si="11"/>
        <v>0</v>
      </c>
      <c r="W77" s="37">
        <f>SUM(H77,O77,V77)</f>
        <v>971</v>
      </c>
    </row>
    <row r="78" spans="1:23">
      <c r="A78" s="1" t="s">
        <v>375</v>
      </c>
      <c r="B78" s="11">
        <v>5057</v>
      </c>
      <c r="C78" s="10">
        <v>283</v>
      </c>
      <c r="D78" s="12">
        <f t="shared" si="6"/>
        <v>5340</v>
      </c>
      <c r="E78" s="10">
        <v>664</v>
      </c>
      <c r="F78" s="10">
        <v>520</v>
      </c>
      <c r="G78" s="10">
        <v>380</v>
      </c>
      <c r="H78" s="33">
        <f t="shared" si="7"/>
        <v>6904</v>
      </c>
      <c r="I78" s="10">
        <v>0</v>
      </c>
      <c r="J78" s="10">
        <v>0</v>
      </c>
      <c r="K78" s="12">
        <f t="shared" si="8"/>
        <v>0</v>
      </c>
      <c r="L78" s="10">
        <v>0</v>
      </c>
      <c r="M78" s="10">
        <v>0</v>
      </c>
      <c r="N78" s="10">
        <v>0</v>
      </c>
      <c r="O78" s="34">
        <f t="shared" si="9"/>
        <v>0</v>
      </c>
      <c r="P78" s="10">
        <v>0</v>
      </c>
      <c r="Q78" s="10">
        <v>0</v>
      </c>
      <c r="R78" s="12">
        <f t="shared" si="10"/>
        <v>0</v>
      </c>
      <c r="S78" s="10">
        <v>0</v>
      </c>
      <c r="T78" s="10">
        <v>0</v>
      </c>
      <c r="U78" s="10">
        <v>0</v>
      </c>
      <c r="V78" s="35">
        <f t="shared" si="11"/>
        <v>0</v>
      </c>
      <c r="W78" s="37">
        <f>SUM(H78,O78,V78)</f>
        <v>6904</v>
      </c>
    </row>
    <row r="79" spans="1:23">
      <c r="A79" s="1" t="s">
        <v>380</v>
      </c>
      <c r="B79" s="10">
        <v>2</v>
      </c>
      <c r="C79" s="10">
        <v>116</v>
      </c>
      <c r="D79" s="12">
        <f t="shared" si="6"/>
        <v>118</v>
      </c>
      <c r="E79" s="10">
        <v>0</v>
      </c>
      <c r="F79" s="10">
        <v>21</v>
      </c>
      <c r="G79" s="10">
        <v>49</v>
      </c>
      <c r="H79" s="33">
        <f t="shared" si="7"/>
        <v>188</v>
      </c>
      <c r="I79" s="10">
        <v>0</v>
      </c>
      <c r="J79" s="10">
        <v>0</v>
      </c>
      <c r="K79" s="12">
        <f t="shared" si="8"/>
        <v>0</v>
      </c>
      <c r="L79" s="10">
        <v>0</v>
      </c>
      <c r="M79" s="10">
        <v>0</v>
      </c>
      <c r="N79" s="10">
        <v>0</v>
      </c>
      <c r="O79" s="34">
        <f t="shared" si="9"/>
        <v>0</v>
      </c>
      <c r="P79" s="10">
        <v>0</v>
      </c>
      <c r="Q79" s="10">
        <v>0</v>
      </c>
      <c r="R79" s="12">
        <f t="shared" si="10"/>
        <v>0</v>
      </c>
      <c r="S79" s="10">
        <v>0</v>
      </c>
      <c r="T79" s="10">
        <v>0</v>
      </c>
      <c r="U79" s="10">
        <v>0</v>
      </c>
      <c r="V79" s="35">
        <f t="shared" si="11"/>
        <v>0</v>
      </c>
      <c r="W79" s="37">
        <f>SUM(H79,O79,V79)</f>
        <v>188</v>
      </c>
    </row>
    <row r="80" spans="1:23">
      <c r="A80" s="1" t="s">
        <v>385</v>
      </c>
      <c r="B80" s="10">
        <v>0</v>
      </c>
      <c r="C80" s="10">
        <v>0</v>
      </c>
      <c r="D80" s="12">
        <f t="shared" si="6"/>
        <v>0</v>
      </c>
      <c r="E80" s="10">
        <v>0</v>
      </c>
      <c r="F80" s="10">
        <v>20</v>
      </c>
      <c r="G80" s="10">
        <v>0</v>
      </c>
      <c r="H80" s="33">
        <f t="shared" si="7"/>
        <v>20</v>
      </c>
      <c r="I80" s="10">
        <v>0</v>
      </c>
      <c r="J80" s="10">
        <v>0</v>
      </c>
      <c r="K80" s="12">
        <f t="shared" si="8"/>
        <v>0</v>
      </c>
      <c r="L80" s="10">
        <v>0</v>
      </c>
      <c r="M80" s="10">
        <v>13</v>
      </c>
      <c r="N80" s="10">
        <v>0</v>
      </c>
      <c r="O80" s="34">
        <f t="shared" si="9"/>
        <v>13</v>
      </c>
      <c r="P80" s="10">
        <v>0</v>
      </c>
      <c r="Q80" s="10">
        <v>0</v>
      </c>
      <c r="R80" s="12">
        <f t="shared" si="10"/>
        <v>0</v>
      </c>
      <c r="S80" s="10">
        <v>0</v>
      </c>
      <c r="T80" s="10">
        <v>0</v>
      </c>
      <c r="U80" s="10">
        <v>0</v>
      </c>
      <c r="V80" s="35">
        <f t="shared" si="11"/>
        <v>0</v>
      </c>
      <c r="W80" s="37">
        <f>SUM(H80,O80,V80)</f>
        <v>33</v>
      </c>
    </row>
    <row r="81" spans="1:23">
      <c r="A81" s="1" t="s">
        <v>390</v>
      </c>
      <c r="B81" s="10">
        <v>195</v>
      </c>
      <c r="C81" s="10">
        <v>305</v>
      </c>
      <c r="D81" s="12">
        <f t="shared" si="6"/>
        <v>500</v>
      </c>
      <c r="E81" s="10">
        <v>31</v>
      </c>
      <c r="F81" s="10">
        <v>157</v>
      </c>
      <c r="G81" s="10">
        <v>175</v>
      </c>
      <c r="H81" s="33">
        <f t="shared" si="7"/>
        <v>863</v>
      </c>
      <c r="I81" s="10">
        <v>0</v>
      </c>
      <c r="J81" s="10">
        <v>435</v>
      </c>
      <c r="K81" s="12">
        <f t="shared" si="8"/>
        <v>435</v>
      </c>
      <c r="L81" s="10">
        <v>0</v>
      </c>
      <c r="M81" s="10">
        <v>0</v>
      </c>
      <c r="N81" s="10">
        <v>45</v>
      </c>
      <c r="O81" s="34">
        <f t="shared" si="9"/>
        <v>480</v>
      </c>
      <c r="P81" s="10">
        <v>0</v>
      </c>
      <c r="Q81" s="10">
        <v>0</v>
      </c>
      <c r="R81" s="12">
        <f t="shared" si="10"/>
        <v>0</v>
      </c>
      <c r="S81" s="10">
        <v>0</v>
      </c>
      <c r="T81" s="10">
        <v>0</v>
      </c>
      <c r="U81" s="10">
        <v>0</v>
      </c>
      <c r="V81" s="35">
        <f t="shared" si="11"/>
        <v>0</v>
      </c>
      <c r="W81" s="37">
        <f>SUM(H81,O81,V81)</f>
        <v>1343</v>
      </c>
    </row>
    <row r="82" spans="1:23">
      <c r="A82" s="1" t="s">
        <v>395</v>
      </c>
      <c r="B82" s="10">
        <v>10</v>
      </c>
      <c r="C82" s="10">
        <v>9</v>
      </c>
      <c r="D82" s="12">
        <f t="shared" si="6"/>
        <v>19</v>
      </c>
      <c r="E82" s="10">
        <v>0</v>
      </c>
      <c r="F82" s="10">
        <v>0</v>
      </c>
      <c r="G82" s="10">
        <v>0</v>
      </c>
      <c r="H82" s="33">
        <f t="shared" si="7"/>
        <v>19</v>
      </c>
      <c r="I82" s="10">
        <v>0</v>
      </c>
      <c r="J82" s="10">
        <v>8</v>
      </c>
      <c r="K82" s="12">
        <f t="shared" si="8"/>
        <v>8</v>
      </c>
      <c r="L82" s="10">
        <v>0</v>
      </c>
      <c r="M82" s="10">
        <v>0</v>
      </c>
      <c r="N82" s="10">
        <v>0</v>
      </c>
      <c r="O82" s="34">
        <f t="shared" si="9"/>
        <v>8</v>
      </c>
      <c r="P82" s="10">
        <v>0</v>
      </c>
      <c r="Q82" s="10">
        <v>0</v>
      </c>
      <c r="R82" s="12">
        <f t="shared" si="10"/>
        <v>0</v>
      </c>
      <c r="S82" s="10">
        <v>0</v>
      </c>
      <c r="T82" s="10">
        <v>0</v>
      </c>
      <c r="U82" s="10">
        <v>0</v>
      </c>
      <c r="V82" s="35">
        <f t="shared" si="11"/>
        <v>0</v>
      </c>
      <c r="W82" s="37">
        <f>SUM(H82,O82,V82)</f>
        <v>27</v>
      </c>
    </row>
    <row r="83" spans="1:23">
      <c r="A83" s="1" t="s">
        <v>400</v>
      </c>
      <c r="B83" s="10">
        <v>0</v>
      </c>
      <c r="C83" s="10">
        <v>150</v>
      </c>
      <c r="D83" s="12">
        <f t="shared" si="6"/>
        <v>150</v>
      </c>
      <c r="E83" s="10">
        <v>148</v>
      </c>
      <c r="F83" s="10">
        <v>0</v>
      </c>
      <c r="G83" s="10">
        <v>0</v>
      </c>
      <c r="H83" s="33">
        <f t="shared" si="7"/>
        <v>298</v>
      </c>
      <c r="I83" s="10">
        <v>0</v>
      </c>
      <c r="J83" s="10">
        <v>0</v>
      </c>
      <c r="K83" s="12">
        <f t="shared" si="8"/>
        <v>0</v>
      </c>
      <c r="L83" s="10">
        <v>0</v>
      </c>
      <c r="M83" s="10">
        <v>0</v>
      </c>
      <c r="N83" s="10">
        <v>0</v>
      </c>
      <c r="O83" s="34">
        <f t="shared" si="9"/>
        <v>0</v>
      </c>
      <c r="P83" s="10">
        <v>150</v>
      </c>
      <c r="Q83" s="10">
        <v>0</v>
      </c>
      <c r="R83" s="12">
        <f t="shared" si="10"/>
        <v>150</v>
      </c>
      <c r="S83" s="10">
        <v>0</v>
      </c>
      <c r="T83" s="10">
        <v>0</v>
      </c>
      <c r="U83" s="10">
        <v>0</v>
      </c>
      <c r="V83" s="35">
        <f t="shared" si="11"/>
        <v>150</v>
      </c>
      <c r="W83" s="37">
        <f>SUM(H83,O83,V83)</f>
        <v>448</v>
      </c>
    </row>
    <row r="84" spans="1:23">
      <c r="A84" s="1" t="s">
        <v>405</v>
      </c>
      <c r="B84" s="10">
        <v>148</v>
      </c>
      <c r="C84" s="10">
        <v>656</v>
      </c>
      <c r="D84" s="12">
        <f t="shared" si="6"/>
        <v>804</v>
      </c>
      <c r="E84" s="10">
        <v>149</v>
      </c>
      <c r="F84" s="10">
        <v>911</v>
      </c>
      <c r="G84" s="10">
        <v>34</v>
      </c>
      <c r="H84" s="33">
        <f t="shared" si="7"/>
        <v>1898</v>
      </c>
      <c r="I84" s="10">
        <v>0</v>
      </c>
      <c r="J84" s="10">
        <v>0</v>
      </c>
      <c r="K84" s="12">
        <f t="shared" si="8"/>
        <v>0</v>
      </c>
      <c r="L84" s="10">
        <v>0</v>
      </c>
      <c r="M84" s="10">
        <v>0</v>
      </c>
      <c r="N84" s="10">
        <v>0</v>
      </c>
      <c r="O84" s="34">
        <f t="shared" si="9"/>
        <v>0</v>
      </c>
      <c r="P84" s="10">
        <v>0</v>
      </c>
      <c r="Q84" s="10">
        <v>0</v>
      </c>
      <c r="R84" s="12">
        <f t="shared" si="10"/>
        <v>0</v>
      </c>
      <c r="S84" s="10">
        <v>0</v>
      </c>
      <c r="T84" s="10">
        <v>0</v>
      </c>
      <c r="U84" s="10">
        <v>0</v>
      </c>
      <c r="V84" s="35">
        <f t="shared" si="11"/>
        <v>0</v>
      </c>
      <c r="W84" s="37">
        <f>SUM(H84,O84,V84)</f>
        <v>1898</v>
      </c>
    </row>
    <row r="85" spans="1:23">
      <c r="A85" s="1" t="s">
        <v>410</v>
      </c>
      <c r="B85" s="10">
        <v>0</v>
      </c>
      <c r="C85" s="10">
        <v>277</v>
      </c>
      <c r="D85" s="12">
        <f t="shared" si="6"/>
        <v>277</v>
      </c>
      <c r="E85" s="10">
        <v>0</v>
      </c>
      <c r="F85" s="10">
        <v>0</v>
      </c>
      <c r="G85" s="10">
        <v>0</v>
      </c>
      <c r="H85" s="33">
        <f t="shared" si="7"/>
        <v>277</v>
      </c>
      <c r="I85" s="10">
        <v>103</v>
      </c>
      <c r="J85" s="10">
        <v>233</v>
      </c>
      <c r="K85" s="12">
        <f t="shared" si="8"/>
        <v>336</v>
      </c>
      <c r="L85" s="10">
        <v>0</v>
      </c>
      <c r="M85" s="10">
        <v>18</v>
      </c>
      <c r="N85" s="10">
        <v>0</v>
      </c>
      <c r="O85" s="34">
        <f t="shared" si="9"/>
        <v>354</v>
      </c>
      <c r="P85" s="10">
        <v>0</v>
      </c>
      <c r="Q85" s="10">
        <v>0</v>
      </c>
      <c r="R85" s="12">
        <f t="shared" si="10"/>
        <v>0</v>
      </c>
      <c r="S85" s="10">
        <v>0</v>
      </c>
      <c r="T85" s="10">
        <v>0</v>
      </c>
      <c r="U85" s="10">
        <v>0</v>
      </c>
      <c r="V85" s="35">
        <f t="shared" si="11"/>
        <v>0</v>
      </c>
      <c r="W85" s="37">
        <f>SUM(H85,O85,V85)</f>
        <v>631</v>
      </c>
    </row>
    <row r="86" spans="1:23">
      <c r="A86" s="1" t="s">
        <v>415</v>
      </c>
      <c r="B86" s="10">
        <v>8</v>
      </c>
      <c r="C86" s="10">
        <v>30</v>
      </c>
      <c r="D86" s="12">
        <f t="shared" si="6"/>
        <v>38</v>
      </c>
      <c r="E86" s="10">
        <v>0</v>
      </c>
      <c r="F86" s="10">
        <v>0</v>
      </c>
      <c r="G86" s="10">
        <v>0</v>
      </c>
      <c r="H86" s="33">
        <f t="shared" si="7"/>
        <v>38</v>
      </c>
      <c r="I86" s="10">
        <v>0</v>
      </c>
      <c r="J86" s="10">
        <v>0</v>
      </c>
      <c r="K86" s="12">
        <f t="shared" si="8"/>
        <v>0</v>
      </c>
      <c r="L86" s="10">
        <v>0</v>
      </c>
      <c r="M86" s="10">
        <v>0</v>
      </c>
      <c r="N86" s="10">
        <v>0</v>
      </c>
      <c r="O86" s="34">
        <f t="shared" si="9"/>
        <v>0</v>
      </c>
      <c r="P86" s="10">
        <v>0</v>
      </c>
      <c r="Q86" s="10">
        <v>0</v>
      </c>
      <c r="R86" s="12">
        <f t="shared" si="10"/>
        <v>0</v>
      </c>
      <c r="S86" s="10">
        <v>0</v>
      </c>
      <c r="T86" s="10">
        <v>0</v>
      </c>
      <c r="U86" s="10">
        <v>0</v>
      </c>
      <c r="V86" s="35">
        <f t="shared" si="11"/>
        <v>0</v>
      </c>
      <c r="W86" s="37">
        <f>SUM(H86,O86,V86)</f>
        <v>38</v>
      </c>
    </row>
    <row r="87" spans="1:23">
      <c r="A87" s="1" t="s">
        <v>420</v>
      </c>
      <c r="B87" s="10">
        <v>353</v>
      </c>
      <c r="C87" s="10">
        <v>737</v>
      </c>
      <c r="D87" s="12">
        <f t="shared" si="6"/>
        <v>1090</v>
      </c>
      <c r="E87" s="10">
        <v>167</v>
      </c>
      <c r="F87" s="10">
        <v>83</v>
      </c>
      <c r="G87" s="10">
        <v>637</v>
      </c>
      <c r="H87" s="33">
        <f t="shared" si="7"/>
        <v>1977</v>
      </c>
      <c r="I87" s="10">
        <v>0</v>
      </c>
      <c r="J87" s="10">
        <v>0</v>
      </c>
      <c r="K87" s="12">
        <f t="shared" si="8"/>
        <v>0</v>
      </c>
      <c r="L87" s="10">
        <v>0</v>
      </c>
      <c r="M87" s="10">
        <v>0</v>
      </c>
      <c r="N87" s="10">
        <v>0</v>
      </c>
      <c r="O87" s="34">
        <f t="shared" si="9"/>
        <v>0</v>
      </c>
      <c r="P87" s="10">
        <v>0</v>
      </c>
      <c r="Q87" s="10">
        <v>0</v>
      </c>
      <c r="R87" s="12">
        <f t="shared" si="10"/>
        <v>0</v>
      </c>
      <c r="S87" s="10">
        <v>0</v>
      </c>
      <c r="T87" s="10">
        <v>0</v>
      </c>
      <c r="U87" s="10">
        <v>0</v>
      </c>
      <c r="V87" s="35">
        <f t="shared" si="11"/>
        <v>0</v>
      </c>
      <c r="W87" s="37">
        <f>SUM(H87,O87,V87)</f>
        <v>1977</v>
      </c>
    </row>
    <row r="88" spans="1:23">
      <c r="A88" s="1" t="s">
        <v>425</v>
      </c>
      <c r="B88" s="10">
        <v>685</v>
      </c>
      <c r="C88" s="10">
        <v>146</v>
      </c>
      <c r="D88" s="12">
        <f t="shared" si="6"/>
        <v>831</v>
      </c>
      <c r="E88" s="10">
        <v>14</v>
      </c>
      <c r="F88" s="10">
        <v>73</v>
      </c>
      <c r="G88" s="11">
        <v>1013</v>
      </c>
      <c r="H88" s="33">
        <f t="shared" si="7"/>
        <v>1931</v>
      </c>
      <c r="I88" s="10">
        <v>0</v>
      </c>
      <c r="J88" s="10">
        <v>96</v>
      </c>
      <c r="K88" s="12">
        <f t="shared" si="8"/>
        <v>96</v>
      </c>
      <c r="L88" s="10">
        <v>0</v>
      </c>
      <c r="M88" s="10">
        <v>0</v>
      </c>
      <c r="N88" s="10">
        <v>221</v>
      </c>
      <c r="O88" s="34">
        <f t="shared" si="9"/>
        <v>317</v>
      </c>
      <c r="P88" s="10">
        <v>0</v>
      </c>
      <c r="Q88" s="10">
        <v>0</v>
      </c>
      <c r="R88" s="12">
        <f t="shared" si="10"/>
        <v>0</v>
      </c>
      <c r="S88" s="10">
        <v>0</v>
      </c>
      <c r="T88" s="10">
        <v>0</v>
      </c>
      <c r="U88" s="10">
        <v>0</v>
      </c>
      <c r="V88" s="35">
        <f t="shared" si="11"/>
        <v>0</v>
      </c>
      <c r="W88" s="37">
        <f>SUM(H88,O88,V88)</f>
        <v>2248</v>
      </c>
    </row>
    <row r="89" spans="1:23">
      <c r="A89" s="1" t="s">
        <v>430</v>
      </c>
      <c r="B89" s="10">
        <v>747</v>
      </c>
      <c r="C89" s="10">
        <v>230</v>
      </c>
      <c r="D89" s="12">
        <f t="shared" si="6"/>
        <v>977</v>
      </c>
      <c r="E89" s="10">
        <v>35</v>
      </c>
      <c r="F89" s="10">
        <v>411</v>
      </c>
      <c r="G89" s="11">
        <v>2136</v>
      </c>
      <c r="H89" s="33">
        <f t="shared" si="7"/>
        <v>3559</v>
      </c>
      <c r="I89" s="10">
        <v>11</v>
      </c>
      <c r="J89" s="10">
        <v>75</v>
      </c>
      <c r="K89" s="12">
        <f t="shared" si="8"/>
        <v>86</v>
      </c>
      <c r="L89" s="10">
        <v>0</v>
      </c>
      <c r="M89" s="10">
        <v>212</v>
      </c>
      <c r="N89" s="10">
        <v>433</v>
      </c>
      <c r="O89" s="34">
        <f t="shared" si="9"/>
        <v>731</v>
      </c>
      <c r="P89" s="10">
        <v>0</v>
      </c>
      <c r="Q89" s="10">
        <v>0</v>
      </c>
      <c r="R89" s="12">
        <f t="shared" si="10"/>
        <v>0</v>
      </c>
      <c r="S89" s="10">
        <v>0</v>
      </c>
      <c r="T89" s="10">
        <v>2</v>
      </c>
      <c r="U89" s="10">
        <v>0</v>
      </c>
      <c r="V89" s="35">
        <f t="shared" si="11"/>
        <v>2</v>
      </c>
      <c r="W89" s="37">
        <f>SUM(H89,O89,V89)</f>
        <v>4292</v>
      </c>
    </row>
    <row r="90" spans="1:23">
      <c r="A90" s="1" t="s">
        <v>435</v>
      </c>
      <c r="B90" s="11">
        <v>10670</v>
      </c>
      <c r="C90" s="11">
        <v>6338</v>
      </c>
      <c r="D90" s="12">
        <f t="shared" si="6"/>
        <v>17008</v>
      </c>
      <c r="E90" s="11">
        <v>1555</v>
      </c>
      <c r="F90" s="11">
        <v>5344</v>
      </c>
      <c r="G90" s="11">
        <v>3789</v>
      </c>
      <c r="H90" s="33">
        <f t="shared" si="7"/>
        <v>27696</v>
      </c>
      <c r="I90" s="11">
        <v>8222</v>
      </c>
      <c r="J90" s="11">
        <v>9822</v>
      </c>
      <c r="K90" s="12">
        <f t="shared" si="8"/>
        <v>18044</v>
      </c>
      <c r="L90" s="11">
        <v>2965</v>
      </c>
      <c r="M90" s="10">
        <v>821</v>
      </c>
      <c r="N90" s="11">
        <v>10128</v>
      </c>
      <c r="O90" s="34">
        <f t="shared" si="9"/>
        <v>31958</v>
      </c>
      <c r="P90" s="10">
        <v>193</v>
      </c>
      <c r="Q90" s="10">
        <v>423</v>
      </c>
      <c r="R90" s="12">
        <f t="shared" si="10"/>
        <v>616</v>
      </c>
      <c r="S90" s="10">
        <v>249</v>
      </c>
      <c r="T90" s="10">
        <v>420</v>
      </c>
      <c r="U90" s="10">
        <v>5</v>
      </c>
      <c r="V90" s="35">
        <f t="shared" si="11"/>
        <v>1290</v>
      </c>
      <c r="W90" s="37">
        <f>SUM(H90,O90,V90)</f>
        <v>60944</v>
      </c>
    </row>
    <row r="91" spans="1:23">
      <c r="A91" s="1" t="s">
        <v>440</v>
      </c>
      <c r="B91" s="10">
        <v>718</v>
      </c>
      <c r="C91" s="11">
        <v>5980</v>
      </c>
      <c r="D91" s="12">
        <f t="shared" si="6"/>
        <v>6698</v>
      </c>
      <c r="E91" s="10">
        <v>20</v>
      </c>
      <c r="F91" s="11">
        <v>1647</v>
      </c>
      <c r="G91" s="10">
        <v>557</v>
      </c>
      <c r="H91" s="33">
        <f t="shared" si="7"/>
        <v>8922</v>
      </c>
      <c r="I91" s="10">
        <v>100</v>
      </c>
      <c r="J91" s="10">
        <v>630</v>
      </c>
      <c r="K91" s="12">
        <f t="shared" si="8"/>
        <v>730</v>
      </c>
      <c r="L91" s="10">
        <v>0</v>
      </c>
      <c r="M91" s="10">
        <v>554</v>
      </c>
      <c r="N91" s="10">
        <v>0</v>
      </c>
      <c r="O91" s="34">
        <f t="shared" si="9"/>
        <v>1284</v>
      </c>
      <c r="P91" s="10">
        <v>0</v>
      </c>
      <c r="Q91" s="10">
        <v>0</v>
      </c>
      <c r="R91" s="12">
        <f t="shared" si="10"/>
        <v>0</v>
      </c>
      <c r="S91" s="10">
        <v>0</v>
      </c>
      <c r="T91" s="10">
        <v>0</v>
      </c>
      <c r="U91" s="10">
        <v>0</v>
      </c>
      <c r="V91" s="35">
        <f t="shared" si="11"/>
        <v>0</v>
      </c>
      <c r="W91" s="37">
        <f>SUM(H91,O91,V91)</f>
        <v>10206</v>
      </c>
    </row>
    <row r="92" spans="1:23">
      <c r="A92" s="1" t="s">
        <v>445</v>
      </c>
      <c r="B92" s="10">
        <v>0</v>
      </c>
      <c r="C92" s="10">
        <v>0</v>
      </c>
      <c r="D92" s="12">
        <f t="shared" si="6"/>
        <v>0</v>
      </c>
      <c r="E92" s="10">
        <v>0</v>
      </c>
      <c r="F92" s="10">
        <v>0</v>
      </c>
      <c r="G92" s="10">
        <v>0</v>
      </c>
      <c r="H92" s="33">
        <f t="shared" si="7"/>
        <v>0</v>
      </c>
      <c r="I92" s="10">
        <v>0</v>
      </c>
      <c r="J92" s="10">
        <v>0</v>
      </c>
      <c r="K92" s="12">
        <f t="shared" si="8"/>
        <v>0</v>
      </c>
      <c r="L92" s="10">
        <v>0</v>
      </c>
      <c r="M92" s="10">
        <v>0</v>
      </c>
      <c r="N92" s="10">
        <v>0</v>
      </c>
      <c r="O92" s="34">
        <f t="shared" si="9"/>
        <v>0</v>
      </c>
      <c r="P92" s="10">
        <v>0</v>
      </c>
      <c r="Q92" s="10">
        <v>0</v>
      </c>
      <c r="R92" s="12">
        <f t="shared" si="10"/>
        <v>0</v>
      </c>
      <c r="S92" s="10">
        <v>0</v>
      </c>
      <c r="T92" s="10">
        <v>0</v>
      </c>
      <c r="U92" s="10">
        <v>0</v>
      </c>
      <c r="V92" s="35">
        <f t="shared" si="11"/>
        <v>0</v>
      </c>
      <c r="W92" s="37">
        <f>SUM(H92,O92,V92)</f>
        <v>0</v>
      </c>
    </row>
    <row r="93" spans="1:23">
      <c r="A93" s="1" t="s">
        <v>450</v>
      </c>
      <c r="B93" s="10">
        <v>148</v>
      </c>
      <c r="C93" s="10">
        <v>164</v>
      </c>
      <c r="D93" s="12">
        <f t="shared" si="6"/>
        <v>312</v>
      </c>
      <c r="E93" s="10">
        <v>53</v>
      </c>
      <c r="F93" s="10">
        <v>0</v>
      </c>
      <c r="G93" s="10">
        <v>285</v>
      </c>
      <c r="H93" s="33">
        <f t="shared" si="7"/>
        <v>650</v>
      </c>
      <c r="I93" s="10">
        <v>0</v>
      </c>
      <c r="J93" s="10">
        <v>860</v>
      </c>
      <c r="K93" s="12">
        <f t="shared" si="8"/>
        <v>860</v>
      </c>
      <c r="L93" s="10">
        <v>0</v>
      </c>
      <c r="M93" s="10">
        <v>256</v>
      </c>
      <c r="N93" s="10">
        <v>0</v>
      </c>
      <c r="O93" s="34">
        <f t="shared" si="9"/>
        <v>1116</v>
      </c>
      <c r="P93" s="10">
        <v>0</v>
      </c>
      <c r="Q93" s="10">
        <v>0</v>
      </c>
      <c r="R93" s="12">
        <f t="shared" si="10"/>
        <v>0</v>
      </c>
      <c r="S93" s="10">
        <v>0</v>
      </c>
      <c r="T93" s="10">
        <v>0</v>
      </c>
      <c r="U93" s="10">
        <v>0</v>
      </c>
      <c r="V93" s="35">
        <f t="shared" si="11"/>
        <v>0</v>
      </c>
      <c r="W93" s="37">
        <f>SUM(H93,O93,V93)</f>
        <v>1766</v>
      </c>
    </row>
    <row r="94" spans="1:23">
      <c r="A94" s="1" t="s">
        <v>455</v>
      </c>
      <c r="B94" s="10">
        <v>0</v>
      </c>
      <c r="C94" s="10">
        <v>0</v>
      </c>
      <c r="D94" s="12">
        <f t="shared" si="6"/>
        <v>0</v>
      </c>
      <c r="E94" s="10">
        <v>0</v>
      </c>
      <c r="F94" s="10">
        <v>0</v>
      </c>
      <c r="G94" s="10">
        <v>0</v>
      </c>
      <c r="H94" s="33">
        <f t="shared" si="7"/>
        <v>0</v>
      </c>
      <c r="I94" s="10">
        <v>0</v>
      </c>
      <c r="J94" s="10">
        <v>15</v>
      </c>
      <c r="K94" s="12">
        <f t="shared" si="8"/>
        <v>15</v>
      </c>
      <c r="L94" s="10">
        <v>154</v>
      </c>
      <c r="M94" s="10">
        <v>152</v>
      </c>
      <c r="N94" s="10">
        <v>211</v>
      </c>
      <c r="O94" s="34">
        <f t="shared" si="9"/>
        <v>532</v>
      </c>
      <c r="P94" s="10">
        <v>0</v>
      </c>
      <c r="Q94" s="10">
        <v>0</v>
      </c>
      <c r="R94" s="12">
        <f t="shared" si="10"/>
        <v>0</v>
      </c>
      <c r="S94" s="10">
        <v>0</v>
      </c>
      <c r="T94" s="10">
        <v>0</v>
      </c>
      <c r="U94" s="10">
        <v>0</v>
      </c>
      <c r="V94" s="35">
        <f t="shared" si="11"/>
        <v>0</v>
      </c>
      <c r="W94" s="37">
        <f>SUM(H94,O94,V94)</f>
        <v>532</v>
      </c>
    </row>
    <row r="95" spans="1:23">
      <c r="A95" s="1" t="s">
        <v>460</v>
      </c>
      <c r="B95" s="10">
        <v>0</v>
      </c>
      <c r="C95" s="10">
        <v>10</v>
      </c>
      <c r="D95" s="12">
        <f t="shared" si="6"/>
        <v>10</v>
      </c>
      <c r="E95" s="10">
        <v>0</v>
      </c>
      <c r="F95" s="10">
        <v>0</v>
      </c>
      <c r="G95" s="10">
        <v>11</v>
      </c>
      <c r="H95" s="33">
        <f t="shared" si="7"/>
        <v>21</v>
      </c>
      <c r="I95" s="10">
        <v>0</v>
      </c>
      <c r="J95" s="10">
        <v>0</v>
      </c>
      <c r="K95" s="12">
        <f t="shared" si="8"/>
        <v>0</v>
      </c>
      <c r="L95" s="10">
        <v>0</v>
      </c>
      <c r="M95" s="10">
        <v>0</v>
      </c>
      <c r="N95" s="10">
        <v>0</v>
      </c>
      <c r="O95" s="34">
        <f t="shared" si="9"/>
        <v>0</v>
      </c>
      <c r="P95" s="10">
        <v>0</v>
      </c>
      <c r="Q95" s="10">
        <v>0</v>
      </c>
      <c r="R95" s="12">
        <f t="shared" si="10"/>
        <v>0</v>
      </c>
      <c r="S95" s="10">
        <v>0</v>
      </c>
      <c r="T95" s="10">
        <v>0</v>
      </c>
      <c r="U95" s="10">
        <v>0</v>
      </c>
      <c r="V95" s="35">
        <f t="shared" si="11"/>
        <v>0</v>
      </c>
      <c r="W95" s="37">
        <f>SUM(H95,O95,V95)</f>
        <v>21</v>
      </c>
    </row>
    <row r="96" spans="1:23">
      <c r="A96" s="1" t="s">
        <v>465</v>
      </c>
      <c r="B96" s="10">
        <v>125</v>
      </c>
      <c r="C96" s="10">
        <v>80</v>
      </c>
      <c r="D96" s="12">
        <f t="shared" si="6"/>
        <v>205</v>
      </c>
      <c r="E96" s="10">
        <v>0</v>
      </c>
      <c r="F96" s="10">
        <v>0</v>
      </c>
      <c r="G96" s="10">
        <v>0</v>
      </c>
      <c r="H96" s="33">
        <f t="shared" si="7"/>
        <v>205</v>
      </c>
      <c r="I96" s="10">
        <v>0</v>
      </c>
      <c r="J96" s="10">
        <v>0</v>
      </c>
      <c r="K96" s="12">
        <f t="shared" si="8"/>
        <v>0</v>
      </c>
      <c r="L96" s="10">
        <v>0</v>
      </c>
      <c r="M96" s="10">
        <v>0</v>
      </c>
      <c r="N96" s="10">
        <v>300</v>
      </c>
      <c r="O96" s="34">
        <f t="shared" si="9"/>
        <v>300</v>
      </c>
      <c r="P96" s="10">
        <v>0</v>
      </c>
      <c r="Q96" s="10">
        <v>0</v>
      </c>
      <c r="R96" s="12">
        <f t="shared" si="10"/>
        <v>0</v>
      </c>
      <c r="S96" s="10">
        <v>0</v>
      </c>
      <c r="T96" s="10">
        <v>0</v>
      </c>
      <c r="U96" s="10">
        <v>0</v>
      </c>
      <c r="V96" s="35">
        <f t="shared" si="11"/>
        <v>0</v>
      </c>
      <c r="W96" s="37">
        <f>SUM(H96,O96,V96)</f>
        <v>505</v>
      </c>
    </row>
    <row r="97" spans="1:23">
      <c r="A97" s="1" t="s">
        <v>470</v>
      </c>
      <c r="B97" s="11">
        <v>1193</v>
      </c>
      <c r="C97" s="11">
        <v>1197</v>
      </c>
      <c r="D97" s="12">
        <f t="shared" si="6"/>
        <v>2390</v>
      </c>
      <c r="E97" s="10">
        <v>350</v>
      </c>
      <c r="F97" s="11">
        <v>2700</v>
      </c>
      <c r="G97" s="10">
        <v>944</v>
      </c>
      <c r="H97" s="33">
        <f t="shared" si="7"/>
        <v>6384</v>
      </c>
      <c r="I97" s="10">
        <v>9</v>
      </c>
      <c r="J97" s="10">
        <v>8</v>
      </c>
      <c r="K97" s="12">
        <f t="shared" si="8"/>
        <v>17</v>
      </c>
      <c r="L97" s="10">
        <v>0</v>
      </c>
      <c r="M97" s="10">
        <v>5</v>
      </c>
      <c r="N97" s="10">
        <v>0</v>
      </c>
      <c r="O97" s="34">
        <f t="shared" si="9"/>
        <v>22</v>
      </c>
      <c r="P97" s="10">
        <v>91</v>
      </c>
      <c r="Q97" s="11">
        <v>1194</v>
      </c>
      <c r="R97" s="12">
        <f t="shared" si="10"/>
        <v>1285</v>
      </c>
      <c r="S97" s="10">
        <v>0</v>
      </c>
      <c r="T97" s="11">
        <v>1836</v>
      </c>
      <c r="U97" s="10">
        <v>0</v>
      </c>
      <c r="V97" s="35">
        <f t="shared" si="11"/>
        <v>3121</v>
      </c>
      <c r="W97" s="37">
        <f>SUM(H97,O97,V97)</f>
        <v>9527</v>
      </c>
    </row>
    <row r="98" spans="1:23">
      <c r="A98" s="1" t="s">
        <v>475</v>
      </c>
      <c r="B98" s="10">
        <v>2</v>
      </c>
      <c r="C98" s="10">
        <v>133</v>
      </c>
      <c r="D98" s="12">
        <f t="shared" si="6"/>
        <v>135</v>
      </c>
      <c r="E98" s="10">
        <v>0</v>
      </c>
      <c r="F98" s="10">
        <v>1</v>
      </c>
      <c r="G98" s="10">
        <v>171</v>
      </c>
      <c r="H98" s="33">
        <f t="shared" si="7"/>
        <v>307</v>
      </c>
      <c r="I98" s="10">
        <v>0</v>
      </c>
      <c r="J98" s="10">
        <v>0</v>
      </c>
      <c r="K98" s="12">
        <f t="shared" si="8"/>
        <v>0</v>
      </c>
      <c r="L98" s="10">
        <v>0</v>
      </c>
      <c r="M98" s="10">
        <v>0</v>
      </c>
      <c r="N98" s="10">
        <v>0</v>
      </c>
      <c r="O98" s="34">
        <f t="shared" si="9"/>
        <v>0</v>
      </c>
      <c r="P98" s="10">
        <v>0</v>
      </c>
      <c r="Q98" s="10">
        <v>32</v>
      </c>
      <c r="R98" s="12">
        <f t="shared" si="10"/>
        <v>32</v>
      </c>
      <c r="S98" s="10">
        <v>0</v>
      </c>
      <c r="T98" s="10">
        <v>0</v>
      </c>
      <c r="U98" s="10">
        <v>0</v>
      </c>
      <c r="V98" s="35">
        <f t="shared" si="11"/>
        <v>32</v>
      </c>
      <c r="W98" s="37">
        <f>SUM(H98,O98,V98)</f>
        <v>339</v>
      </c>
    </row>
    <row r="99" spans="1:23">
      <c r="A99" s="1" t="s">
        <v>480</v>
      </c>
      <c r="B99" s="10">
        <v>192</v>
      </c>
      <c r="C99" s="10">
        <v>0</v>
      </c>
      <c r="D99" s="12">
        <f t="shared" si="6"/>
        <v>192</v>
      </c>
      <c r="E99" s="10">
        <v>24</v>
      </c>
      <c r="F99" s="10">
        <v>0</v>
      </c>
      <c r="G99" s="10">
        <v>4</v>
      </c>
      <c r="H99" s="33">
        <f t="shared" si="7"/>
        <v>220</v>
      </c>
      <c r="I99" s="10">
        <v>0</v>
      </c>
      <c r="J99" s="10">
        <v>0</v>
      </c>
      <c r="K99" s="12">
        <f t="shared" si="8"/>
        <v>0</v>
      </c>
      <c r="L99" s="10">
        <v>0</v>
      </c>
      <c r="M99" s="10">
        <v>0</v>
      </c>
      <c r="N99" s="10">
        <v>0</v>
      </c>
      <c r="O99" s="34">
        <f t="shared" si="9"/>
        <v>0</v>
      </c>
      <c r="P99" s="10">
        <v>0</v>
      </c>
      <c r="Q99" s="10">
        <v>0</v>
      </c>
      <c r="R99" s="12">
        <f t="shared" si="10"/>
        <v>0</v>
      </c>
      <c r="S99" s="10">
        <v>0</v>
      </c>
      <c r="T99" s="10">
        <v>0</v>
      </c>
      <c r="U99" s="10">
        <v>0</v>
      </c>
      <c r="V99" s="35">
        <f t="shared" si="11"/>
        <v>0</v>
      </c>
      <c r="W99" s="37">
        <f>SUM(H99,O99,V99)</f>
        <v>220</v>
      </c>
    </row>
    <row r="100" spans="1:23">
      <c r="A100" s="1" t="s">
        <v>485</v>
      </c>
      <c r="B100" s="10">
        <v>100</v>
      </c>
      <c r="C100" s="10">
        <v>75</v>
      </c>
      <c r="D100" s="12">
        <f t="shared" si="6"/>
        <v>175</v>
      </c>
      <c r="E100" s="10">
        <v>16</v>
      </c>
      <c r="F100" s="10">
        <v>136</v>
      </c>
      <c r="G100" s="10">
        <v>40</v>
      </c>
      <c r="H100" s="33">
        <f t="shared" si="7"/>
        <v>367</v>
      </c>
      <c r="I100" s="10">
        <v>230</v>
      </c>
      <c r="J100" s="10">
        <v>230</v>
      </c>
      <c r="K100" s="12">
        <f t="shared" si="8"/>
        <v>460</v>
      </c>
      <c r="L100" s="10">
        <v>0</v>
      </c>
      <c r="M100" s="10">
        <v>0</v>
      </c>
      <c r="N100" s="10">
        <v>340</v>
      </c>
      <c r="O100" s="34">
        <f t="shared" si="9"/>
        <v>800</v>
      </c>
      <c r="P100" s="10">
        <v>0</v>
      </c>
      <c r="Q100" s="10">
        <v>0</v>
      </c>
      <c r="R100" s="12">
        <f t="shared" si="10"/>
        <v>0</v>
      </c>
      <c r="S100" s="10">
        <v>0</v>
      </c>
      <c r="T100" s="10">
        <v>0</v>
      </c>
      <c r="U100" s="10">
        <v>0</v>
      </c>
      <c r="V100" s="35">
        <f t="shared" si="11"/>
        <v>0</v>
      </c>
      <c r="W100" s="37">
        <f>SUM(H100,O100,V100)</f>
        <v>1167</v>
      </c>
    </row>
    <row r="101" spans="1:23">
      <c r="A101" s="1" t="s">
        <v>490</v>
      </c>
      <c r="B101" s="10">
        <v>312</v>
      </c>
      <c r="C101" s="11">
        <v>8725</v>
      </c>
      <c r="D101" s="12">
        <f t="shared" si="6"/>
        <v>9037</v>
      </c>
      <c r="E101" s="11">
        <v>1465</v>
      </c>
      <c r="F101" s="11">
        <v>3840</v>
      </c>
      <c r="G101" s="11">
        <v>1814</v>
      </c>
      <c r="H101" s="33">
        <f t="shared" si="7"/>
        <v>16156</v>
      </c>
      <c r="I101" s="10">
        <v>0</v>
      </c>
      <c r="J101" s="10">
        <v>0</v>
      </c>
      <c r="K101" s="12">
        <f t="shared" si="8"/>
        <v>0</v>
      </c>
      <c r="L101" s="10">
        <v>0</v>
      </c>
      <c r="M101" s="10">
        <v>0</v>
      </c>
      <c r="N101" s="10">
        <v>680</v>
      </c>
      <c r="O101" s="34">
        <f t="shared" si="9"/>
        <v>680</v>
      </c>
      <c r="P101" s="10">
        <v>0</v>
      </c>
      <c r="Q101" s="10">
        <v>0</v>
      </c>
      <c r="R101" s="12">
        <f t="shared" si="10"/>
        <v>0</v>
      </c>
      <c r="S101" s="10">
        <v>0</v>
      </c>
      <c r="T101" s="10">
        <v>0</v>
      </c>
      <c r="U101" s="10">
        <v>0</v>
      </c>
      <c r="V101" s="35">
        <f t="shared" si="11"/>
        <v>0</v>
      </c>
      <c r="W101" s="37">
        <f>SUM(H101,O101,V101)</f>
        <v>16836</v>
      </c>
    </row>
    <row r="102" spans="1:23">
      <c r="A102" s="1" t="s">
        <v>494</v>
      </c>
      <c r="B102" s="11">
        <v>8438</v>
      </c>
      <c r="C102" s="11">
        <v>9941</v>
      </c>
      <c r="D102" s="12">
        <f t="shared" si="6"/>
        <v>18379</v>
      </c>
      <c r="E102" s="11">
        <v>2622</v>
      </c>
      <c r="F102" s="11">
        <v>1782</v>
      </c>
      <c r="G102" s="11">
        <v>11292</v>
      </c>
      <c r="H102" s="33">
        <f t="shared" si="7"/>
        <v>34075</v>
      </c>
      <c r="I102" s="11">
        <v>2870</v>
      </c>
      <c r="J102" s="11">
        <v>1341</v>
      </c>
      <c r="K102" s="12">
        <f t="shared" si="8"/>
        <v>4211</v>
      </c>
      <c r="L102" s="10">
        <v>666</v>
      </c>
      <c r="M102" s="11">
        <v>1094</v>
      </c>
      <c r="N102" s="11">
        <v>17912</v>
      </c>
      <c r="O102" s="34">
        <f t="shared" si="9"/>
        <v>23883</v>
      </c>
      <c r="P102" s="10">
        <v>39</v>
      </c>
      <c r="Q102" s="10">
        <v>0</v>
      </c>
      <c r="R102" s="12">
        <f t="shared" si="10"/>
        <v>39</v>
      </c>
      <c r="S102" s="10">
        <v>0</v>
      </c>
      <c r="T102" s="10">
        <v>380</v>
      </c>
      <c r="U102" s="10">
        <v>36</v>
      </c>
      <c r="V102" s="35">
        <f t="shared" si="11"/>
        <v>455</v>
      </c>
      <c r="W102" s="37">
        <f>SUM(H102,O102,V102)</f>
        <v>58413</v>
      </c>
    </row>
    <row r="103" spans="1:23">
      <c r="A103" s="1" t="s">
        <v>497</v>
      </c>
      <c r="B103" s="10">
        <v>730</v>
      </c>
      <c r="C103" s="11">
        <v>1078</v>
      </c>
      <c r="D103" s="12">
        <f t="shared" si="6"/>
        <v>1808</v>
      </c>
      <c r="E103" s="10">
        <v>93</v>
      </c>
      <c r="F103" s="11">
        <v>1024</v>
      </c>
      <c r="G103" s="10">
        <v>222</v>
      </c>
      <c r="H103" s="33">
        <f t="shared" si="7"/>
        <v>3147</v>
      </c>
      <c r="I103" s="10">
        <v>54</v>
      </c>
      <c r="J103" s="10">
        <v>992</v>
      </c>
      <c r="K103" s="12">
        <f t="shared" si="8"/>
        <v>1046</v>
      </c>
      <c r="L103" s="10">
        <v>21</v>
      </c>
      <c r="M103" s="10">
        <v>4</v>
      </c>
      <c r="N103" s="10">
        <v>255</v>
      </c>
      <c r="O103" s="34">
        <f t="shared" si="9"/>
        <v>1326</v>
      </c>
      <c r="P103" s="10">
        <v>52</v>
      </c>
      <c r="Q103" s="10">
        <v>127</v>
      </c>
      <c r="R103" s="12">
        <f t="shared" si="10"/>
        <v>179</v>
      </c>
      <c r="S103" s="10">
        <v>0</v>
      </c>
      <c r="T103" s="10">
        <v>0</v>
      </c>
      <c r="U103" s="10">
        <v>133</v>
      </c>
      <c r="V103" s="35">
        <f t="shared" si="11"/>
        <v>312</v>
      </c>
      <c r="W103" s="37">
        <f>SUM(H103,O103,V103)</f>
        <v>4785</v>
      </c>
    </row>
    <row r="104" spans="1:23">
      <c r="A104" s="1" t="s">
        <v>500</v>
      </c>
      <c r="B104" s="10">
        <v>520</v>
      </c>
      <c r="C104" s="10">
        <v>83</v>
      </c>
      <c r="D104" s="12">
        <f t="shared" si="6"/>
        <v>603</v>
      </c>
      <c r="E104" s="10">
        <v>159</v>
      </c>
      <c r="F104" s="10">
        <v>892</v>
      </c>
      <c r="G104" s="11">
        <v>1254</v>
      </c>
      <c r="H104" s="33">
        <f t="shared" si="7"/>
        <v>2908</v>
      </c>
      <c r="I104" s="10">
        <v>799</v>
      </c>
      <c r="J104" s="10">
        <v>37</v>
      </c>
      <c r="K104" s="12">
        <f t="shared" si="8"/>
        <v>836</v>
      </c>
      <c r="L104" s="10">
        <v>18</v>
      </c>
      <c r="M104" s="10">
        <v>322</v>
      </c>
      <c r="N104" s="10">
        <v>901</v>
      </c>
      <c r="O104" s="34">
        <f t="shared" si="9"/>
        <v>2077</v>
      </c>
      <c r="P104" s="10">
        <v>0</v>
      </c>
      <c r="Q104" s="10">
        <v>430</v>
      </c>
      <c r="R104" s="12">
        <f t="shared" si="10"/>
        <v>430</v>
      </c>
      <c r="S104" s="10">
        <v>63</v>
      </c>
      <c r="T104" s="10">
        <v>260</v>
      </c>
      <c r="U104" s="10">
        <v>31</v>
      </c>
      <c r="V104" s="35">
        <f t="shared" si="11"/>
        <v>784</v>
      </c>
      <c r="W104" s="37">
        <f>SUM(H104,O104,V104)</f>
        <v>5769</v>
      </c>
    </row>
    <row r="105" spans="1:23">
      <c r="A105" s="1" t="s">
        <v>505</v>
      </c>
      <c r="B105" s="10">
        <v>150</v>
      </c>
      <c r="C105" s="10">
        <v>120</v>
      </c>
      <c r="D105" s="12">
        <f t="shared" si="6"/>
        <v>270</v>
      </c>
      <c r="E105" s="10">
        <v>22</v>
      </c>
      <c r="F105" s="10">
        <v>65</v>
      </c>
      <c r="G105" s="10">
        <v>160</v>
      </c>
      <c r="H105" s="33">
        <f t="shared" si="7"/>
        <v>517</v>
      </c>
      <c r="I105" s="10">
        <v>45</v>
      </c>
      <c r="J105" s="10">
        <v>45</v>
      </c>
      <c r="K105" s="12">
        <f t="shared" si="8"/>
        <v>90</v>
      </c>
      <c r="L105" s="10">
        <v>0</v>
      </c>
      <c r="M105" s="10">
        <v>12</v>
      </c>
      <c r="N105" s="10">
        <v>50</v>
      </c>
      <c r="O105" s="34">
        <f t="shared" si="9"/>
        <v>152</v>
      </c>
      <c r="P105" s="10">
        <v>0</v>
      </c>
      <c r="Q105" s="10">
        <v>0</v>
      </c>
      <c r="R105" s="12">
        <f t="shared" si="10"/>
        <v>0</v>
      </c>
      <c r="S105" s="10">
        <v>0</v>
      </c>
      <c r="T105" s="10">
        <v>0</v>
      </c>
      <c r="U105" s="10">
        <v>0</v>
      </c>
      <c r="V105" s="35">
        <f t="shared" si="11"/>
        <v>0</v>
      </c>
      <c r="W105" s="37">
        <f>SUM(H105,O105,V105)</f>
        <v>669</v>
      </c>
    </row>
    <row r="106" spans="1:23">
      <c r="A106" s="1" t="s">
        <v>510</v>
      </c>
      <c r="B106" s="10">
        <v>0</v>
      </c>
      <c r="C106" s="10">
        <v>0</v>
      </c>
      <c r="D106" s="12">
        <f t="shared" si="6"/>
        <v>0</v>
      </c>
      <c r="E106" s="10">
        <v>0</v>
      </c>
      <c r="F106" s="10">
        <v>0</v>
      </c>
      <c r="G106" s="10">
        <v>0</v>
      </c>
      <c r="H106" s="33">
        <f t="shared" si="7"/>
        <v>0</v>
      </c>
      <c r="I106" s="10">
        <v>0</v>
      </c>
      <c r="J106" s="10">
        <v>375</v>
      </c>
      <c r="K106" s="12">
        <f t="shared" si="8"/>
        <v>375</v>
      </c>
      <c r="L106" s="10">
        <v>0</v>
      </c>
      <c r="M106" s="10">
        <v>0</v>
      </c>
      <c r="N106" s="10">
        <v>0</v>
      </c>
      <c r="O106" s="34">
        <f t="shared" si="9"/>
        <v>375</v>
      </c>
      <c r="P106" s="10">
        <v>0</v>
      </c>
      <c r="Q106" s="10">
        <v>0</v>
      </c>
      <c r="R106" s="12">
        <f t="shared" si="10"/>
        <v>0</v>
      </c>
      <c r="S106" s="10">
        <v>0</v>
      </c>
      <c r="T106" s="10">
        <v>0</v>
      </c>
      <c r="U106" s="10">
        <v>0</v>
      </c>
      <c r="V106" s="35">
        <f t="shared" si="11"/>
        <v>0</v>
      </c>
      <c r="W106" s="37">
        <f>SUM(H106,O106,V106)</f>
        <v>375</v>
      </c>
    </row>
    <row r="107" spans="1:23">
      <c r="A107" s="1" t="s">
        <v>515</v>
      </c>
      <c r="B107" s="10">
        <v>0</v>
      </c>
      <c r="C107" s="10">
        <v>42</v>
      </c>
      <c r="D107" s="12">
        <f t="shared" si="6"/>
        <v>42</v>
      </c>
      <c r="E107" s="10">
        <v>0</v>
      </c>
      <c r="F107" s="10">
        <v>0</v>
      </c>
      <c r="G107" s="10">
        <v>0</v>
      </c>
      <c r="H107" s="33">
        <f t="shared" si="7"/>
        <v>42</v>
      </c>
      <c r="I107" s="10">
        <v>0</v>
      </c>
      <c r="J107" s="10">
        <v>0</v>
      </c>
      <c r="K107" s="12">
        <f t="shared" si="8"/>
        <v>0</v>
      </c>
      <c r="L107" s="10">
        <v>0</v>
      </c>
      <c r="M107" s="10">
        <v>0</v>
      </c>
      <c r="N107" s="10">
        <v>0</v>
      </c>
      <c r="O107" s="34">
        <f t="shared" si="9"/>
        <v>0</v>
      </c>
      <c r="P107" s="10">
        <v>0</v>
      </c>
      <c r="Q107" s="10">
        <v>0</v>
      </c>
      <c r="R107" s="12">
        <f t="shared" si="10"/>
        <v>0</v>
      </c>
      <c r="S107" s="10">
        <v>0</v>
      </c>
      <c r="T107" s="10">
        <v>0</v>
      </c>
      <c r="U107" s="10">
        <v>0</v>
      </c>
      <c r="V107" s="35">
        <f t="shared" si="11"/>
        <v>0</v>
      </c>
      <c r="W107" s="37">
        <f>SUM(H107,O107,V107)</f>
        <v>42</v>
      </c>
    </row>
    <row r="108" spans="1:23">
      <c r="A108" s="1" t="s">
        <v>520</v>
      </c>
      <c r="B108" s="10">
        <v>0</v>
      </c>
      <c r="C108" s="10">
        <v>0</v>
      </c>
      <c r="D108" s="12">
        <f t="shared" si="6"/>
        <v>0</v>
      </c>
      <c r="E108" s="10">
        <v>0</v>
      </c>
      <c r="F108" s="10">
        <v>0</v>
      </c>
      <c r="G108" s="10">
        <v>0</v>
      </c>
      <c r="H108" s="33">
        <f t="shared" si="7"/>
        <v>0</v>
      </c>
      <c r="I108" s="10">
        <v>0</v>
      </c>
      <c r="J108" s="10">
        <v>0</v>
      </c>
      <c r="K108" s="12">
        <f t="shared" si="8"/>
        <v>0</v>
      </c>
      <c r="L108" s="10">
        <v>0</v>
      </c>
      <c r="M108" s="10">
        <v>0</v>
      </c>
      <c r="N108" s="10">
        <v>0</v>
      </c>
      <c r="O108" s="34">
        <f t="shared" si="9"/>
        <v>0</v>
      </c>
      <c r="P108" s="10">
        <v>0</v>
      </c>
      <c r="Q108" s="10">
        <v>0</v>
      </c>
      <c r="R108" s="12">
        <f t="shared" si="10"/>
        <v>0</v>
      </c>
      <c r="S108" s="10">
        <v>0</v>
      </c>
      <c r="T108" s="10">
        <v>0</v>
      </c>
      <c r="U108" s="10">
        <v>0</v>
      </c>
      <c r="V108" s="35">
        <f t="shared" si="11"/>
        <v>0</v>
      </c>
      <c r="W108" s="37">
        <f>SUM(H108,O108,V108)</f>
        <v>0</v>
      </c>
    </row>
    <row r="109" spans="1:23">
      <c r="A109" s="1" t="s">
        <v>525</v>
      </c>
      <c r="B109" s="10">
        <v>0</v>
      </c>
      <c r="C109" s="10">
        <v>0</v>
      </c>
      <c r="D109" s="12">
        <f t="shared" si="6"/>
        <v>0</v>
      </c>
      <c r="E109" s="10">
        <v>0</v>
      </c>
      <c r="F109" s="10">
        <v>0</v>
      </c>
      <c r="G109" s="10">
        <v>0</v>
      </c>
      <c r="H109" s="33">
        <f t="shared" si="7"/>
        <v>0</v>
      </c>
      <c r="I109" s="10">
        <v>0</v>
      </c>
      <c r="J109" s="10">
        <v>0</v>
      </c>
      <c r="K109" s="12">
        <f t="shared" si="8"/>
        <v>0</v>
      </c>
      <c r="L109" s="10">
        <v>0</v>
      </c>
      <c r="M109" s="10">
        <v>0</v>
      </c>
      <c r="N109" s="10">
        <v>0</v>
      </c>
      <c r="O109" s="34">
        <f t="shared" si="9"/>
        <v>0</v>
      </c>
      <c r="P109" s="10">
        <v>0</v>
      </c>
      <c r="Q109" s="10">
        <v>0</v>
      </c>
      <c r="R109" s="12">
        <f t="shared" si="10"/>
        <v>0</v>
      </c>
      <c r="S109" s="10">
        <v>0</v>
      </c>
      <c r="T109" s="10">
        <v>0</v>
      </c>
      <c r="U109" s="10">
        <v>0</v>
      </c>
      <c r="V109" s="35">
        <f t="shared" si="11"/>
        <v>0</v>
      </c>
      <c r="W109" s="37">
        <f>SUM(H109,O109,V109)</f>
        <v>0</v>
      </c>
    </row>
    <row r="110" spans="1:23">
      <c r="A110" s="1" t="s">
        <v>530</v>
      </c>
      <c r="B110" s="10">
        <v>2</v>
      </c>
      <c r="C110" s="10">
        <v>10</v>
      </c>
      <c r="D110" s="12">
        <f t="shared" si="6"/>
        <v>12</v>
      </c>
      <c r="E110" s="10">
        <v>80</v>
      </c>
      <c r="F110" s="10">
        <v>40</v>
      </c>
      <c r="G110" s="10">
        <v>10</v>
      </c>
      <c r="H110" s="33">
        <f t="shared" si="7"/>
        <v>142</v>
      </c>
      <c r="I110" s="10">
        <v>5</v>
      </c>
      <c r="J110" s="10">
        <v>60</v>
      </c>
      <c r="K110" s="12">
        <f t="shared" si="8"/>
        <v>65</v>
      </c>
      <c r="L110" s="10">
        <v>3</v>
      </c>
      <c r="M110" s="10">
        <v>0</v>
      </c>
      <c r="N110" s="10">
        <v>100</v>
      </c>
      <c r="O110" s="34">
        <f t="shared" si="9"/>
        <v>168</v>
      </c>
      <c r="P110" s="10">
        <v>0</v>
      </c>
      <c r="Q110" s="10">
        <v>0</v>
      </c>
      <c r="R110" s="12">
        <f t="shared" si="10"/>
        <v>0</v>
      </c>
      <c r="S110" s="10">
        <v>0</v>
      </c>
      <c r="T110" s="10">
        <v>0</v>
      </c>
      <c r="U110" s="10">
        <v>0</v>
      </c>
      <c r="V110" s="35">
        <f t="shared" si="11"/>
        <v>0</v>
      </c>
      <c r="W110" s="37">
        <f>SUM(H110,O110,V110)</f>
        <v>310</v>
      </c>
    </row>
    <row r="111" spans="1:23">
      <c r="A111" s="1" t="s">
        <v>535</v>
      </c>
      <c r="B111" s="11">
        <v>6878</v>
      </c>
      <c r="C111" s="11">
        <v>7968</v>
      </c>
      <c r="D111" s="12">
        <f t="shared" si="6"/>
        <v>14846</v>
      </c>
      <c r="E111" s="11">
        <v>1249</v>
      </c>
      <c r="F111" s="11">
        <v>3399</v>
      </c>
      <c r="G111" s="10">
        <v>0</v>
      </c>
      <c r="H111" s="33">
        <f t="shared" si="7"/>
        <v>19494</v>
      </c>
      <c r="I111" s="11">
        <v>5898</v>
      </c>
      <c r="J111" s="11">
        <v>31827</v>
      </c>
      <c r="K111" s="12">
        <f t="shared" si="8"/>
        <v>37725</v>
      </c>
      <c r="L111" s="11">
        <v>6220</v>
      </c>
      <c r="M111" s="11">
        <v>6113</v>
      </c>
      <c r="N111" s="10">
        <v>0</v>
      </c>
      <c r="O111" s="34">
        <f t="shared" si="9"/>
        <v>50058</v>
      </c>
      <c r="P111" s="10">
        <v>820</v>
      </c>
      <c r="Q111" s="11">
        <v>5566</v>
      </c>
      <c r="R111" s="12">
        <f t="shared" si="10"/>
        <v>6386</v>
      </c>
      <c r="S111" s="10">
        <v>405</v>
      </c>
      <c r="T111" s="11">
        <v>4837</v>
      </c>
      <c r="U111" s="10">
        <v>0</v>
      </c>
      <c r="V111" s="35">
        <f t="shared" si="11"/>
        <v>11628</v>
      </c>
      <c r="W111" s="37">
        <f>SUM(H111,O111,V111)</f>
        <v>81180</v>
      </c>
    </row>
    <row r="112" spans="1:23">
      <c r="A112" s="1" t="s">
        <v>540</v>
      </c>
      <c r="B112" s="10">
        <v>7</v>
      </c>
      <c r="C112" s="10">
        <v>11</v>
      </c>
      <c r="D112" s="12">
        <f t="shared" si="6"/>
        <v>18</v>
      </c>
      <c r="E112" s="10">
        <v>0</v>
      </c>
      <c r="F112" s="10">
        <v>27</v>
      </c>
      <c r="G112" s="10">
        <v>0</v>
      </c>
      <c r="H112" s="33">
        <f t="shared" si="7"/>
        <v>45</v>
      </c>
      <c r="I112" s="10">
        <v>0</v>
      </c>
      <c r="J112" s="10">
        <v>0</v>
      </c>
      <c r="K112" s="12">
        <f t="shared" si="8"/>
        <v>0</v>
      </c>
      <c r="L112" s="10">
        <v>0</v>
      </c>
      <c r="M112" s="10">
        <v>0</v>
      </c>
      <c r="N112" s="10">
        <v>0</v>
      </c>
      <c r="O112" s="34">
        <f t="shared" si="9"/>
        <v>0</v>
      </c>
      <c r="P112" s="10">
        <v>0</v>
      </c>
      <c r="Q112" s="10">
        <v>0</v>
      </c>
      <c r="R112" s="12">
        <f t="shared" si="10"/>
        <v>0</v>
      </c>
      <c r="S112" s="10">
        <v>0</v>
      </c>
      <c r="T112" s="10">
        <v>0</v>
      </c>
      <c r="U112" s="10">
        <v>0</v>
      </c>
      <c r="V112" s="35">
        <f t="shared" si="11"/>
        <v>0</v>
      </c>
      <c r="W112" s="37">
        <f>SUM(H112,O112,V112)</f>
        <v>45</v>
      </c>
    </row>
    <row r="113" spans="1:23">
      <c r="A113" s="1" t="s">
        <v>545</v>
      </c>
      <c r="B113" s="10">
        <v>16</v>
      </c>
      <c r="C113" s="10">
        <v>594</v>
      </c>
      <c r="D113" s="12">
        <f t="shared" si="6"/>
        <v>610</v>
      </c>
      <c r="E113" s="10">
        <v>25</v>
      </c>
      <c r="F113" s="10">
        <v>92</v>
      </c>
      <c r="G113" s="10">
        <v>59</v>
      </c>
      <c r="H113" s="33">
        <f t="shared" si="7"/>
        <v>786</v>
      </c>
      <c r="I113" s="10">
        <v>0</v>
      </c>
      <c r="J113" s="10">
        <v>95</v>
      </c>
      <c r="K113" s="12">
        <f t="shared" si="8"/>
        <v>95</v>
      </c>
      <c r="L113" s="10">
        <v>28</v>
      </c>
      <c r="M113" s="10">
        <v>0</v>
      </c>
      <c r="N113" s="10">
        <v>75</v>
      </c>
      <c r="O113" s="34">
        <f t="shared" si="9"/>
        <v>198</v>
      </c>
      <c r="P113" s="10">
        <v>0</v>
      </c>
      <c r="Q113" s="10">
        <v>0</v>
      </c>
      <c r="R113" s="12">
        <f t="shared" si="10"/>
        <v>0</v>
      </c>
      <c r="S113" s="10">
        <v>0</v>
      </c>
      <c r="T113" s="10">
        <v>2</v>
      </c>
      <c r="U113" s="10">
        <v>0</v>
      </c>
      <c r="V113" s="35">
        <f t="shared" si="11"/>
        <v>2</v>
      </c>
      <c r="W113" s="37">
        <f>SUM(H113,O113,V113)</f>
        <v>986</v>
      </c>
    </row>
    <row r="114" spans="1:23">
      <c r="A114" s="1" t="s">
        <v>550</v>
      </c>
      <c r="B114" s="10">
        <v>317</v>
      </c>
      <c r="C114" s="10">
        <v>639</v>
      </c>
      <c r="D114" s="12">
        <f t="shared" si="6"/>
        <v>956</v>
      </c>
      <c r="E114" s="10">
        <v>66</v>
      </c>
      <c r="F114" s="10">
        <v>107</v>
      </c>
      <c r="G114" s="10">
        <v>0</v>
      </c>
      <c r="H114" s="33">
        <f t="shared" si="7"/>
        <v>1129</v>
      </c>
      <c r="I114" s="10">
        <v>0</v>
      </c>
      <c r="J114" s="11">
        <v>2184</v>
      </c>
      <c r="K114" s="12">
        <f t="shared" si="8"/>
        <v>2184</v>
      </c>
      <c r="L114" s="10">
        <v>0</v>
      </c>
      <c r="M114" s="10">
        <v>0</v>
      </c>
      <c r="N114" s="11">
        <v>1995</v>
      </c>
      <c r="O114" s="34">
        <f t="shared" si="9"/>
        <v>4179</v>
      </c>
      <c r="P114" s="10">
        <v>0</v>
      </c>
      <c r="Q114" s="10">
        <v>0</v>
      </c>
      <c r="R114" s="12">
        <f t="shared" si="10"/>
        <v>0</v>
      </c>
      <c r="S114" s="10">
        <v>0</v>
      </c>
      <c r="T114" s="10">
        <v>0</v>
      </c>
      <c r="U114" s="10">
        <v>0</v>
      </c>
      <c r="V114" s="35">
        <f t="shared" si="11"/>
        <v>0</v>
      </c>
      <c r="W114" s="37">
        <f>SUM(H114,O114,V114)</f>
        <v>5308</v>
      </c>
    </row>
    <row r="115" spans="1:23">
      <c r="A115" s="1" t="s">
        <v>555</v>
      </c>
      <c r="B115" s="10">
        <v>0</v>
      </c>
      <c r="C115" s="10">
        <v>0</v>
      </c>
      <c r="D115" s="12">
        <f t="shared" si="6"/>
        <v>0</v>
      </c>
      <c r="E115" s="10">
        <v>0</v>
      </c>
      <c r="F115" s="10">
        <v>0</v>
      </c>
      <c r="G115" s="10">
        <v>0</v>
      </c>
      <c r="H115" s="33">
        <f t="shared" si="7"/>
        <v>0</v>
      </c>
      <c r="I115" s="10">
        <v>0</v>
      </c>
      <c r="J115" s="10">
        <v>0</v>
      </c>
      <c r="K115" s="12">
        <f t="shared" si="8"/>
        <v>0</v>
      </c>
      <c r="L115" s="10">
        <v>0</v>
      </c>
      <c r="M115" s="10">
        <v>0</v>
      </c>
      <c r="N115" s="10">
        <v>0</v>
      </c>
      <c r="O115" s="34">
        <f t="shared" si="9"/>
        <v>0</v>
      </c>
      <c r="P115" s="10">
        <v>0</v>
      </c>
      <c r="Q115" s="10">
        <v>0</v>
      </c>
      <c r="R115" s="12">
        <f t="shared" si="10"/>
        <v>0</v>
      </c>
      <c r="S115" s="10">
        <v>0</v>
      </c>
      <c r="T115" s="10">
        <v>0</v>
      </c>
      <c r="U115" s="10">
        <v>0</v>
      </c>
      <c r="V115" s="35">
        <f t="shared" si="11"/>
        <v>0</v>
      </c>
      <c r="W115" s="37">
        <f>SUM(H115,O115,V115)</f>
        <v>0</v>
      </c>
    </row>
    <row r="116" spans="1:23">
      <c r="A116" s="1" t="s">
        <v>560</v>
      </c>
      <c r="B116" s="10">
        <v>220</v>
      </c>
      <c r="C116" s="10">
        <v>452</v>
      </c>
      <c r="D116" s="12">
        <f t="shared" si="6"/>
        <v>672</v>
      </c>
      <c r="E116" s="10">
        <v>0</v>
      </c>
      <c r="F116" s="10">
        <v>107</v>
      </c>
      <c r="G116" s="10">
        <v>0</v>
      </c>
      <c r="H116" s="33">
        <f t="shared" si="7"/>
        <v>779</v>
      </c>
      <c r="I116" s="10">
        <v>0</v>
      </c>
      <c r="J116" s="10">
        <v>34</v>
      </c>
      <c r="K116" s="12">
        <f t="shared" si="8"/>
        <v>34</v>
      </c>
      <c r="L116" s="10">
        <v>0</v>
      </c>
      <c r="M116" s="10">
        <v>47</v>
      </c>
      <c r="N116" s="10">
        <v>184</v>
      </c>
      <c r="O116" s="34">
        <f t="shared" si="9"/>
        <v>265</v>
      </c>
      <c r="P116" s="10">
        <v>5</v>
      </c>
      <c r="Q116" s="10">
        <v>584</v>
      </c>
      <c r="R116" s="12">
        <f t="shared" si="10"/>
        <v>589</v>
      </c>
      <c r="S116" s="10">
        <v>100</v>
      </c>
      <c r="T116" s="10">
        <v>0</v>
      </c>
      <c r="U116" s="10">
        <v>0</v>
      </c>
      <c r="V116" s="35">
        <f t="shared" si="11"/>
        <v>689</v>
      </c>
      <c r="W116" s="37">
        <f>SUM(H116,O116,V116)</f>
        <v>1733</v>
      </c>
    </row>
    <row r="117" spans="1:23">
      <c r="A117" s="1" t="s">
        <v>565</v>
      </c>
      <c r="B117" s="10">
        <v>35</v>
      </c>
      <c r="C117" s="10">
        <v>460</v>
      </c>
      <c r="D117" s="12">
        <f t="shared" si="6"/>
        <v>495</v>
      </c>
      <c r="E117" s="10">
        <v>120</v>
      </c>
      <c r="F117" s="10">
        <v>0</v>
      </c>
      <c r="G117" s="10">
        <v>0</v>
      </c>
      <c r="H117" s="33">
        <f t="shared" si="7"/>
        <v>615</v>
      </c>
      <c r="I117" s="10">
        <v>30</v>
      </c>
      <c r="J117" s="10">
        <v>0</v>
      </c>
      <c r="K117" s="12">
        <f t="shared" si="8"/>
        <v>30</v>
      </c>
      <c r="L117" s="10">
        <v>0</v>
      </c>
      <c r="M117" s="10">
        <v>0</v>
      </c>
      <c r="N117" s="10">
        <v>0</v>
      </c>
      <c r="O117" s="34">
        <f t="shared" si="9"/>
        <v>30</v>
      </c>
      <c r="P117" s="10">
        <v>0</v>
      </c>
      <c r="Q117" s="10">
        <v>0</v>
      </c>
      <c r="R117" s="12">
        <f t="shared" si="10"/>
        <v>0</v>
      </c>
      <c r="S117" s="10">
        <v>0</v>
      </c>
      <c r="T117" s="10">
        <v>0</v>
      </c>
      <c r="U117" s="10">
        <v>0</v>
      </c>
      <c r="V117" s="35">
        <f t="shared" si="11"/>
        <v>0</v>
      </c>
      <c r="W117" s="37">
        <f>SUM(H117,O117,V117)</f>
        <v>645</v>
      </c>
    </row>
    <row r="118" spans="1:23">
      <c r="A118" s="1" t="s">
        <v>570</v>
      </c>
      <c r="B118" s="10">
        <v>85</v>
      </c>
      <c r="C118" s="10">
        <v>43</v>
      </c>
      <c r="D118" s="12">
        <f t="shared" si="6"/>
        <v>128</v>
      </c>
      <c r="E118" s="10">
        <v>0</v>
      </c>
      <c r="F118" s="10">
        <v>0</v>
      </c>
      <c r="G118" s="10">
        <v>0</v>
      </c>
      <c r="H118" s="33">
        <f t="shared" si="7"/>
        <v>128</v>
      </c>
      <c r="I118" s="10">
        <v>0</v>
      </c>
      <c r="J118" s="10">
        <v>0</v>
      </c>
      <c r="K118" s="12">
        <f t="shared" si="8"/>
        <v>0</v>
      </c>
      <c r="L118" s="10">
        <v>0</v>
      </c>
      <c r="M118" s="10">
        <v>0</v>
      </c>
      <c r="N118" s="10">
        <v>0</v>
      </c>
      <c r="O118" s="34">
        <f t="shared" si="9"/>
        <v>0</v>
      </c>
      <c r="P118" s="10">
        <v>0</v>
      </c>
      <c r="Q118" s="10">
        <v>0</v>
      </c>
      <c r="R118" s="12">
        <f t="shared" si="10"/>
        <v>0</v>
      </c>
      <c r="S118" s="10">
        <v>0</v>
      </c>
      <c r="T118" s="10">
        <v>0</v>
      </c>
      <c r="U118" s="10">
        <v>0</v>
      </c>
      <c r="V118" s="35">
        <f t="shared" si="11"/>
        <v>0</v>
      </c>
      <c r="W118" s="37">
        <f>SUM(H118,O118,V118)</f>
        <v>128</v>
      </c>
    </row>
    <row r="119" spans="1:23">
      <c r="A119" s="1" t="s">
        <v>575</v>
      </c>
      <c r="B119" s="11">
        <v>2935</v>
      </c>
      <c r="C119" s="10">
        <v>361</v>
      </c>
      <c r="D119" s="12">
        <f t="shared" si="6"/>
        <v>3296</v>
      </c>
      <c r="E119" s="10">
        <v>18</v>
      </c>
      <c r="F119" s="10">
        <v>367</v>
      </c>
      <c r="G119" s="11">
        <v>4464</v>
      </c>
      <c r="H119" s="33">
        <f t="shared" si="7"/>
        <v>8145</v>
      </c>
      <c r="I119" s="10">
        <v>305</v>
      </c>
      <c r="J119" s="10">
        <v>132</v>
      </c>
      <c r="K119" s="12">
        <f t="shared" si="8"/>
        <v>437</v>
      </c>
      <c r="L119" s="10">
        <v>0</v>
      </c>
      <c r="M119" s="10">
        <v>66</v>
      </c>
      <c r="N119" s="11">
        <v>3949</v>
      </c>
      <c r="O119" s="34">
        <f t="shared" si="9"/>
        <v>4452</v>
      </c>
      <c r="P119" s="10">
        <v>207</v>
      </c>
      <c r="Q119" s="10">
        <v>0</v>
      </c>
      <c r="R119" s="12">
        <f t="shared" si="10"/>
        <v>207</v>
      </c>
      <c r="S119" s="10">
        <v>0</v>
      </c>
      <c r="T119" s="10">
        <v>0</v>
      </c>
      <c r="U119" s="10">
        <v>0</v>
      </c>
      <c r="V119" s="35">
        <f t="shared" si="11"/>
        <v>207</v>
      </c>
      <c r="W119" s="37">
        <f>SUM(H119,O119,V119)</f>
        <v>12804</v>
      </c>
    </row>
    <row r="120" spans="1:23">
      <c r="A120" s="1" t="s">
        <v>579</v>
      </c>
      <c r="B120" s="10">
        <v>110</v>
      </c>
      <c r="C120" s="10">
        <v>0</v>
      </c>
      <c r="D120" s="12">
        <f t="shared" si="6"/>
        <v>110</v>
      </c>
      <c r="E120" s="10">
        <v>0</v>
      </c>
      <c r="F120" s="10">
        <v>0</v>
      </c>
      <c r="G120" s="10">
        <v>0</v>
      </c>
      <c r="H120" s="33">
        <f t="shared" si="7"/>
        <v>110</v>
      </c>
      <c r="I120" s="10">
        <v>0</v>
      </c>
      <c r="J120" s="10">
        <v>0</v>
      </c>
      <c r="K120" s="12">
        <f t="shared" si="8"/>
        <v>0</v>
      </c>
      <c r="L120" s="10">
        <v>0</v>
      </c>
      <c r="M120" s="10">
        <v>0</v>
      </c>
      <c r="N120" s="10">
        <v>0</v>
      </c>
      <c r="O120" s="34">
        <f t="shared" si="9"/>
        <v>0</v>
      </c>
      <c r="P120" s="10">
        <v>0</v>
      </c>
      <c r="Q120" s="10">
        <v>0</v>
      </c>
      <c r="R120" s="12">
        <f t="shared" si="10"/>
        <v>0</v>
      </c>
      <c r="S120" s="10">
        <v>0</v>
      </c>
      <c r="T120" s="10">
        <v>0</v>
      </c>
      <c r="U120" s="10">
        <v>0</v>
      </c>
      <c r="V120" s="35">
        <f t="shared" si="11"/>
        <v>0</v>
      </c>
      <c r="W120" s="37">
        <f>SUM(H120,O120,V120)</f>
        <v>110</v>
      </c>
    </row>
    <row r="121" spans="1:23">
      <c r="A121" s="1" t="s">
        <v>584</v>
      </c>
      <c r="B121" s="10">
        <v>0</v>
      </c>
      <c r="C121" s="10">
        <v>52</v>
      </c>
      <c r="D121" s="12">
        <f t="shared" si="6"/>
        <v>52</v>
      </c>
      <c r="E121" s="10">
        <v>0</v>
      </c>
      <c r="F121" s="10">
        <v>0</v>
      </c>
      <c r="G121" s="10">
        <v>0</v>
      </c>
      <c r="H121" s="33">
        <f t="shared" si="7"/>
        <v>52</v>
      </c>
      <c r="I121" s="10">
        <v>0</v>
      </c>
      <c r="J121" s="10">
        <v>0</v>
      </c>
      <c r="K121" s="12">
        <f t="shared" si="8"/>
        <v>0</v>
      </c>
      <c r="L121" s="10">
        <v>0</v>
      </c>
      <c r="M121" s="10">
        <v>0</v>
      </c>
      <c r="N121" s="10">
        <v>0</v>
      </c>
      <c r="O121" s="34">
        <f t="shared" si="9"/>
        <v>0</v>
      </c>
      <c r="P121" s="10">
        <v>0</v>
      </c>
      <c r="Q121" s="10">
        <v>0</v>
      </c>
      <c r="R121" s="12">
        <f t="shared" si="10"/>
        <v>0</v>
      </c>
      <c r="S121" s="10">
        <v>0</v>
      </c>
      <c r="T121" s="10">
        <v>0</v>
      </c>
      <c r="U121" s="10">
        <v>0</v>
      </c>
      <c r="V121" s="35">
        <f t="shared" si="11"/>
        <v>0</v>
      </c>
      <c r="W121" s="37">
        <f>SUM(H121,O121,V121)</f>
        <v>52</v>
      </c>
    </row>
    <row r="122" spans="1:23">
      <c r="A122" s="1" t="s">
        <v>589</v>
      </c>
      <c r="B122" s="10">
        <v>998</v>
      </c>
      <c r="C122" s="10">
        <v>327</v>
      </c>
      <c r="D122" s="12">
        <f t="shared" si="6"/>
        <v>1325</v>
      </c>
      <c r="E122" s="10">
        <v>44</v>
      </c>
      <c r="F122" s="10">
        <v>121</v>
      </c>
      <c r="G122" s="10">
        <v>15</v>
      </c>
      <c r="H122" s="33">
        <f t="shared" si="7"/>
        <v>1505</v>
      </c>
      <c r="I122" s="10">
        <v>472</v>
      </c>
      <c r="J122" s="10">
        <v>232</v>
      </c>
      <c r="K122" s="12">
        <f t="shared" si="8"/>
        <v>704</v>
      </c>
      <c r="L122" s="10">
        <v>0</v>
      </c>
      <c r="M122" s="10">
        <v>41</v>
      </c>
      <c r="N122" s="10">
        <v>28</v>
      </c>
      <c r="O122" s="34">
        <f t="shared" si="9"/>
        <v>773</v>
      </c>
      <c r="P122" s="10">
        <v>0</v>
      </c>
      <c r="Q122" s="10">
        <v>0</v>
      </c>
      <c r="R122" s="12">
        <f t="shared" si="10"/>
        <v>0</v>
      </c>
      <c r="S122" s="10">
        <v>0</v>
      </c>
      <c r="T122" s="10">
        <v>1</v>
      </c>
      <c r="U122" s="10">
        <v>0</v>
      </c>
      <c r="V122" s="35">
        <f t="shared" si="11"/>
        <v>1</v>
      </c>
      <c r="W122" s="37">
        <f>SUM(H122,O122,V122)</f>
        <v>2279</v>
      </c>
    </row>
    <row r="123" spans="1:23">
      <c r="A123" s="1" t="s">
        <v>594</v>
      </c>
      <c r="B123" s="10">
        <v>65</v>
      </c>
      <c r="C123" s="9" t="s">
        <v>71</v>
      </c>
      <c r="D123" s="12">
        <f t="shared" si="6"/>
        <v>65</v>
      </c>
      <c r="E123" s="10">
        <v>4</v>
      </c>
      <c r="F123" s="10">
        <v>4</v>
      </c>
      <c r="G123" s="10">
        <v>365</v>
      </c>
      <c r="H123" s="33">
        <f t="shared" si="7"/>
        <v>438</v>
      </c>
      <c r="I123" s="9" t="s">
        <v>71</v>
      </c>
      <c r="J123" s="9" t="s">
        <v>71</v>
      </c>
      <c r="K123" s="12">
        <f t="shared" si="8"/>
        <v>0</v>
      </c>
      <c r="L123" s="9" t="s">
        <v>71</v>
      </c>
      <c r="M123" s="9" t="s">
        <v>71</v>
      </c>
      <c r="N123" s="10">
        <v>42</v>
      </c>
      <c r="O123" s="34">
        <f t="shared" si="9"/>
        <v>42</v>
      </c>
      <c r="P123" s="9" t="s">
        <v>71</v>
      </c>
      <c r="Q123" s="9" t="s">
        <v>71</v>
      </c>
      <c r="R123" s="12">
        <f t="shared" si="10"/>
        <v>0</v>
      </c>
      <c r="S123" s="9" t="s">
        <v>71</v>
      </c>
      <c r="T123" s="9" t="s">
        <v>71</v>
      </c>
      <c r="U123" s="9" t="s">
        <v>71</v>
      </c>
      <c r="V123" s="35">
        <f t="shared" si="11"/>
        <v>0</v>
      </c>
      <c r="W123" s="37">
        <f>SUM(H123,O123,V123)</f>
        <v>480</v>
      </c>
    </row>
    <row r="124" spans="1:23">
      <c r="A124" s="1" t="s">
        <v>599</v>
      </c>
      <c r="B124" s="10">
        <v>62</v>
      </c>
      <c r="C124" s="10">
        <v>825</v>
      </c>
      <c r="D124" s="12">
        <f t="shared" si="6"/>
        <v>887</v>
      </c>
      <c r="E124" s="10">
        <v>10</v>
      </c>
      <c r="F124" s="10">
        <v>41</v>
      </c>
      <c r="G124" s="10">
        <v>82</v>
      </c>
      <c r="H124" s="33">
        <f t="shared" si="7"/>
        <v>1020</v>
      </c>
      <c r="I124" s="10">
        <v>0</v>
      </c>
      <c r="J124" s="10">
        <v>0</v>
      </c>
      <c r="K124" s="12">
        <f t="shared" si="8"/>
        <v>0</v>
      </c>
      <c r="L124" s="10">
        <v>0</v>
      </c>
      <c r="M124" s="10">
        <v>0</v>
      </c>
      <c r="N124" s="10">
        <v>0</v>
      </c>
      <c r="O124" s="34">
        <f t="shared" si="9"/>
        <v>0</v>
      </c>
      <c r="P124" s="10">
        <v>0</v>
      </c>
      <c r="Q124" s="10">
        <v>0</v>
      </c>
      <c r="R124" s="12">
        <f t="shared" si="10"/>
        <v>0</v>
      </c>
      <c r="S124" s="10">
        <v>0</v>
      </c>
      <c r="T124" s="10">
        <v>0</v>
      </c>
      <c r="U124" s="10">
        <v>0</v>
      </c>
      <c r="V124" s="35">
        <f t="shared" si="11"/>
        <v>0</v>
      </c>
      <c r="W124" s="37">
        <f>SUM(H124,O124,V124)</f>
        <v>1020</v>
      </c>
    </row>
    <row r="125" spans="1:23">
      <c r="A125" s="1" t="s">
        <v>604</v>
      </c>
      <c r="B125" s="11">
        <v>1043</v>
      </c>
      <c r="C125" s="11">
        <v>1114</v>
      </c>
      <c r="D125" s="12">
        <f t="shared" si="6"/>
        <v>2157</v>
      </c>
      <c r="E125" s="10">
        <v>280</v>
      </c>
      <c r="F125" s="10">
        <v>164</v>
      </c>
      <c r="G125" s="10">
        <v>0</v>
      </c>
      <c r="H125" s="33">
        <f t="shared" si="7"/>
        <v>2601</v>
      </c>
      <c r="I125" s="10">
        <v>0</v>
      </c>
      <c r="J125" s="10">
        <v>0</v>
      </c>
      <c r="K125" s="12">
        <f t="shared" si="8"/>
        <v>0</v>
      </c>
      <c r="L125" s="10">
        <v>63</v>
      </c>
      <c r="M125" s="10">
        <v>37</v>
      </c>
      <c r="N125" s="10">
        <v>0</v>
      </c>
      <c r="O125" s="34">
        <f t="shared" si="9"/>
        <v>100</v>
      </c>
      <c r="P125" s="10">
        <v>24</v>
      </c>
      <c r="Q125" s="10">
        <v>68</v>
      </c>
      <c r="R125" s="12">
        <f t="shared" si="10"/>
        <v>92</v>
      </c>
      <c r="S125" s="10">
        <v>49</v>
      </c>
      <c r="T125" s="10">
        <v>82</v>
      </c>
      <c r="U125" s="10">
        <v>0</v>
      </c>
      <c r="V125" s="35">
        <f t="shared" si="11"/>
        <v>223</v>
      </c>
      <c r="W125" s="37">
        <f>SUM(H125,O125,V125)</f>
        <v>2924</v>
      </c>
    </row>
    <row r="127" spans="1:23">
      <c r="W127" s="37">
        <f>SUM(W5:W126)</f>
        <v>549104</v>
      </c>
    </row>
  </sheetData>
  <mergeCells count="3">
    <mergeCell ref="B3:H3"/>
    <mergeCell ref="I3:O3"/>
    <mergeCell ref="P3:V3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82B1-664E-44CB-8512-8A8DD739495D}">
  <dimension ref="A1:C125"/>
  <sheetViews>
    <sheetView workbookViewId="0">
      <selection activeCell="D20" sqref="D20"/>
    </sheetView>
  </sheetViews>
  <sheetFormatPr defaultRowHeight="15"/>
  <cols>
    <col min="1" max="1" width="52.42578125" bestFit="1" customWidth="1"/>
    <col min="2" max="2" width="24.28515625" bestFit="1" customWidth="1"/>
    <col min="3" max="3" width="17" bestFit="1" customWidth="1"/>
  </cols>
  <sheetData>
    <row r="1" spans="1:3">
      <c r="A1" s="26" t="s">
        <v>744</v>
      </c>
    </row>
    <row r="2" spans="1:3">
      <c r="A2" t="s">
        <v>745</v>
      </c>
    </row>
    <row r="4" spans="1:3">
      <c r="A4" s="8" t="s">
        <v>1</v>
      </c>
      <c r="B4" s="8" t="s">
        <v>746</v>
      </c>
      <c r="C4" s="8" t="s">
        <v>747</v>
      </c>
    </row>
    <row r="5" spans="1:3">
      <c r="A5" s="1" t="s">
        <v>12</v>
      </c>
      <c r="B5" s="10">
        <v>0</v>
      </c>
      <c r="C5" s="10">
        <v>0</v>
      </c>
    </row>
    <row r="6" spans="1:3">
      <c r="A6" s="1" t="s">
        <v>17</v>
      </c>
      <c r="B6" s="10">
        <v>0</v>
      </c>
      <c r="C6" s="10">
        <v>0</v>
      </c>
    </row>
    <row r="7" spans="1:3">
      <c r="A7" s="1" t="s">
        <v>22</v>
      </c>
      <c r="B7" s="10">
        <v>0</v>
      </c>
      <c r="C7" s="10">
        <v>0</v>
      </c>
    </row>
    <row r="8" spans="1:3">
      <c r="A8" s="1" t="s">
        <v>27</v>
      </c>
      <c r="B8" s="10">
        <v>0</v>
      </c>
      <c r="C8" s="10">
        <v>0</v>
      </c>
    </row>
    <row r="9" spans="1:3">
      <c r="A9" s="1" t="s">
        <v>32</v>
      </c>
      <c r="B9" s="10">
        <v>0</v>
      </c>
      <c r="C9" s="10">
        <v>0</v>
      </c>
    </row>
    <row r="10" spans="1:3">
      <c r="A10" s="1" t="s">
        <v>37</v>
      </c>
      <c r="B10" s="10">
        <v>0</v>
      </c>
      <c r="C10" s="10">
        <v>0</v>
      </c>
    </row>
    <row r="11" spans="1:3">
      <c r="A11" s="1" t="s">
        <v>42</v>
      </c>
      <c r="B11" s="10">
        <v>0</v>
      </c>
      <c r="C11" s="10">
        <v>0</v>
      </c>
    </row>
    <row r="12" spans="1:3">
      <c r="A12" s="1" t="s">
        <v>47</v>
      </c>
      <c r="B12" s="10">
        <v>0</v>
      </c>
      <c r="C12" s="10">
        <v>0</v>
      </c>
    </row>
    <row r="13" spans="1:3">
      <c r="A13" s="1" t="s">
        <v>52</v>
      </c>
      <c r="B13" s="10">
        <v>9</v>
      </c>
      <c r="C13" s="11">
        <v>1721</v>
      </c>
    </row>
    <row r="14" spans="1:3">
      <c r="A14" s="1" t="s">
        <v>57</v>
      </c>
      <c r="B14" s="10">
        <v>0</v>
      </c>
      <c r="C14" s="10">
        <v>0</v>
      </c>
    </row>
    <row r="15" spans="1:3">
      <c r="A15" s="1" t="s">
        <v>62</v>
      </c>
      <c r="B15" s="10">
        <v>1</v>
      </c>
      <c r="C15" s="10">
        <v>15</v>
      </c>
    </row>
    <row r="16" spans="1:3">
      <c r="A16" s="1" t="s">
        <v>67</v>
      </c>
      <c r="B16" s="10">
        <v>2</v>
      </c>
      <c r="C16" s="10">
        <v>5</v>
      </c>
    </row>
    <row r="17" spans="1:3">
      <c r="A17" s="1" t="s">
        <v>72</v>
      </c>
      <c r="B17" s="10">
        <v>5</v>
      </c>
      <c r="C17" s="10">
        <v>477</v>
      </c>
    </row>
    <row r="18" spans="1:3">
      <c r="A18" s="1" t="s">
        <v>77</v>
      </c>
      <c r="B18" s="10">
        <v>0</v>
      </c>
      <c r="C18" s="10">
        <v>0</v>
      </c>
    </row>
    <row r="19" spans="1:3">
      <c r="A19" s="1" t="s">
        <v>82</v>
      </c>
      <c r="B19" s="10">
        <v>0</v>
      </c>
      <c r="C19" s="10">
        <v>0</v>
      </c>
    </row>
    <row r="20" spans="1:3">
      <c r="A20" s="1" t="s">
        <v>87</v>
      </c>
      <c r="B20" s="9" t="s">
        <v>71</v>
      </c>
      <c r="C20" s="9" t="s">
        <v>71</v>
      </c>
    </row>
    <row r="21" spans="1:3">
      <c r="A21" s="1" t="s">
        <v>92</v>
      </c>
      <c r="B21" s="10">
        <v>0</v>
      </c>
      <c r="C21" s="10">
        <v>0</v>
      </c>
    </row>
    <row r="22" spans="1:3">
      <c r="A22" s="1" t="s">
        <v>97</v>
      </c>
      <c r="B22" s="10">
        <v>0</v>
      </c>
      <c r="C22" s="10">
        <v>0</v>
      </c>
    </row>
    <row r="23" spans="1:3">
      <c r="A23" s="1" t="s">
        <v>102</v>
      </c>
      <c r="B23" s="10">
        <v>0</v>
      </c>
      <c r="C23" s="10">
        <v>0</v>
      </c>
    </row>
    <row r="24" spans="1:3">
      <c r="A24" s="1" t="s">
        <v>107</v>
      </c>
      <c r="B24" s="10">
        <v>0</v>
      </c>
      <c r="C24" s="10">
        <v>0</v>
      </c>
    </row>
    <row r="25" spans="1:3">
      <c r="A25" s="1" t="s">
        <v>112</v>
      </c>
      <c r="B25" s="10">
        <v>0</v>
      </c>
      <c r="C25" s="10">
        <v>0</v>
      </c>
    </row>
    <row r="26" spans="1:3">
      <c r="A26" s="1" t="s">
        <v>117</v>
      </c>
      <c r="B26" s="10">
        <v>0</v>
      </c>
      <c r="C26" s="10">
        <v>0</v>
      </c>
    </row>
    <row r="27" spans="1:3">
      <c r="A27" s="1" t="s">
        <v>122</v>
      </c>
      <c r="B27" s="10">
        <v>1</v>
      </c>
      <c r="C27" s="10">
        <v>146</v>
      </c>
    </row>
    <row r="28" spans="1:3">
      <c r="A28" s="1" t="s">
        <v>127</v>
      </c>
      <c r="B28" s="10">
        <v>0</v>
      </c>
      <c r="C28" s="10">
        <v>0</v>
      </c>
    </row>
    <row r="29" spans="1:3">
      <c r="A29" s="1" t="s">
        <v>132</v>
      </c>
      <c r="B29" s="10">
        <v>96</v>
      </c>
      <c r="C29" s="10">
        <v>253</v>
      </c>
    </row>
    <row r="30" spans="1:3">
      <c r="A30" s="1" t="s">
        <v>137</v>
      </c>
      <c r="B30" s="10">
        <v>0</v>
      </c>
      <c r="C30" s="9" t="s">
        <v>71</v>
      </c>
    </row>
    <row r="31" spans="1:3">
      <c r="A31" s="1" t="s">
        <v>142</v>
      </c>
      <c r="B31" s="10">
        <v>49</v>
      </c>
      <c r="C31" s="10">
        <v>373</v>
      </c>
    </row>
    <row r="32" spans="1:3">
      <c r="A32" s="1" t="s">
        <v>147</v>
      </c>
      <c r="B32" s="10">
        <v>0</v>
      </c>
      <c r="C32" s="10">
        <v>0</v>
      </c>
    </row>
    <row r="33" spans="1:3">
      <c r="A33" s="1" t="s">
        <v>152</v>
      </c>
      <c r="B33" s="9" t="s">
        <v>71</v>
      </c>
      <c r="C33" s="9" t="s">
        <v>71</v>
      </c>
    </row>
    <row r="34" spans="1:3">
      <c r="A34" s="1" t="s">
        <v>157</v>
      </c>
      <c r="B34" s="10">
        <v>29</v>
      </c>
      <c r="C34" s="10">
        <v>393</v>
      </c>
    </row>
    <row r="35" spans="1:3">
      <c r="A35" s="1" t="s">
        <v>162</v>
      </c>
      <c r="B35" s="10">
        <v>0</v>
      </c>
      <c r="C35" s="10">
        <v>0</v>
      </c>
    </row>
    <row r="36" spans="1:3">
      <c r="A36" s="1" t="s">
        <v>167</v>
      </c>
      <c r="B36" s="10">
        <v>166</v>
      </c>
      <c r="C36" s="11">
        <v>2039</v>
      </c>
    </row>
    <row r="37" spans="1:3">
      <c r="A37" s="1" t="s">
        <v>171</v>
      </c>
      <c r="B37" s="10">
        <v>19</v>
      </c>
      <c r="C37" s="11">
        <v>2836</v>
      </c>
    </row>
    <row r="38" spans="1:3">
      <c r="A38" s="1" t="s">
        <v>176</v>
      </c>
      <c r="B38" s="10">
        <v>0</v>
      </c>
      <c r="C38" s="10">
        <v>0</v>
      </c>
    </row>
    <row r="39" spans="1:3">
      <c r="A39" s="1" t="s">
        <v>181</v>
      </c>
      <c r="B39" s="10">
        <v>0</v>
      </c>
      <c r="C39" s="10">
        <v>0</v>
      </c>
    </row>
    <row r="40" spans="1:3">
      <c r="A40" s="1" t="s">
        <v>186</v>
      </c>
      <c r="B40" s="10">
        <v>3</v>
      </c>
      <c r="C40" s="10">
        <v>41</v>
      </c>
    </row>
    <row r="41" spans="1:3">
      <c r="A41" s="1" t="s">
        <v>191</v>
      </c>
      <c r="B41" s="10">
        <v>0</v>
      </c>
      <c r="C41" s="10">
        <v>0</v>
      </c>
    </row>
    <row r="42" spans="1:3">
      <c r="A42" s="1" t="s">
        <v>196</v>
      </c>
      <c r="B42" s="10">
        <v>1</v>
      </c>
      <c r="C42" s="10">
        <v>115</v>
      </c>
    </row>
    <row r="43" spans="1:3">
      <c r="A43" s="1" t="s">
        <v>201</v>
      </c>
      <c r="B43" s="10">
        <v>0</v>
      </c>
      <c r="C43" s="10">
        <v>0</v>
      </c>
    </row>
    <row r="44" spans="1:3">
      <c r="A44" s="1" t="s">
        <v>206</v>
      </c>
      <c r="B44" s="10">
        <v>0</v>
      </c>
      <c r="C44" s="10">
        <v>0</v>
      </c>
    </row>
    <row r="45" spans="1:3">
      <c r="A45" s="1" t="s">
        <v>211</v>
      </c>
      <c r="B45" s="10">
        <v>0</v>
      </c>
      <c r="C45" s="10">
        <v>0</v>
      </c>
    </row>
    <row r="46" spans="1:3">
      <c r="A46" s="1" t="s">
        <v>216</v>
      </c>
      <c r="B46" s="10">
        <v>0</v>
      </c>
      <c r="C46" s="10">
        <v>0</v>
      </c>
    </row>
    <row r="47" spans="1:3">
      <c r="A47" s="1" t="s">
        <v>221</v>
      </c>
      <c r="B47" s="10">
        <v>0</v>
      </c>
      <c r="C47" s="10">
        <v>0</v>
      </c>
    </row>
    <row r="48" spans="1:3">
      <c r="A48" s="1" t="s">
        <v>226</v>
      </c>
      <c r="B48" s="10">
        <v>0</v>
      </c>
      <c r="C48" s="10">
        <v>0</v>
      </c>
    </row>
    <row r="49" spans="1:3">
      <c r="A49" s="1" t="s">
        <v>231</v>
      </c>
      <c r="B49" s="10">
        <v>0</v>
      </c>
      <c r="C49" s="10">
        <v>0</v>
      </c>
    </row>
    <row r="50" spans="1:3">
      <c r="A50" s="1" t="s">
        <v>236</v>
      </c>
      <c r="B50" s="10">
        <v>0</v>
      </c>
      <c r="C50" s="10">
        <v>0</v>
      </c>
    </row>
    <row r="51" spans="1:3">
      <c r="A51" s="1" t="s">
        <v>241</v>
      </c>
      <c r="B51" s="10">
        <v>0</v>
      </c>
      <c r="C51" s="10">
        <v>0</v>
      </c>
    </row>
    <row r="52" spans="1:3">
      <c r="A52" s="1" t="s">
        <v>246</v>
      </c>
      <c r="B52" s="10">
        <v>0</v>
      </c>
      <c r="C52" s="10">
        <v>0</v>
      </c>
    </row>
    <row r="53" spans="1:3">
      <c r="A53" s="1" t="s">
        <v>251</v>
      </c>
      <c r="B53" s="10">
        <v>0</v>
      </c>
      <c r="C53" s="10">
        <v>0</v>
      </c>
    </row>
    <row r="54" spans="1:3">
      <c r="A54" s="1" t="s">
        <v>256</v>
      </c>
      <c r="B54" s="10">
        <v>0</v>
      </c>
      <c r="C54" s="10">
        <v>0</v>
      </c>
    </row>
    <row r="55" spans="1:3">
      <c r="A55" s="1" t="s">
        <v>261</v>
      </c>
      <c r="B55" s="10">
        <v>0</v>
      </c>
      <c r="C55" s="10">
        <v>0</v>
      </c>
    </row>
    <row r="56" spans="1:3">
      <c r="A56" s="1" t="s">
        <v>266</v>
      </c>
      <c r="B56" s="10">
        <v>0</v>
      </c>
      <c r="C56" s="10">
        <v>0</v>
      </c>
    </row>
    <row r="57" spans="1:3">
      <c r="A57" s="1" t="s">
        <v>271</v>
      </c>
      <c r="B57" s="10">
        <v>0</v>
      </c>
      <c r="C57" s="9" t="s">
        <v>738</v>
      </c>
    </row>
    <row r="58" spans="1:3">
      <c r="A58" s="1" t="s">
        <v>276</v>
      </c>
      <c r="B58" s="10">
        <v>0</v>
      </c>
      <c r="C58" s="10">
        <v>0</v>
      </c>
    </row>
    <row r="59" spans="1:3">
      <c r="A59" s="1" t="s">
        <v>281</v>
      </c>
      <c r="B59" s="10">
        <v>0</v>
      </c>
      <c r="C59" s="10">
        <v>0</v>
      </c>
    </row>
    <row r="60" spans="1:3">
      <c r="A60" s="1" t="s">
        <v>286</v>
      </c>
      <c r="B60" s="10">
        <v>0</v>
      </c>
      <c r="C60" s="10">
        <v>0</v>
      </c>
    </row>
    <row r="61" spans="1:3">
      <c r="A61" s="1" t="s">
        <v>291</v>
      </c>
      <c r="B61" s="10">
        <v>0</v>
      </c>
      <c r="C61" s="10">
        <v>0</v>
      </c>
    </row>
    <row r="62" spans="1:3">
      <c r="A62" s="1" t="s">
        <v>296</v>
      </c>
      <c r="B62" s="10">
        <v>0</v>
      </c>
      <c r="C62" s="10">
        <v>0</v>
      </c>
    </row>
    <row r="63" spans="1:3">
      <c r="A63" s="1" t="s">
        <v>301</v>
      </c>
      <c r="B63" s="10">
        <v>2</v>
      </c>
      <c r="C63" s="10">
        <v>304</v>
      </c>
    </row>
    <row r="64" spans="1:3">
      <c r="A64" s="1" t="s">
        <v>306</v>
      </c>
      <c r="B64" s="10">
        <v>5</v>
      </c>
      <c r="C64" s="9" t="s">
        <v>71</v>
      </c>
    </row>
    <row r="65" spans="1:3">
      <c r="A65" s="1" t="s">
        <v>311</v>
      </c>
      <c r="B65" s="10">
        <v>0</v>
      </c>
      <c r="C65" s="10">
        <v>0</v>
      </c>
    </row>
    <row r="66" spans="1:3">
      <c r="A66" s="1" t="s">
        <v>316</v>
      </c>
      <c r="B66" s="10">
        <v>0</v>
      </c>
      <c r="C66" s="10">
        <v>0</v>
      </c>
    </row>
    <row r="67" spans="1:3">
      <c r="A67" s="1" t="s">
        <v>321</v>
      </c>
      <c r="B67" s="10">
        <v>0</v>
      </c>
      <c r="C67" s="10">
        <v>0</v>
      </c>
    </row>
    <row r="68" spans="1:3">
      <c r="A68" s="1" t="s">
        <v>326</v>
      </c>
      <c r="B68" s="10">
        <v>0</v>
      </c>
      <c r="C68" s="10">
        <v>0</v>
      </c>
    </row>
    <row r="69" spans="1:3">
      <c r="A69" s="1" t="s">
        <v>331</v>
      </c>
      <c r="B69" s="10">
        <v>1</v>
      </c>
      <c r="C69" s="10">
        <v>110</v>
      </c>
    </row>
    <row r="70" spans="1:3">
      <c r="A70" s="1" t="s">
        <v>336</v>
      </c>
      <c r="B70" s="10">
        <v>0</v>
      </c>
      <c r="C70" s="10">
        <v>0</v>
      </c>
    </row>
    <row r="71" spans="1:3">
      <c r="A71" s="1" t="s">
        <v>341</v>
      </c>
      <c r="B71" s="10">
        <v>0</v>
      </c>
      <c r="C71" s="10">
        <v>0</v>
      </c>
    </row>
    <row r="72" spans="1:3">
      <c r="A72" s="1" t="s">
        <v>346</v>
      </c>
      <c r="B72" s="10">
        <v>0</v>
      </c>
      <c r="C72" s="10">
        <v>0</v>
      </c>
    </row>
    <row r="73" spans="1:3">
      <c r="A73" s="1" t="s">
        <v>350</v>
      </c>
      <c r="B73" s="10">
        <v>948</v>
      </c>
      <c r="C73" s="11">
        <v>22093</v>
      </c>
    </row>
    <row r="74" spans="1:3">
      <c r="A74" s="1" t="s">
        <v>355</v>
      </c>
      <c r="B74" s="10">
        <v>31</v>
      </c>
      <c r="C74" s="11">
        <v>2038</v>
      </c>
    </row>
    <row r="75" spans="1:3">
      <c r="A75" s="1" t="s">
        <v>360</v>
      </c>
      <c r="B75" s="10">
        <v>0</v>
      </c>
      <c r="C75" s="10">
        <v>0</v>
      </c>
    </row>
    <row r="76" spans="1:3">
      <c r="A76" s="1" t="s">
        <v>365</v>
      </c>
      <c r="B76" s="10">
        <v>0</v>
      </c>
      <c r="C76" s="10">
        <v>0</v>
      </c>
    </row>
    <row r="77" spans="1:3">
      <c r="A77" s="1" t="s">
        <v>370</v>
      </c>
      <c r="B77" s="10">
        <v>0</v>
      </c>
      <c r="C77" s="10">
        <v>0</v>
      </c>
    </row>
    <row r="78" spans="1:3">
      <c r="A78" s="1" t="s">
        <v>375</v>
      </c>
      <c r="B78" s="10">
        <v>0</v>
      </c>
      <c r="C78" s="10">
        <v>0</v>
      </c>
    </row>
    <row r="79" spans="1:3">
      <c r="A79" s="1" t="s">
        <v>380</v>
      </c>
      <c r="B79" s="10">
        <v>0</v>
      </c>
      <c r="C79" s="10">
        <v>0</v>
      </c>
    </row>
    <row r="80" spans="1:3">
      <c r="A80" s="1" t="s">
        <v>385</v>
      </c>
      <c r="B80" s="10">
        <v>0</v>
      </c>
      <c r="C80" s="10">
        <v>0</v>
      </c>
    </row>
    <row r="81" spans="1:3">
      <c r="A81" s="1" t="s">
        <v>390</v>
      </c>
      <c r="B81" s="10">
        <v>0</v>
      </c>
      <c r="C81" s="10">
        <v>0</v>
      </c>
    </row>
    <row r="82" spans="1:3">
      <c r="A82" s="1" t="s">
        <v>395</v>
      </c>
      <c r="B82" s="10">
        <v>0</v>
      </c>
      <c r="C82" s="10">
        <v>0</v>
      </c>
    </row>
    <row r="83" spans="1:3">
      <c r="A83" s="1" t="s">
        <v>400</v>
      </c>
      <c r="B83" s="10">
        <v>0</v>
      </c>
      <c r="C83" s="10">
        <v>0</v>
      </c>
    </row>
    <row r="84" spans="1:3">
      <c r="A84" s="1" t="s">
        <v>405</v>
      </c>
      <c r="B84" s="10">
        <v>0</v>
      </c>
      <c r="C84" s="10">
        <v>0</v>
      </c>
    </row>
    <row r="85" spans="1:3">
      <c r="A85" s="1" t="s">
        <v>410</v>
      </c>
      <c r="B85" s="10">
        <v>0</v>
      </c>
      <c r="C85" s="10">
        <v>0</v>
      </c>
    </row>
    <row r="86" spans="1:3">
      <c r="A86" s="1" t="s">
        <v>415</v>
      </c>
      <c r="B86" s="10">
        <v>0</v>
      </c>
      <c r="C86" s="10">
        <v>0</v>
      </c>
    </row>
    <row r="87" spans="1:3">
      <c r="A87" s="1" t="s">
        <v>420</v>
      </c>
      <c r="B87" s="10">
        <v>0</v>
      </c>
      <c r="C87" s="10">
        <v>0</v>
      </c>
    </row>
    <row r="88" spans="1:3">
      <c r="A88" s="1" t="s">
        <v>425</v>
      </c>
      <c r="B88" s="10">
        <v>0</v>
      </c>
      <c r="C88" s="10">
        <v>0</v>
      </c>
    </row>
    <row r="89" spans="1:3">
      <c r="A89" s="1" t="s">
        <v>430</v>
      </c>
      <c r="B89" s="10">
        <v>0</v>
      </c>
      <c r="C89" s="10">
        <v>0</v>
      </c>
    </row>
    <row r="90" spans="1:3">
      <c r="A90" s="1" t="s">
        <v>435</v>
      </c>
      <c r="B90" s="10">
        <v>173</v>
      </c>
      <c r="C90" s="11">
        <v>6173</v>
      </c>
    </row>
    <row r="91" spans="1:3">
      <c r="A91" s="1" t="s">
        <v>440</v>
      </c>
      <c r="B91" s="10">
        <v>1</v>
      </c>
      <c r="C91" s="10">
        <v>307</v>
      </c>
    </row>
    <row r="92" spans="1:3">
      <c r="A92" s="1" t="s">
        <v>445</v>
      </c>
      <c r="B92" s="10">
        <v>0</v>
      </c>
      <c r="C92" s="10">
        <v>0</v>
      </c>
    </row>
    <row r="93" spans="1:3">
      <c r="A93" s="1" t="s">
        <v>450</v>
      </c>
      <c r="B93" s="10">
        <v>0</v>
      </c>
      <c r="C93" s="10">
        <v>0</v>
      </c>
    </row>
    <row r="94" spans="1:3">
      <c r="A94" s="1" t="s">
        <v>455</v>
      </c>
      <c r="B94" s="10">
        <v>0</v>
      </c>
      <c r="C94" s="10">
        <v>0</v>
      </c>
    </row>
    <row r="95" spans="1:3">
      <c r="A95" s="1" t="s">
        <v>460</v>
      </c>
      <c r="B95" s="10">
        <v>0</v>
      </c>
      <c r="C95" s="10">
        <v>0</v>
      </c>
    </row>
    <row r="96" spans="1:3">
      <c r="A96" s="1" t="s">
        <v>465</v>
      </c>
      <c r="B96" s="10">
        <v>0</v>
      </c>
      <c r="C96" s="10">
        <v>0</v>
      </c>
    </row>
    <row r="97" spans="1:3">
      <c r="A97" s="1" t="s">
        <v>470</v>
      </c>
      <c r="B97" s="10">
        <v>0</v>
      </c>
      <c r="C97" s="10">
        <v>0</v>
      </c>
    </row>
    <row r="98" spans="1:3">
      <c r="A98" s="1" t="s">
        <v>475</v>
      </c>
      <c r="B98" s="10">
        <v>0</v>
      </c>
      <c r="C98" s="10">
        <v>0</v>
      </c>
    </row>
    <row r="99" spans="1:3">
      <c r="A99" s="1" t="s">
        <v>480</v>
      </c>
      <c r="B99" s="10">
        <v>0</v>
      </c>
      <c r="C99" s="10">
        <v>0</v>
      </c>
    </row>
    <row r="100" spans="1:3">
      <c r="A100" s="1" t="s">
        <v>485</v>
      </c>
      <c r="B100" s="10">
        <v>0</v>
      </c>
      <c r="C100" s="10">
        <v>0</v>
      </c>
    </row>
    <row r="101" spans="1:3">
      <c r="A101" s="1" t="s">
        <v>490</v>
      </c>
      <c r="B101" s="10">
        <v>0</v>
      </c>
      <c r="C101" s="10">
        <v>0</v>
      </c>
    </row>
    <row r="102" spans="1:3">
      <c r="A102" s="1" t="s">
        <v>494</v>
      </c>
      <c r="B102" s="10">
        <v>0</v>
      </c>
      <c r="C102" s="10">
        <v>0</v>
      </c>
    </row>
    <row r="103" spans="1:3">
      <c r="A103" s="1" t="s">
        <v>497</v>
      </c>
      <c r="B103" s="10">
        <v>9</v>
      </c>
      <c r="C103" s="11">
        <v>1728</v>
      </c>
    </row>
    <row r="104" spans="1:3">
      <c r="A104" s="1" t="s">
        <v>500</v>
      </c>
      <c r="B104" s="10">
        <v>7</v>
      </c>
      <c r="C104" s="10">
        <v>122</v>
      </c>
    </row>
    <row r="105" spans="1:3">
      <c r="A105" s="1" t="s">
        <v>505</v>
      </c>
      <c r="B105" s="10">
        <v>0</v>
      </c>
      <c r="C105" s="10">
        <v>0</v>
      </c>
    </row>
    <row r="106" spans="1:3">
      <c r="A106" s="1" t="s">
        <v>510</v>
      </c>
      <c r="B106" s="10">
        <v>72</v>
      </c>
      <c r="C106" s="10">
        <v>134</v>
      </c>
    </row>
    <row r="107" spans="1:3">
      <c r="A107" s="1" t="s">
        <v>515</v>
      </c>
      <c r="B107" s="10">
        <v>0</v>
      </c>
      <c r="C107" s="10">
        <v>0</v>
      </c>
    </row>
    <row r="108" spans="1:3">
      <c r="A108" s="1" t="s">
        <v>520</v>
      </c>
      <c r="B108" s="10">
        <v>0</v>
      </c>
      <c r="C108" s="10">
        <v>0</v>
      </c>
    </row>
    <row r="109" spans="1:3">
      <c r="A109" s="1" t="s">
        <v>525</v>
      </c>
      <c r="B109" s="10">
        <v>0</v>
      </c>
      <c r="C109" s="10">
        <v>0</v>
      </c>
    </row>
    <row r="110" spans="1:3">
      <c r="A110" s="1" t="s">
        <v>530</v>
      </c>
      <c r="B110" s="10">
        <v>0</v>
      </c>
      <c r="C110" s="10">
        <v>0</v>
      </c>
    </row>
    <row r="111" spans="1:3">
      <c r="A111" s="1" t="s">
        <v>535</v>
      </c>
      <c r="B111" s="10">
        <v>367</v>
      </c>
      <c r="C111" s="11">
        <v>95405</v>
      </c>
    </row>
    <row r="112" spans="1:3">
      <c r="A112" s="1" t="s">
        <v>540</v>
      </c>
      <c r="B112" s="10">
        <v>0</v>
      </c>
      <c r="C112" s="10">
        <v>0</v>
      </c>
    </row>
    <row r="113" spans="1:3">
      <c r="A113" s="1" t="s">
        <v>545</v>
      </c>
      <c r="B113" s="10">
        <v>0</v>
      </c>
      <c r="C113" s="10">
        <v>0</v>
      </c>
    </row>
    <row r="114" spans="1:3">
      <c r="A114" s="1" t="s">
        <v>550</v>
      </c>
      <c r="B114" s="10">
        <v>0</v>
      </c>
      <c r="C114" s="10">
        <v>0</v>
      </c>
    </row>
    <row r="115" spans="1:3">
      <c r="A115" s="1" t="s">
        <v>555</v>
      </c>
      <c r="B115" s="10">
        <v>0</v>
      </c>
      <c r="C115" s="10">
        <v>0</v>
      </c>
    </row>
    <row r="116" spans="1:3">
      <c r="A116" s="1" t="s">
        <v>560</v>
      </c>
      <c r="B116" s="10">
        <v>0</v>
      </c>
      <c r="C116" s="10">
        <v>0</v>
      </c>
    </row>
    <row r="117" spans="1:3">
      <c r="A117" s="1" t="s">
        <v>565</v>
      </c>
      <c r="B117" s="10">
        <v>0</v>
      </c>
      <c r="C117" s="10">
        <v>0</v>
      </c>
    </row>
    <row r="118" spans="1:3">
      <c r="A118" s="1" t="s">
        <v>570</v>
      </c>
      <c r="B118" s="10">
        <v>0</v>
      </c>
      <c r="C118" s="10">
        <v>0</v>
      </c>
    </row>
    <row r="119" spans="1:3">
      <c r="A119" s="1" t="s">
        <v>575</v>
      </c>
      <c r="B119" s="10">
        <v>6</v>
      </c>
      <c r="C119" s="10">
        <v>320</v>
      </c>
    </row>
    <row r="120" spans="1:3">
      <c r="A120" s="1" t="s">
        <v>579</v>
      </c>
      <c r="B120" s="10">
        <v>0</v>
      </c>
      <c r="C120" s="10">
        <v>0</v>
      </c>
    </row>
    <row r="121" spans="1:3">
      <c r="A121" s="1" t="s">
        <v>584</v>
      </c>
      <c r="B121" s="10">
        <v>0</v>
      </c>
      <c r="C121" s="10">
        <v>0</v>
      </c>
    </row>
    <row r="122" spans="1:3">
      <c r="A122" s="1" t="s">
        <v>589</v>
      </c>
      <c r="B122" s="10">
        <v>13</v>
      </c>
      <c r="C122" s="10">
        <v>618</v>
      </c>
    </row>
    <row r="123" spans="1:3">
      <c r="A123" s="1" t="s">
        <v>594</v>
      </c>
      <c r="B123" s="10">
        <v>0</v>
      </c>
      <c r="C123" s="9" t="s">
        <v>71</v>
      </c>
    </row>
    <row r="124" spans="1:3">
      <c r="A124" s="1" t="s">
        <v>599</v>
      </c>
      <c r="B124" s="10">
        <v>0</v>
      </c>
      <c r="C124" s="10">
        <v>0</v>
      </c>
    </row>
    <row r="125" spans="1:3">
      <c r="A125" s="1" t="s">
        <v>604</v>
      </c>
      <c r="B125" s="10">
        <v>131</v>
      </c>
      <c r="C125" s="10">
        <v>760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333F2-7F79-4693-A5E0-B471B25C8473}">
  <dimension ref="A1:L127"/>
  <sheetViews>
    <sheetView workbookViewId="0">
      <selection activeCell="I129" sqref="I129"/>
    </sheetView>
  </sheetViews>
  <sheetFormatPr defaultRowHeight="15"/>
  <cols>
    <col min="1" max="1" width="52.42578125" bestFit="1" customWidth="1"/>
    <col min="2" max="2" width="13.140625" bestFit="1" customWidth="1"/>
    <col min="3" max="3" width="17.42578125" bestFit="1" customWidth="1"/>
    <col min="4" max="4" width="19.85546875" bestFit="1" customWidth="1"/>
    <col min="5" max="5" width="17.5703125" bestFit="1" customWidth="1"/>
    <col min="6" max="6" width="15.7109375" bestFit="1" customWidth="1"/>
    <col min="7" max="7" width="25.42578125" customWidth="1"/>
    <col min="8" max="8" width="17.42578125" bestFit="1" customWidth="1"/>
    <col min="9" max="9" width="21.42578125" bestFit="1" customWidth="1"/>
    <col min="10" max="10" width="21.5703125" style="4" bestFit="1" customWidth="1"/>
    <col min="11" max="11" width="15.140625" bestFit="1" customWidth="1"/>
    <col min="12" max="12" width="12.85546875" bestFit="1" customWidth="1"/>
  </cols>
  <sheetData>
    <row r="1" spans="1:12">
      <c r="A1" s="26" t="s">
        <v>748</v>
      </c>
    </row>
    <row r="3" spans="1:12">
      <c r="C3" s="61" t="s">
        <v>749</v>
      </c>
      <c r="D3" s="61"/>
      <c r="E3" s="61"/>
      <c r="F3" s="61"/>
      <c r="G3" s="15"/>
      <c r="H3" s="14"/>
      <c r="K3" s="63" t="s">
        <v>750</v>
      </c>
      <c r="L3" s="63"/>
    </row>
    <row r="4" spans="1:12">
      <c r="A4" s="49" t="s">
        <v>1</v>
      </c>
      <c r="B4" s="49" t="s">
        <v>11</v>
      </c>
      <c r="C4" s="40" t="s">
        <v>751</v>
      </c>
      <c r="D4" s="40" t="s">
        <v>752</v>
      </c>
      <c r="E4" s="40" t="s">
        <v>753</v>
      </c>
      <c r="F4" s="41" t="s">
        <v>754</v>
      </c>
      <c r="G4" s="49" t="s">
        <v>755</v>
      </c>
      <c r="H4" s="49" t="s">
        <v>756</v>
      </c>
      <c r="I4" s="49" t="s">
        <v>757</v>
      </c>
      <c r="J4" s="50" t="s">
        <v>758</v>
      </c>
      <c r="K4" s="43" t="s">
        <v>759</v>
      </c>
      <c r="L4" s="43" t="s">
        <v>760</v>
      </c>
    </row>
    <row r="5" spans="1:12">
      <c r="A5" s="1" t="s">
        <v>12</v>
      </c>
      <c r="B5" s="2">
        <v>16842</v>
      </c>
      <c r="C5" s="2">
        <v>50691</v>
      </c>
      <c r="D5" s="2">
        <v>32487</v>
      </c>
      <c r="E5" s="3">
        <v>212</v>
      </c>
      <c r="F5" s="13">
        <f>SUM(C5:E5)</f>
        <v>83390</v>
      </c>
      <c r="G5" s="13">
        <f>F5/B5</f>
        <v>4.9513121957012229</v>
      </c>
      <c r="H5" s="2">
        <v>24681</v>
      </c>
      <c r="I5" s="13">
        <f>SUM(F5:H5)</f>
        <v>108075.9513121957</v>
      </c>
      <c r="J5" s="4">
        <f>I5/B5</f>
        <v>6.4170497157223432</v>
      </c>
      <c r="K5" s="3">
        <v>861</v>
      </c>
      <c r="L5" s="3">
        <v>325</v>
      </c>
    </row>
    <row r="6" spans="1:12">
      <c r="A6" s="1" t="s">
        <v>17</v>
      </c>
      <c r="B6" s="3">
        <v>789</v>
      </c>
      <c r="C6" s="2">
        <v>1579</v>
      </c>
      <c r="D6" s="3">
        <v>768</v>
      </c>
      <c r="E6" s="3">
        <v>0</v>
      </c>
      <c r="F6" s="13">
        <f t="shared" ref="F6:F69" si="0">SUM(C6:E6)</f>
        <v>2347</v>
      </c>
      <c r="G6" s="13">
        <f t="shared" ref="G6:G69" si="1">F6/B6</f>
        <v>2.9746514575411913</v>
      </c>
      <c r="H6" s="1">
        <v>93</v>
      </c>
      <c r="I6" s="13">
        <f t="shared" ref="I6:I69" si="2">SUM(F6:H6)</f>
        <v>2442.9746514575413</v>
      </c>
      <c r="J6" s="4">
        <f>I6/B6</f>
        <v>3.0962923339132336</v>
      </c>
      <c r="K6" s="3">
        <v>1</v>
      </c>
      <c r="L6" s="3">
        <v>0</v>
      </c>
    </row>
    <row r="7" spans="1:12">
      <c r="A7" s="1" t="s">
        <v>22</v>
      </c>
      <c r="B7" s="2">
        <v>4997</v>
      </c>
      <c r="C7" s="2">
        <v>11736</v>
      </c>
      <c r="D7" s="2">
        <v>8837</v>
      </c>
      <c r="E7" s="3">
        <v>0</v>
      </c>
      <c r="F7" s="13">
        <f t="shared" si="0"/>
        <v>20573</v>
      </c>
      <c r="G7" s="13">
        <f t="shared" si="1"/>
        <v>4.1170702421452869</v>
      </c>
      <c r="H7" s="2">
        <v>9436</v>
      </c>
      <c r="I7" s="13">
        <f t="shared" si="2"/>
        <v>30013.117070242144</v>
      </c>
      <c r="J7" s="4">
        <f>I7/B7</f>
        <v>6.0062271503386322</v>
      </c>
      <c r="K7" s="3">
        <v>65</v>
      </c>
      <c r="L7" s="3">
        <v>114</v>
      </c>
    </row>
    <row r="8" spans="1:12">
      <c r="A8" s="1" t="s">
        <v>27</v>
      </c>
      <c r="B8" s="2">
        <v>5990</v>
      </c>
      <c r="C8" s="2">
        <v>3775</v>
      </c>
      <c r="D8" s="2">
        <v>1067</v>
      </c>
      <c r="E8" s="3">
        <v>8</v>
      </c>
      <c r="F8" s="13">
        <f t="shared" si="0"/>
        <v>4850</v>
      </c>
      <c r="G8" s="13">
        <f t="shared" si="1"/>
        <v>0.80968280467445741</v>
      </c>
      <c r="H8" s="2">
        <v>5478</v>
      </c>
      <c r="I8" s="13">
        <f t="shared" si="2"/>
        <v>10328.809682804675</v>
      </c>
      <c r="J8" s="4">
        <f>I8/B8</f>
        <v>1.7243421841076252</v>
      </c>
      <c r="K8" s="3">
        <v>116</v>
      </c>
      <c r="L8" s="3">
        <v>114</v>
      </c>
    </row>
    <row r="9" spans="1:12">
      <c r="A9" s="1" t="s">
        <v>32</v>
      </c>
      <c r="B9" s="2">
        <v>2184</v>
      </c>
      <c r="C9" s="2">
        <v>4522</v>
      </c>
      <c r="D9" s="2">
        <v>2020</v>
      </c>
      <c r="E9" s="3">
        <v>49</v>
      </c>
      <c r="F9" s="13">
        <f t="shared" si="0"/>
        <v>6591</v>
      </c>
      <c r="G9" s="13">
        <f t="shared" si="1"/>
        <v>3.0178571428571428</v>
      </c>
      <c r="H9" s="2">
        <v>7908</v>
      </c>
      <c r="I9" s="13">
        <f t="shared" si="2"/>
        <v>14502.017857142857</v>
      </c>
      <c r="J9" s="4">
        <f>I9/B9</f>
        <v>6.6401180664573518</v>
      </c>
      <c r="K9" s="3">
        <v>11</v>
      </c>
      <c r="L9" s="3">
        <v>0</v>
      </c>
    </row>
    <row r="10" spans="1:12">
      <c r="A10" s="1" t="s">
        <v>37</v>
      </c>
      <c r="B10" s="2">
        <v>1093</v>
      </c>
      <c r="C10" s="2">
        <v>1232</v>
      </c>
      <c r="D10" s="2">
        <v>1004</v>
      </c>
      <c r="E10" s="3">
        <v>0</v>
      </c>
      <c r="F10" s="13">
        <f t="shared" si="0"/>
        <v>2236</v>
      </c>
      <c r="G10" s="13">
        <f t="shared" si="1"/>
        <v>2.0457456541628547</v>
      </c>
      <c r="H10" s="1">
        <v>275</v>
      </c>
      <c r="I10" s="13">
        <f t="shared" si="2"/>
        <v>2513.0457456541631</v>
      </c>
      <c r="J10" s="4">
        <f>I10/B10</f>
        <v>2.2992184315225646</v>
      </c>
      <c r="K10" s="3">
        <v>0</v>
      </c>
      <c r="L10" s="3">
        <v>0</v>
      </c>
    </row>
    <row r="11" spans="1:12">
      <c r="A11" s="1" t="s">
        <v>42</v>
      </c>
      <c r="B11" s="2">
        <v>24893</v>
      </c>
      <c r="C11" s="2">
        <v>171955</v>
      </c>
      <c r="D11" s="2">
        <v>53836</v>
      </c>
      <c r="E11" s="3">
        <v>21</v>
      </c>
      <c r="F11" s="13">
        <f t="shared" si="0"/>
        <v>225812</v>
      </c>
      <c r="G11" s="13">
        <f t="shared" si="1"/>
        <v>9.0713051861969234</v>
      </c>
      <c r="H11" s="2">
        <v>23379</v>
      </c>
      <c r="I11" s="13">
        <f t="shared" si="2"/>
        <v>249200.0713051862</v>
      </c>
      <c r="J11" s="4">
        <f>I11/B11</f>
        <v>10.010849287156477</v>
      </c>
      <c r="K11" s="3">
        <v>47</v>
      </c>
      <c r="L11" s="3">
        <v>107</v>
      </c>
    </row>
    <row r="12" spans="1:12">
      <c r="A12" s="1" t="s">
        <v>47</v>
      </c>
      <c r="B12" s="2">
        <v>1024</v>
      </c>
      <c r="C12" s="2">
        <v>1048</v>
      </c>
      <c r="D12" s="3">
        <v>294</v>
      </c>
      <c r="E12" s="3">
        <v>0</v>
      </c>
      <c r="F12" s="13">
        <f t="shared" si="0"/>
        <v>1342</v>
      </c>
      <c r="G12" s="13">
        <f t="shared" si="1"/>
        <v>1.310546875</v>
      </c>
      <c r="H12" s="2">
        <v>1435</v>
      </c>
      <c r="I12" s="13">
        <f t="shared" si="2"/>
        <v>2778.310546875</v>
      </c>
      <c r="J12" s="4">
        <f>I12/B12</f>
        <v>2.7131938934326172</v>
      </c>
      <c r="K12" s="3">
        <v>0</v>
      </c>
      <c r="L12" s="3">
        <v>0</v>
      </c>
    </row>
    <row r="13" spans="1:12">
      <c r="A13" s="1" t="s">
        <v>52</v>
      </c>
      <c r="B13" s="2">
        <v>37384</v>
      </c>
      <c r="C13" s="2">
        <v>129916</v>
      </c>
      <c r="D13" s="2">
        <v>142432</v>
      </c>
      <c r="E13" s="2">
        <v>6172</v>
      </c>
      <c r="F13" s="13">
        <f t="shared" si="0"/>
        <v>278520</v>
      </c>
      <c r="G13" s="13">
        <f t="shared" si="1"/>
        <v>7.4502460945859195</v>
      </c>
      <c r="H13" s="2">
        <v>109151</v>
      </c>
      <c r="I13" s="13">
        <f t="shared" si="2"/>
        <v>387678.45024609461</v>
      </c>
      <c r="J13" s="4">
        <f>I13/B13</f>
        <v>10.370170400334224</v>
      </c>
      <c r="K13" s="3">
        <v>289</v>
      </c>
      <c r="L13" s="3">
        <v>660</v>
      </c>
    </row>
    <row r="14" spans="1:12">
      <c r="A14" s="1" t="s">
        <v>57</v>
      </c>
      <c r="B14" s="2">
        <v>4980</v>
      </c>
      <c r="C14" s="2">
        <v>1578</v>
      </c>
      <c r="D14" s="3">
        <v>645</v>
      </c>
      <c r="E14" s="3">
        <v>464</v>
      </c>
      <c r="F14" s="13">
        <f t="shared" si="0"/>
        <v>2687</v>
      </c>
      <c r="G14" s="13">
        <f t="shared" si="1"/>
        <v>0.53955823293172689</v>
      </c>
      <c r="H14" s="2">
        <v>2252</v>
      </c>
      <c r="I14" s="13">
        <f t="shared" si="2"/>
        <v>4939.5395582329311</v>
      </c>
      <c r="J14" s="4">
        <f>I14/B14</f>
        <v>0.99187541329978535</v>
      </c>
      <c r="K14" s="3">
        <v>0</v>
      </c>
      <c r="L14" s="3">
        <v>0</v>
      </c>
    </row>
    <row r="15" spans="1:12">
      <c r="A15" s="1" t="s">
        <v>62</v>
      </c>
      <c r="B15" s="2">
        <v>6069</v>
      </c>
      <c r="C15" s="2">
        <v>6545</v>
      </c>
      <c r="D15" s="2">
        <v>7906</v>
      </c>
      <c r="E15" s="3">
        <v>207</v>
      </c>
      <c r="F15" s="13">
        <f t="shared" si="0"/>
        <v>14658</v>
      </c>
      <c r="G15" s="13">
        <f t="shared" si="1"/>
        <v>2.4152249134948098</v>
      </c>
      <c r="H15" s="2">
        <v>3182</v>
      </c>
      <c r="I15" s="13">
        <f t="shared" si="2"/>
        <v>17842.415224913493</v>
      </c>
      <c r="J15" s="4">
        <f>I15/B15</f>
        <v>2.9399267136123735</v>
      </c>
      <c r="K15" s="3">
        <v>42</v>
      </c>
      <c r="L15" s="3">
        <v>0</v>
      </c>
    </row>
    <row r="16" spans="1:12">
      <c r="A16" s="1" t="s">
        <v>67</v>
      </c>
      <c r="B16" s="2">
        <v>2248</v>
      </c>
      <c r="C16" s="2">
        <v>1904</v>
      </c>
      <c r="D16" s="3">
        <v>203</v>
      </c>
      <c r="E16" s="1"/>
      <c r="F16" s="13">
        <f t="shared" si="0"/>
        <v>2107</v>
      </c>
      <c r="G16" s="13">
        <f t="shared" si="1"/>
        <v>0.93727758007117434</v>
      </c>
      <c r="H16" s="2">
        <v>1742</v>
      </c>
      <c r="I16" s="13">
        <f t="shared" si="2"/>
        <v>3849.9372775800712</v>
      </c>
      <c r="J16" s="4">
        <f>I16/B16</f>
        <v>1.7126055505249427</v>
      </c>
      <c r="K16" s="3">
        <v>2</v>
      </c>
      <c r="L16" s="3">
        <v>0</v>
      </c>
    </row>
    <row r="17" spans="1:12">
      <c r="A17" s="1" t="s">
        <v>72</v>
      </c>
      <c r="B17" s="2">
        <v>4260</v>
      </c>
      <c r="C17" s="2">
        <v>25240</v>
      </c>
      <c r="D17" s="2">
        <v>9020</v>
      </c>
      <c r="E17" s="3">
        <v>330</v>
      </c>
      <c r="F17" s="13">
        <f t="shared" si="0"/>
        <v>34590</v>
      </c>
      <c r="G17" s="13">
        <f t="shared" si="1"/>
        <v>8.1197183098591541</v>
      </c>
      <c r="H17" s="2">
        <v>5197</v>
      </c>
      <c r="I17" s="13">
        <f t="shared" si="2"/>
        <v>39795.119718309856</v>
      </c>
      <c r="J17" s="4">
        <f>I17/B17</f>
        <v>9.3415773986642847</v>
      </c>
      <c r="K17" s="3">
        <v>16</v>
      </c>
      <c r="L17" s="3">
        <v>0</v>
      </c>
    </row>
    <row r="18" spans="1:12">
      <c r="A18" s="1" t="s">
        <v>77</v>
      </c>
      <c r="B18" s="3">
        <v>999</v>
      </c>
      <c r="C18" s="3">
        <v>672</v>
      </c>
      <c r="D18" s="3">
        <v>0</v>
      </c>
      <c r="E18" s="3">
        <v>0</v>
      </c>
      <c r="F18" s="13">
        <f t="shared" si="0"/>
        <v>672</v>
      </c>
      <c r="G18" s="13">
        <f t="shared" si="1"/>
        <v>0.67267267267267272</v>
      </c>
      <c r="H18" s="1">
        <v>0</v>
      </c>
      <c r="I18" s="13">
        <f t="shared" si="2"/>
        <v>672.67267267267266</v>
      </c>
      <c r="J18" s="4">
        <f>I18/B18</f>
        <v>0.67334601869136401</v>
      </c>
      <c r="K18" s="3">
        <v>1</v>
      </c>
      <c r="L18" s="3">
        <v>1</v>
      </c>
    </row>
    <row r="19" spans="1:12">
      <c r="A19" s="1" t="s">
        <v>82</v>
      </c>
      <c r="B19" s="3">
        <v>369</v>
      </c>
      <c r="C19" s="3">
        <v>790</v>
      </c>
      <c r="D19" s="3">
        <v>408</v>
      </c>
      <c r="E19" s="3">
        <v>0</v>
      </c>
      <c r="F19" s="13">
        <f t="shared" si="0"/>
        <v>1198</v>
      </c>
      <c r="G19" s="13">
        <f t="shared" si="1"/>
        <v>3.2466124661246614</v>
      </c>
      <c r="H19" s="1">
        <v>0</v>
      </c>
      <c r="I19" s="13">
        <f t="shared" si="2"/>
        <v>1201.2466124661246</v>
      </c>
      <c r="J19" s="4">
        <f>I19/B19</f>
        <v>3.2554108738919365</v>
      </c>
      <c r="K19" s="1" t="s">
        <v>71</v>
      </c>
      <c r="L19" s="1" t="s">
        <v>71</v>
      </c>
    </row>
    <row r="20" spans="1:12">
      <c r="A20" s="1" t="s">
        <v>87</v>
      </c>
      <c r="B20" s="2">
        <v>1459</v>
      </c>
      <c r="C20" s="2">
        <v>2507</v>
      </c>
      <c r="D20" s="3">
        <v>244</v>
      </c>
      <c r="E20" s="1" t="s">
        <v>761</v>
      </c>
      <c r="F20" s="13">
        <f t="shared" si="0"/>
        <v>2751</v>
      </c>
      <c r="G20" s="13">
        <f t="shared" si="1"/>
        <v>1.8855380397532557</v>
      </c>
      <c r="H20" s="1">
        <v>0</v>
      </c>
      <c r="I20" s="13">
        <f t="shared" si="2"/>
        <v>2752.8855380397531</v>
      </c>
      <c r="J20" s="4">
        <f>I20/B20</f>
        <v>1.8868303893349918</v>
      </c>
      <c r="K20" s="3">
        <v>0</v>
      </c>
      <c r="L20" s="3">
        <v>0</v>
      </c>
    </row>
    <row r="21" spans="1:12">
      <c r="A21" s="1" t="s">
        <v>92</v>
      </c>
      <c r="B21" s="2">
        <v>7410</v>
      </c>
      <c r="C21" s="2">
        <v>8628</v>
      </c>
      <c r="D21" s="2">
        <v>11121</v>
      </c>
      <c r="E21" s="3">
        <v>191</v>
      </c>
      <c r="F21" s="13">
        <f t="shared" si="0"/>
        <v>19940</v>
      </c>
      <c r="G21" s="13">
        <f t="shared" si="1"/>
        <v>2.690958164642375</v>
      </c>
      <c r="H21" s="2">
        <v>8492</v>
      </c>
      <c r="I21" s="13">
        <f t="shared" si="2"/>
        <v>28434.690958164643</v>
      </c>
      <c r="J21" s="4">
        <f>I21/B21</f>
        <v>3.8373402102786294</v>
      </c>
      <c r="K21" s="3">
        <v>29</v>
      </c>
      <c r="L21" s="3">
        <v>0</v>
      </c>
    </row>
    <row r="22" spans="1:12">
      <c r="A22" s="1" t="s">
        <v>97</v>
      </c>
      <c r="B22" s="2">
        <v>2890</v>
      </c>
      <c r="C22" s="2">
        <v>5474</v>
      </c>
      <c r="D22" s="2">
        <v>1477</v>
      </c>
      <c r="E22" s="3">
        <v>0</v>
      </c>
      <c r="F22" s="13">
        <f t="shared" si="0"/>
        <v>6951</v>
      </c>
      <c r="G22" s="13">
        <f t="shared" si="1"/>
        <v>2.4051903114186852</v>
      </c>
      <c r="H22" s="2">
        <v>5442</v>
      </c>
      <c r="I22" s="13">
        <f t="shared" si="2"/>
        <v>12395.40519031142</v>
      </c>
      <c r="J22" s="4">
        <f>I22/B22</f>
        <v>4.2890675399001452</v>
      </c>
      <c r="K22" s="3">
        <v>32</v>
      </c>
      <c r="L22" s="3">
        <v>0</v>
      </c>
    </row>
    <row r="23" spans="1:12">
      <c r="A23" s="1" t="s">
        <v>102</v>
      </c>
      <c r="B23" s="2">
        <v>1994</v>
      </c>
      <c r="C23" s="2">
        <v>3200</v>
      </c>
      <c r="D23" s="3">
        <v>385</v>
      </c>
      <c r="E23" s="3">
        <v>0</v>
      </c>
      <c r="F23" s="13">
        <f t="shared" si="0"/>
        <v>3585</v>
      </c>
      <c r="G23" s="13">
        <f t="shared" si="1"/>
        <v>1.7978936810431294</v>
      </c>
      <c r="H23" s="1">
        <v>50</v>
      </c>
      <c r="I23" s="13">
        <f t="shared" si="2"/>
        <v>3636.7978936810432</v>
      </c>
      <c r="J23" s="4">
        <f>I23/B23</f>
        <v>1.8238705585160697</v>
      </c>
      <c r="K23" s="3">
        <v>0</v>
      </c>
      <c r="L23" s="3">
        <v>0</v>
      </c>
    </row>
    <row r="24" spans="1:12">
      <c r="A24" s="1" t="s">
        <v>107</v>
      </c>
      <c r="B24" s="2">
        <v>5710</v>
      </c>
      <c r="C24" s="2">
        <v>3848</v>
      </c>
      <c r="D24" s="2">
        <v>1716</v>
      </c>
      <c r="E24" s="3">
        <v>0</v>
      </c>
      <c r="F24" s="13">
        <f t="shared" si="0"/>
        <v>5564</v>
      </c>
      <c r="G24" s="13">
        <f t="shared" si="1"/>
        <v>0.97443082311733797</v>
      </c>
      <c r="H24" s="2">
        <v>2734</v>
      </c>
      <c r="I24" s="13">
        <f t="shared" si="2"/>
        <v>8298.9744308231166</v>
      </c>
      <c r="J24" s="4">
        <f>I24/B24</f>
        <v>1.453410583331544</v>
      </c>
      <c r="K24" s="3">
        <v>104</v>
      </c>
      <c r="L24" s="3">
        <v>0</v>
      </c>
    </row>
    <row r="25" spans="1:12">
      <c r="A25" s="1" t="s">
        <v>112</v>
      </c>
      <c r="B25" s="2">
        <v>15786</v>
      </c>
      <c r="C25" s="2">
        <v>28239</v>
      </c>
      <c r="D25" s="2">
        <v>4756</v>
      </c>
      <c r="E25" s="3">
        <v>86</v>
      </c>
      <c r="F25" s="13">
        <f t="shared" si="0"/>
        <v>33081</v>
      </c>
      <c r="G25" s="13">
        <f t="shared" si="1"/>
        <v>2.0955910300266058</v>
      </c>
      <c r="H25" s="2">
        <v>27027</v>
      </c>
      <c r="I25" s="13">
        <f t="shared" si="2"/>
        <v>60110.095591030025</v>
      </c>
      <c r="J25" s="4">
        <f>I25/B25</f>
        <v>3.8078104390618286</v>
      </c>
      <c r="K25" s="3">
        <v>232</v>
      </c>
      <c r="L25" s="3">
        <v>557</v>
      </c>
    </row>
    <row r="26" spans="1:12">
      <c r="A26" s="1" t="s">
        <v>117</v>
      </c>
      <c r="B26" s="2">
        <v>2077</v>
      </c>
      <c r="C26" s="2">
        <v>3018</v>
      </c>
      <c r="D26" s="2">
        <v>1768</v>
      </c>
      <c r="E26" s="3">
        <v>13</v>
      </c>
      <c r="F26" s="13">
        <f t="shared" si="0"/>
        <v>4799</v>
      </c>
      <c r="G26" s="13">
        <f t="shared" si="1"/>
        <v>2.3105440539239286</v>
      </c>
      <c r="H26" s="1">
        <v>0</v>
      </c>
      <c r="I26" s="13">
        <f t="shared" si="2"/>
        <v>4801.3105440539239</v>
      </c>
      <c r="J26" s="4">
        <f>I26/B26</f>
        <v>2.3116564968964486</v>
      </c>
      <c r="K26" s="3">
        <v>2</v>
      </c>
      <c r="L26" s="3">
        <v>0</v>
      </c>
    </row>
    <row r="27" spans="1:12">
      <c r="A27" s="1" t="s">
        <v>122</v>
      </c>
      <c r="B27" s="2">
        <v>19419</v>
      </c>
      <c r="C27" s="2">
        <v>43733</v>
      </c>
      <c r="D27" s="2">
        <v>38902</v>
      </c>
      <c r="E27" s="3">
        <v>381</v>
      </c>
      <c r="F27" s="13">
        <f t="shared" si="0"/>
        <v>83016</v>
      </c>
      <c r="G27" s="13">
        <f t="shared" si="1"/>
        <v>4.2749884134095471</v>
      </c>
      <c r="H27" s="2">
        <v>48962</v>
      </c>
      <c r="I27" s="13">
        <f t="shared" si="2"/>
        <v>131982.27498841341</v>
      </c>
      <c r="J27" s="4">
        <f>I27/B27</f>
        <v>6.7965536324431435</v>
      </c>
      <c r="K27" s="3">
        <v>19</v>
      </c>
      <c r="L27" s="3">
        <v>0</v>
      </c>
    </row>
    <row r="28" spans="1:12">
      <c r="A28" s="1" t="s">
        <v>127</v>
      </c>
      <c r="B28" s="2">
        <v>3214</v>
      </c>
      <c r="C28" s="2">
        <v>10544</v>
      </c>
      <c r="D28" s="2">
        <v>9876</v>
      </c>
      <c r="E28" s="3">
        <v>306</v>
      </c>
      <c r="F28" s="13">
        <f t="shared" si="0"/>
        <v>20726</v>
      </c>
      <c r="G28" s="13">
        <f t="shared" si="1"/>
        <v>6.4486621032980711</v>
      </c>
      <c r="H28" s="2">
        <v>8786</v>
      </c>
      <c r="I28" s="13">
        <f t="shared" si="2"/>
        <v>29518.448662103299</v>
      </c>
      <c r="J28" s="4">
        <f>I28/B28</f>
        <v>9.1843337467651835</v>
      </c>
      <c r="K28" s="3">
        <v>154</v>
      </c>
      <c r="L28" s="3">
        <v>109</v>
      </c>
    </row>
    <row r="29" spans="1:12">
      <c r="A29" s="1" t="s">
        <v>132</v>
      </c>
      <c r="B29" s="2">
        <v>10149</v>
      </c>
      <c r="C29" s="2">
        <v>9962</v>
      </c>
      <c r="D29" s="2">
        <v>18533</v>
      </c>
      <c r="E29" s="3">
        <v>165</v>
      </c>
      <c r="F29" s="13">
        <f t="shared" si="0"/>
        <v>28660</v>
      </c>
      <c r="G29" s="13">
        <f t="shared" si="1"/>
        <v>2.8239235392649524</v>
      </c>
      <c r="H29" s="2">
        <v>6796</v>
      </c>
      <c r="I29" s="13">
        <f t="shared" si="2"/>
        <v>35458.823923539268</v>
      </c>
      <c r="J29" s="4">
        <f>I29/B29</f>
        <v>3.4938244086648211</v>
      </c>
      <c r="K29" s="3">
        <v>21</v>
      </c>
      <c r="L29" s="3">
        <v>285</v>
      </c>
    </row>
    <row r="30" spans="1:12">
      <c r="A30" s="1" t="s">
        <v>137</v>
      </c>
      <c r="B30" s="2">
        <v>1323</v>
      </c>
      <c r="C30" s="2">
        <v>1712</v>
      </c>
      <c r="D30" s="3">
        <v>298</v>
      </c>
      <c r="E30" s="3">
        <v>0</v>
      </c>
      <c r="F30" s="13">
        <f t="shared" si="0"/>
        <v>2010</v>
      </c>
      <c r="G30" s="13">
        <f t="shared" si="1"/>
        <v>1.5192743764172336</v>
      </c>
      <c r="H30" s="1">
        <v>178</v>
      </c>
      <c r="I30" s="13">
        <f t="shared" si="2"/>
        <v>2189.5192743764173</v>
      </c>
      <c r="J30" s="4">
        <f>I30/B30</f>
        <v>1.6549654379262413</v>
      </c>
      <c r="K30" s="3">
        <v>0</v>
      </c>
      <c r="L30" s="3">
        <v>0</v>
      </c>
    </row>
    <row r="31" spans="1:12">
      <c r="A31" s="1" t="s">
        <v>142</v>
      </c>
      <c r="B31" s="2">
        <v>8184</v>
      </c>
      <c r="C31" s="2">
        <v>14052</v>
      </c>
      <c r="D31" s="2">
        <v>4402</v>
      </c>
      <c r="E31" s="3">
        <v>18</v>
      </c>
      <c r="F31" s="13">
        <f t="shared" si="0"/>
        <v>18472</v>
      </c>
      <c r="G31" s="13">
        <f t="shared" si="1"/>
        <v>2.2570869990224831</v>
      </c>
      <c r="H31" s="1">
        <v>755</v>
      </c>
      <c r="I31" s="13">
        <f t="shared" si="2"/>
        <v>19229.257086999023</v>
      </c>
      <c r="J31" s="4">
        <f>I31/B31</f>
        <v>2.3496159685971434</v>
      </c>
      <c r="K31" s="3">
        <v>2</v>
      </c>
      <c r="L31" s="3">
        <v>0</v>
      </c>
    </row>
    <row r="32" spans="1:12">
      <c r="A32" s="1" t="s">
        <v>147</v>
      </c>
      <c r="B32" s="2">
        <v>3379</v>
      </c>
      <c r="C32" s="2">
        <v>4519</v>
      </c>
      <c r="D32" s="2">
        <v>1618</v>
      </c>
      <c r="E32" s="3">
        <v>0</v>
      </c>
      <c r="F32" s="13">
        <f t="shared" si="0"/>
        <v>6137</v>
      </c>
      <c r="G32" s="13">
        <f t="shared" si="1"/>
        <v>1.8162178159218705</v>
      </c>
      <c r="H32" s="1">
        <v>0</v>
      </c>
      <c r="I32" s="13">
        <f t="shared" si="2"/>
        <v>6138.8162178159218</v>
      </c>
      <c r="J32" s="4">
        <f>I32/B32</f>
        <v>1.8167553174950937</v>
      </c>
      <c r="K32" s="3">
        <v>0</v>
      </c>
      <c r="L32" s="3">
        <v>0</v>
      </c>
    </row>
    <row r="33" spans="1:12">
      <c r="A33" s="1" t="s">
        <v>152</v>
      </c>
      <c r="B33" s="2">
        <v>2550</v>
      </c>
      <c r="C33" s="2">
        <v>1613</v>
      </c>
      <c r="D33" s="3">
        <v>601</v>
      </c>
      <c r="E33" s="3">
        <v>0</v>
      </c>
      <c r="F33" s="13">
        <f t="shared" si="0"/>
        <v>2214</v>
      </c>
      <c r="G33" s="13">
        <f t="shared" si="1"/>
        <v>0.86823529411764711</v>
      </c>
      <c r="H33" s="2">
        <v>42540</v>
      </c>
      <c r="I33" s="13">
        <f t="shared" si="2"/>
        <v>44754.868235294118</v>
      </c>
      <c r="J33" s="4">
        <f>I33/B33</f>
        <v>17.550928719723185</v>
      </c>
      <c r="K33" s="3">
        <v>0</v>
      </c>
      <c r="L33" s="3">
        <v>0</v>
      </c>
    </row>
    <row r="34" spans="1:12">
      <c r="A34" s="1" t="s">
        <v>157</v>
      </c>
      <c r="B34" s="2">
        <v>22745</v>
      </c>
      <c r="C34" s="2">
        <v>45349</v>
      </c>
      <c r="D34" s="2">
        <v>34363</v>
      </c>
      <c r="E34" s="3">
        <v>1824</v>
      </c>
      <c r="F34" s="13">
        <f t="shared" si="0"/>
        <v>81536</v>
      </c>
      <c r="G34" s="13">
        <f t="shared" si="1"/>
        <v>3.5847878654649374</v>
      </c>
      <c r="H34" s="2">
        <v>39982</v>
      </c>
      <c r="I34" s="13">
        <f t="shared" si="2"/>
        <v>121521.58478786546</v>
      </c>
      <c r="J34" s="4">
        <f>I34/B34</f>
        <v>5.3427823604249491</v>
      </c>
      <c r="K34" s="3">
        <v>85</v>
      </c>
      <c r="L34" s="3">
        <v>549</v>
      </c>
    </row>
    <row r="35" spans="1:12">
      <c r="A35" s="1" t="s">
        <v>162</v>
      </c>
      <c r="B35" s="2">
        <v>19088</v>
      </c>
      <c r="C35" s="2">
        <v>28016</v>
      </c>
      <c r="D35" s="2">
        <v>22113</v>
      </c>
      <c r="E35" s="3">
        <v>0</v>
      </c>
      <c r="F35" s="13">
        <f t="shared" si="0"/>
        <v>50129</v>
      </c>
      <c r="G35" s="13">
        <f t="shared" si="1"/>
        <v>2.6262049455155072</v>
      </c>
      <c r="H35" s="2">
        <v>28112</v>
      </c>
      <c r="I35" s="13">
        <f t="shared" si="2"/>
        <v>78243.626204945525</v>
      </c>
      <c r="J35" s="4">
        <f>I35/B35</f>
        <v>4.0991002831593422</v>
      </c>
      <c r="K35" s="3">
        <v>141</v>
      </c>
      <c r="L35" s="3">
        <v>168</v>
      </c>
    </row>
    <row r="36" spans="1:12">
      <c r="A36" s="1" t="s">
        <v>167</v>
      </c>
      <c r="B36" s="2">
        <v>232940</v>
      </c>
      <c r="C36" s="2">
        <v>292767</v>
      </c>
      <c r="D36" s="2">
        <v>172275</v>
      </c>
      <c r="E36" s="3">
        <v>17923</v>
      </c>
      <c r="F36" s="13">
        <f t="shared" si="0"/>
        <v>482965</v>
      </c>
      <c r="G36" s="13">
        <f t="shared" si="1"/>
        <v>2.0733450673993303</v>
      </c>
      <c r="H36" s="2">
        <v>188736</v>
      </c>
      <c r="I36" s="13">
        <f t="shared" si="2"/>
        <v>671703.07334506745</v>
      </c>
      <c r="J36" s="4">
        <f>I36/B36</f>
        <v>2.8835883632912656</v>
      </c>
      <c r="K36" s="2">
        <v>3924</v>
      </c>
      <c r="L36" s="3">
        <v>638</v>
      </c>
    </row>
    <row r="37" spans="1:12">
      <c r="A37" s="1" t="s">
        <v>171</v>
      </c>
      <c r="B37" s="2">
        <v>17774</v>
      </c>
      <c r="C37" s="2">
        <v>5933</v>
      </c>
      <c r="D37" s="2">
        <v>7212</v>
      </c>
      <c r="E37" s="3">
        <v>0</v>
      </c>
      <c r="F37" s="13">
        <f t="shared" si="0"/>
        <v>13145</v>
      </c>
      <c r="G37" s="13">
        <f t="shared" si="1"/>
        <v>0.73956340722403513</v>
      </c>
      <c r="H37" s="2">
        <v>12872</v>
      </c>
      <c r="I37" s="13">
        <f t="shared" si="2"/>
        <v>26017.739563407224</v>
      </c>
      <c r="J37" s="4">
        <f>I37/B37</f>
        <v>1.4638089098349962</v>
      </c>
      <c r="K37" s="3">
        <v>67</v>
      </c>
      <c r="L37" s="3">
        <v>77</v>
      </c>
    </row>
    <row r="38" spans="1:12">
      <c r="A38" s="1" t="s">
        <v>176</v>
      </c>
      <c r="B38" s="2">
        <v>3715</v>
      </c>
      <c r="C38" s="2">
        <v>7081</v>
      </c>
      <c r="D38" s="2">
        <v>12227</v>
      </c>
      <c r="E38" s="3">
        <v>60</v>
      </c>
      <c r="F38" s="13">
        <f t="shared" si="0"/>
        <v>19368</v>
      </c>
      <c r="G38" s="13">
        <f t="shared" si="1"/>
        <v>5.2134589502018844</v>
      </c>
      <c r="H38" s="2">
        <v>3336</v>
      </c>
      <c r="I38" s="13">
        <f t="shared" si="2"/>
        <v>22709.213458950202</v>
      </c>
      <c r="J38" s="4">
        <f>I38/B38</f>
        <v>6.1128434613594083</v>
      </c>
      <c r="K38" s="3">
        <v>0</v>
      </c>
      <c r="L38" s="3">
        <v>0</v>
      </c>
    </row>
    <row r="39" spans="1:12">
      <c r="A39" s="1" t="s">
        <v>181</v>
      </c>
      <c r="B39" s="2">
        <v>11570</v>
      </c>
      <c r="C39" s="2">
        <v>15484</v>
      </c>
      <c r="D39" s="2">
        <v>13127</v>
      </c>
      <c r="E39" s="3">
        <v>362</v>
      </c>
      <c r="F39" s="13">
        <f t="shared" si="0"/>
        <v>28973</v>
      </c>
      <c r="G39" s="13">
        <f t="shared" si="1"/>
        <v>2.5041486603284357</v>
      </c>
      <c r="H39" s="2">
        <v>18221</v>
      </c>
      <c r="I39" s="13">
        <f t="shared" si="2"/>
        <v>47196.50414866033</v>
      </c>
      <c r="J39" s="4">
        <f>I39/B39</f>
        <v>4.0792138417165367</v>
      </c>
      <c r="K39" s="3">
        <v>122</v>
      </c>
      <c r="L39" s="3">
        <v>68</v>
      </c>
    </row>
    <row r="40" spans="1:12">
      <c r="A40" s="1" t="s">
        <v>186</v>
      </c>
      <c r="B40" s="2">
        <v>61926</v>
      </c>
      <c r="C40" s="2">
        <v>43732</v>
      </c>
      <c r="D40" s="2">
        <v>43603</v>
      </c>
      <c r="E40" s="3">
        <v>0</v>
      </c>
      <c r="F40" s="13">
        <f t="shared" si="0"/>
        <v>87335</v>
      </c>
      <c r="G40" s="13">
        <f t="shared" si="1"/>
        <v>1.4103123082388658</v>
      </c>
      <c r="H40" s="2">
        <v>80536</v>
      </c>
      <c r="I40" s="13">
        <f t="shared" si="2"/>
        <v>167872.41031230823</v>
      </c>
      <c r="J40" s="4">
        <f>I40/B40</f>
        <v>2.7108550578482098</v>
      </c>
      <c r="K40" s="2">
        <v>1711</v>
      </c>
      <c r="L40" s="3">
        <v>549</v>
      </c>
    </row>
    <row r="41" spans="1:12">
      <c r="A41" s="1" t="s">
        <v>191</v>
      </c>
      <c r="B41" s="2">
        <v>1119</v>
      </c>
      <c r="C41" s="2">
        <v>2291</v>
      </c>
      <c r="D41" s="3">
        <v>790</v>
      </c>
      <c r="E41" s="3">
        <v>0</v>
      </c>
      <c r="F41" s="13">
        <f t="shared" si="0"/>
        <v>3081</v>
      </c>
      <c r="G41" s="13">
        <f t="shared" si="1"/>
        <v>2.7533512064343162</v>
      </c>
      <c r="H41" s="1">
        <v>803</v>
      </c>
      <c r="I41" s="13">
        <f t="shared" si="2"/>
        <v>3886.7533512064342</v>
      </c>
      <c r="J41" s="4">
        <f>I41/B41</f>
        <v>3.4734167571103076</v>
      </c>
      <c r="K41" s="3">
        <v>0</v>
      </c>
      <c r="L41" s="3">
        <v>0</v>
      </c>
    </row>
    <row r="42" spans="1:12">
      <c r="A42" s="1" t="s">
        <v>196</v>
      </c>
      <c r="B42" s="2">
        <v>2692</v>
      </c>
      <c r="C42" s="2">
        <v>12345</v>
      </c>
      <c r="D42" s="2">
        <v>2188</v>
      </c>
      <c r="E42" s="3">
        <v>0</v>
      </c>
      <c r="F42" s="13">
        <f t="shared" si="0"/>
        <v>14533</v>
      </c>
      <c r="G42" s="13">
        <f t="shared" si="1"/>
        <v>5.3985884101040122</v>
      </c>
      <c r="H42" s="2">
        <v>13906</v>
      </c>
      <c r="I42" s="13">
        <f t="shared" si="2"/>
        <v>28444.398588410106</v>
      </c>
      <c r="J42" s="4">
        <f>I42/B42</f>
        <v>10.566269906541644</v>
      </c>
      <c r="K42" s="3">
        <v>108</v>
      </c>
      <c r="L42" s="3">
        <v>90</v>
      </c>
    </row>
    <row r="43" spans="1:12">
      <c r="A43" s="1" t="s">
        <v>201</v>
      </c>
      <c r="B43" s="2">
        <v>3504</v>
      </c>
      <c r="C43" s="2">
        <v>2803</v>
      </c>
      <c r="D43" s="2">
        <v>1354</v>
      </c>
      <c r="E43" s="3">
        <v>1</v>
      </c>
      <c r="F43" s="13">
        <f t="shared" si="0"/>
        <v>4158</v>
      </c>
      <c r="G43" s="13">
        <f t="shared" si="1"/>
        <v>1.1866438356164384</v>
      </c>
      <c r="H43" s="1">
        <v>0</v>
      </c>
      <c r="I43" s="13">
        <f t="shared" si="2"/>
        <v>4159.1866438356165</v>
      </c>
      <c r="J43" s="4">
        <f>I43/B43</f>
        <v>1.1869824896791143</v>
      </c>
      <c r="K43" s="3">
        <v>6</v>
      </c>
      <c r="L43" s="3">
        <v>0</v>
      </c>
    </row>
    <row r="44" spans="1:12">
      <c r="A44" s="1" t="s">
        <v>206</v>
      </c>
      <c r="B44" s="3">
        <v>982</v>
      </c>
      <c r="C44" s="2">
        <v>14589</v>
      </c>
      <c r="D44" s="2">
        <v>1562</v>
      </c>
      <c r="E44" s="3">
        <v>0</v>
      </c>
      <c r="F44" s="13">
        <f t="shared" si="0"/>
        <v>16151</v>
      </c>
      <c r="G44" s="13">
        <f t="shared" si="1"/>
        <v>16.447046843177191</v>
      </c>
      <c r="H44" s="1">
        <v>0</v>
      </c>
      <c r="I44" s="13">
        <f t="shared" si="2"/>
        <v>16167.447046843177</v>
      </c>
      <c r="J44" s="4">
        <f>I44/B44</f>
        <v>16.46379536338409</v>
      </c>
      <c r="K44" s="3">
        <v>0</v>
      </c>
      <c r="L44" s="3">
        <v>0</v>
      </c>
    </row>
    <row r="45" spans="1:12">
      <c r="A45" s="1" t="s">
        <v>211</v>
      </c>
      <c r="B45" s="3">
        <v>918</v>
      </c>
      <c r="C45" s="2">
        <v>1636</v>
      </c>
      <c r="D45" s="3">
        <v>356</v>
      </c>
      <c r="E45" s="3">
        <v>0</v>
      </c>
      <c r="F45" s="13">
        <f t="shared" si="0"/>
        <v>1992</v>
      </c>
      <c r="G45" s="13">
        <f t="shared" si="1"/>
        <v>2.1699346405228757</v>
      </c>
      <c r="H45" s="1">
        <v>0</v>
      </c>
      <c r="I45" s="13">
        <f t="shared" si="2"/>
        <v>1994.1699346405228</v>
      </c>
      <c r="J45" s="4">
        <f>I45/B45</f>
        <v>2.1722984037478463</v>
      </c>
      <c r="K45" s="3">
        <v>0</v>
      </c>
      <c r="L45" s="3">
        <v>0</v>
      </c>
    </row>
    <row r="46" spans="1:12">
      <c r="A46" s="1" t="s">
        <v>216</v>
      </c>
      <c r="B46" s="2">
        <v>11029</v>
      </c>
      <c r="C46" s="2">
        <v>16135</v>
      </c>
      <c r="D46" s="2">
        <v>17000</v>
      </c>
      <c r="E46" s="1" t="s">
        <v>762</v>
      </c>
      <c r="F46" s="13">
        <f t="shared" si="0"/>
        <v>33135</v>
      </c>
      <c r="G46" s="13">
        <f t="shared" si="1"/>
        <v>3.0043521624807328</v>
      </c>
      <c r="H46" s="2">
        <v>28000</v>
      </c>
      <c r="I46" s="13">
        <f t="shared" si="2"/>
        <v>61138.004352162483</v>
      </c>
      <c r="J46" s="4">
        <f>I46/B46</f>
        <v>5.5433860143406006</v>
      </c>
      <c r="K46" s="3">
        <v>250</v>
      </c>
      <c r="L46" s="3">
        <v>220</v>
      </c>
    </row>
    <row r="47" spans="1:12">
      <c r="A47" s="1" t="s">
        <v>221</v>
      </c>
      <c r="B47" s="2">
        <v>12561</v>
      </c>
      <c r="C47" s="2">
        <v>5489</v>
      </c>
      <c r="D47" s="2">
        <v>8593</v>
      </c>
      <c r="E47" s="3">
        <v>0</v>
      </c>
      <c r="F47" s="13">
        <f t="shared" si="0"/>
        <v>14082</v>
      </c>
      <c r="G47" s="13">
        <f t="shared" si="1"/>
        <v>1.1210890852639122</v>
      </c>
      <c r="H47" s="2">
        <v>11174</v>
      </c>
      <c r="I47" s="13">
        <f t="shared" si="2"/>
        <v>25257.121089085264</v>
      </c>
      <c r="J47" s="4">
        <f>I47/B47</f>
        <v>2.010757192029716</v>
      </c>
      <c r="K47" s="3">
        <v>155</v>
      </c>
      <c r="L47" s="3">
        <v>275</v>
      </c>
    </row>
    <row r="48" spans="1:12">
      <c r="A48" s="1" t="s">
        <v>226</v>
      </c>
      <c r="B48" s="2">
        <v>2149</v>
      </c>
      <c r="C48" s="2">
        <v>2701</v>
      </c>
      <c r="D48" s="2">
        <v>2163</v>
      </c>
      <c r="E48" s="3">
        <v>42</v>
      </c>
      <c r="F48" s="13">
        <f t="shared" si="0"/>
        <v>4906</v>
      </c>
      <c r="G48" s="13">
        <f t="shared" si="1"/>
        <v>2.2829222894369474</v>
      </c>
      <c r="H48" s="2">
        <v>2184</v>
      </c>
      <c r="I48" s="13">
        <f t="shared" si="2"/>
        <v>7092.282922289437</v>
      </c>
      <c r="J48" s="4">
        <f>I48/B48</f>
        <v>3.3002712528103477</v>
      </c>
      <c r="K48" s="3">
        <v>2</v>
      </c>
      <c r="L48" s="3">
        <v>0</v>
      </c>
    </row>
    <row r="49" spans="1:12">
      <c r="A49" s="1" t="s">
        <v>231</v>
      </c>
      <c r="B49" s="2">
        <v>5630</v>
      </c>
      <c r="C49" s="2">
        <v>4215</v>
      </c>
      <c r="D49" s="3">
        <v>637</v>
      </c>
      <c r="E49" s="3">
        <v>0</v>
      </c>
      <c r="F49" s="13">
        <f t="shared" si="0"/>
        <v>4852</v>
      </c>
      <c r="G49" s="13">
        <f t="shared" si="1"/>
        <v>0.86181172291296626</v>
      </c>
      <c r="H49" s="1">
        <v>0</v>
      </c>
      <c r="I49" s="13">
        <f t="shared" si="2"/>
        <v>4852.8618117229125</v>
      </c>
      <c r="J49" s="4">
        <f>I49/B49</f>
        <v>0.86196479781934499</v>
      </c>
      <c r="K49" s="3">
        <v>11</v>
      </c>
      <c r="L49" s="3">
        <v>0</v>
      </c>
    </row>
    <row r="50" spans="1:12">
      <c r="A50" s="1" t="s">
        <v>236</v>
      </c>
      <c r="B50" s="2">
        <v>3181</v>
      </c>
      <c r="C50" s="2">
        <v>6465</v>
      </c>
      <c r="D50" s="2">
        <v>5517</v>
      </c>
      <c r="E50" s="3">
        <v>9</v>
      </c>
      <c r="F50" s="13">
        <f t="shared" si="0"/>
        <v>11991</v>
      </c>
      <c r="G50" s="13">
        <f t="shared" si="1"/>
        <v>3.7695693178245833</v>
      </c>
      <c r="H50" s="2">
        <v>4066</v>
      </c>
      <c r="I50" s="13">
        <f t="shared" si="2"/>
        <v>16060.769569317825</v>
      </c>
      <c r="J50" s="4">
        <f>I50/B50</f>
        <v>5.0489687423193415</v>
      </c>
      <c r="K50" s="3">
        <v>0</v>
      </c>
      <c r="L50" s="3">
        <v>0</v>
      </c>
    </row>
    <row r="51" spans="1:12">
      <c r="A51" s="1" t="s">
        <v>241</v>
      </c>
      <c r="B51" s="2">
        <v>3376</v>
      </c>
      <c r="C51" s="2">
        <v>7120</v>
      </c>
      <c r="D51" s="2">
        <v>5119</v>
      </c>
      <c r="E51" s="3">
        <v>0</v>
      </c>
      <c r="F51" s="13">
        <f t="shared" si="0"/>
        <v>12239</v>
      </c>
      <c r="G51" s="13">
        <f t="shared" si="1"/>
        <v>3.6252962085308056</v>
      </c>
      <c r="H51" s="2">
        <v>7452</v>
      </c>
      <c r="I51" s="13">
        <f t="shared" si="2"/>
        <v>19694.625296208531</v>
      </c>
      <c r="J51" s="4">
        <f>I51/B51</f>
        <v>5.8337160237584511</v>
      </c>
      <c r="K51" s="3">
        <v>28</v>
      </c>
      <c r="L51" s="3">
        <v>45</v>
      </c>
    </row>
    <row r="52" spans="1:12">
      <c r="A52" s="1" t="s">
        <v>246</v>
      </c>
      <c r="B52" s="2">
        <v>5775</v>
      </c>
      <c r="C52" s="2">
        <v>7445</v>
      </c>
      <c r="D52" s="2">
        <v>6439</v>
      </c>
      <c r="E52" s="3">
        <v>15</v>
      </c>
      <c r="F52" s="13">
        <f t="shared" si="0"/>
        <v>13899</v>
      </c>
      <c r="G52" s="13">
        <f t="shared" si="1"/>
        <v>2.4067532467532469</v>
      </c>
      <c r="H52" s="1">
        <v>650</v>
      </c>
      <c r="I52" s="13">
        <f t="shared" si="2"/>
        <v>14551.406753246752</v>
      </c>
      <c r="J52" s="4">
        <f>I52/B52</f>
        <v>2.5197241131163208</v>
      </c>
      <c r="K52" s="3">
        <v>5</v>
      </c>
      <c r="L52" s="3">
        <v>1</v>
      </c>
    </row>
    <row r="53" spans="1:12">
      <c r="A53" s="1" t="s">
        <v>251</v>
      </c>
      <c r="B53" s="2">
        <v>3261</v>
      </c>
      <c r="C53" s="2">
        <v>3962</v>
      </c>
      <c r="D53" s="2">
        <v>1925</v>
      </c>
      <c r="E53" s="3">
        <v>212</v>
      </c>
      <c r="F53" s="13">
        <f t="shared" si="0"/>
        <v>6099</v>
      </c>
      <c r="G53" s="13">
        <f t="shared" si="1"/>
        <v>1.8702851885924563</v>
      </c>
      <c r="H53" s="2">
        <v>1387</v>
      </c>
      <c r="I53" s="13">
        <f t="shared" si="2"/>
        <v>7487.8702851885928</v>
      </c>
      <c r="J53" s="4">
        <f>I53/B53</f>
        <v>2.2961883732562383</v>
      </c>
      <c r="K53" s="3">
        <v>0</v>
      </c>
      <c r="L53" s="3">
        <v>0</v>
      </c>
    </row>
    <row r="54" spans="1:12">
      <c r="A54" s="1" t="s">
        <v>256</v>
      </c>
      <c r="B54" s="2">
        <v>1740</v>
      </c>
      <c r="C54" s="2">
        <v>2155</v>
      </c>
      <c r="D54" s="2">
        <v>2499</v>
      </c>
      <c r="E54" s="3">
        <v>0</v>
      </c>
      <c r="F54" s="13">
        <f t="shared" si="0"/>
        <v>4654</v>
      </c>
      <c r="G54" s="13">
        <f t="shared" si="1"/>
        <v>2.674712643678161</v>
      </c>
      <c r="H54" s="2">
        <v>1319</v>
      </c>
      <c r="I54" s="13">
        <f t="shared" si="2"/>
        <v>5975.6747126436785</v>
      </c>
      <c r="J54" s="4">
        <f>I54/B54</f>
        <v>3.4342958118641831</v>
      </c>
      <c r="K54" s="3">
        <v>3</v>
      </c>
      <c r="L54" s="3">
        <v>2</v>
      </c>
    </row>
    <row r="55" spans="1:12">
      <c r="A55" s="1" t="s">
        <v>261</v>
      </c>
      <c r="B55" s="3">
        <v>947</v>
      </c>
      <c r="C55" s="3">
        <v>913</v>
      </c>
      <c r="D55" s="3">
        <v>555</v>
      </c>
      <c r="E55" s="3">
        <v>0</v>
      </c>
      <c r="F55" s="13">
        <f t="shared" si="0"/>
        <v>1468</v>
      </c>
      <c r="G55" s="13">
        <f t="shared" si="1"/>
        <v>1.5501583949313622</v>
      </c>
      <c r="H55" s="1">
        <v>0</v>
      </c>
      <c r="I55" s="13">
        <f t="shared" si="2"/>
        <v>1469.5501583949313</v>
      </c>
      <c r="J55" s="4">
        <f>I55/B55</f>
        <v>1.5517953098151334</v>
      </c>
      <c r="K55" s="3">
        <v>0</v>
      </c>
      <c r="L55" s="3">
        <v>0</v>
      </c>
    </row>
    <row r="56" spans="1:12">
      <c r="A56" s="1" t="s">
        <v>266</v>
      </c>
      <c r="B56" s="2">
        <v>1882</v>
      </c>
      <c r="C56" s="2">
        <v>13977</v>
      </c>
      <c r="D56" s="2">
        <v>8847</v>
      </c>
      <c r="E56" s="3">
        <v>540</v>
      </c>
      <c r="F56" s="13">
        <f t="shared" si="0"/>
        <v>23364</v>
      </c>
      <c r="G56" s="13">
        <f t="shared" si="1"/>
        <v>12.414452709883102</v>
      </c>
      <c r="H56" s="2">
        <v>3356</v>
      </c>
      <c r="I56" s="13">
        <f t="shared" si="2"/>
        <v>26732.414452709883</v>
      </c>
      <c r="J56" s="4">
        <f>I56/B56</f>
        <v>14.204258476466462</v>
      </c>
      <c r="K56" s="3">
        <v>5</v>
      </c>
      <c r="L56" s="3">
        <v>0</v>
      </c>
    </row>
    <row r="57" spans="1:12">
      <c r="A57" s="1" t="s">
        <v>271</v>
      </c>
      <c r="B57" s="3">
        <v>324</v>
      </c>
      <c r="C57" s="3">
        <v>425</v>
      </c>
      <c r="D57" s="3">
        <v>50</v>
      </c>
      <c r="E57" s="3">
        <v>0</v>
      </c>
      <c r="F57" s="13">
        <f t="shared" si="0"/>
        <v>475</v>
      </c>
      <c r="G57" s="13">
        <f t="shared" si="1"/>
        <v>1.4660493827160495</v>
      </c>
      <c r="H57" s="1">
        <v>0</v>
      </c>
      <c r="I57" s="13">
        <f t="shared" si="2"/>
        <v>476.46604938271605</v>
      </c>
      <c r="J57" s="4">
        <f>I57/B57</f>
        <v>1.4705742264898642</v>
      </c>
      <c r="K57" s="3">
        <v>0</v>
      </c>
      <c r="L57" s="3">
        <v>0</v>
      </c>
    </row>
    <row r="58" spans="1:12">
      <c r="A58" s="1" t="s">
        <v>276</v>
      </c>
      <c r="B58" s="2">
        <v>1012</v>
      </c>
      <c r="C58" s="2">
        <v>1071</v>
      </c>
      <c r="D58" s="3">
        <v>261</v>
      </c>
      <c r="E58" s="3">
        <v>0</v>
      </c>
      <c r="F58" s="13">
        <f t="shared" si="0"/>
        <v>1332</v>
      </c>
      <c r="G58" s="13">
        <f t="shared" si="1"/>
        <v>1.3162055335968379</v>
      </c>
      <c r="H58" s="2">
        <v>1000</v>
      </c>
      <c r="I58" s="13">
        <f t="shared" si="2"/>
        <v>2333.316205533597</v>
      </c>
      <c r="J58" s="4">
        <f>I58/B58</f>
        <v>2.3056484244403133</v>
      </c>
      <c r="K58" s="3">
        <v>0</v>
      </c>
      <c r="L58" s="3">
        <v>0</v>
      </c>
    </row>
    <row r="59" spans="1:12">
      <c r="A59" s="1" t="s">
        <v>281</v>
      </c>
      <c r="B59" s="2">
        <v>4813</v>
      </c>
      <c r="C59" s="2">
        <v>35119</v>
      </c>
      <c r="D59" s="2">
        <v>21704</v>
      </c>
      <c r="E59" s="3">
        <v>522</v>
      </c>
      <c r="F59" s="13">
        <f t="shared" si="0"/>
        <v>57345</v>
      </c>
      <c r="G59" s="13">
        <f t="shared" si="1"/>
        <v>11.914606274672762</v>
      </c>
      <c r="H59" s="2">
        <v>9194</v>
      </c>
      <c r="I59" s="13">
        <f t="shared" si="2"/>
        <v>66550.914606274673</v>
      </c>
      <c r="J59" s="4">
        <f>I59/B59</f>
        <v>13.827324871447054</v>
      </c>
      <c r="K59" s="3">
        <v>0</v>
      </c>
      <c r="L59" s="3">
        <v>0</v>
      </c>
    </row>
    <row r="60" spans="1:12">
      <c r="A60" s="1" t="s">
        <v>286</v>
      </c>
      <c r="B60" s="2">
        <v>1299</v>
      </c>
      <c r="C60" s="2">
        <v>1561</v>
      </c>
      <c r="D60" s="2">
        <v>14148</v>
      </c>
      <c r="E60" s="3">
        <v>0</v>
      </c>
      <c r="F60" s="13">
        <f t="shared" si="0"/>
        <v>15709</v>
      </c>
      <c r="G60" s="13">
        <f t="shared" si="1"/>
        <v>12.093148575827559</v>
      </c>
      <c r="H60" s="1">
        <v>0</v>
      </c>
      <c r="I60" s="13">
        <f t="shared" si="2"/>
        <v>15721.093148575828</v>
      </c>
      <c r="J60" s="4">
        <f>I60/B60</f>
        <v>12.102458159026812</v>
      </c>
      <c r="K60" s="3">
        <v>0</v>
      </c>
      <c r="L60" s="3">
        <v>0</v>
      </c>
    </row>
    <row r="61" spans="1:12">
      <c r="A61" s="1" t="s">
        <v>291</v>
      </c>
      <c r="B61" s="3">
        <v>607</v>
      </c>
      <c r="C61" s="2">
        <v>2798</v>
      </c>
      <c r="D61" s="3">
        <v>832</v>
      </c>
      <c r="E61" s="3">
        <v>6</v>
      </c>
      <c r="F61" s="13">
        <f t="shared" si="0"/>
        <v>3636</v>
      </c>
      <c r="G61" s="13">
        <f t="shared" si="1"/>
        <v>5.990115321252059</v>
      </c>
      <c r="H61" s="2">
        <v>4466</v>
      </c>
      <c r="I61" s="13">
        <f t="shared" si="2"/>
        <v>8107.9901153212522</v>
      </c>
      <c r="J61" s="4">
        <f>I61/B61</f>
        <v>13.357479596904863</v>
      </c>
      <c r="K61" s="3">
        <v>6</v>
      </c>
      <c r="L61" s="3">
        <v>0</v>
      </c>
    </row>
    <row r="62" spans="1:12">
      <c r="A62" s="1" t="s">
        <v>296</v>
      </c>
      <c r="B62" s="2">
        <v>1198</v>
      </c>
      <c r="C62" s="2">
        <v>3060</v>
      </c>
      <c r="D62" s="3">
        <v>620</v>
      </c>
      <c r="E62" s="3">
        <v>0</v>
      </c>
      <c r="F62" s="13">
        <f t="shared" si="0"/>
        <v>3680</v>
      </c>
      <c r="G62" s="13">
        <f t="shared" si="1"/>
        <v>3.0717863105175294</v>
      </c>
      <c r="H62" s="1">
        <v>0</v>
      </c>
      <c r="I62" s="13">
        <f t="shared" si="2"/>
        <v>3683.0717863105174</v>
      </c>
      <c r="J62" s="4">
        <f>I62/B62</f>
        <v>3.0743504059353235</v>
      </c>
      <c r="K62" s="3">
        <v>14</v>
      </c>
      <c r="L62" s="3">
        <v>0</v>
      </c>
    </row>
    <row r="63" spans="1:12">
      <c r="A63" s="1" t="s">
        <v>301</v>
      </c>
      <c r="B63" s="2">
        <v>91055</v>
      </c>
      <c r="C63" s="2">
        <v>87145</v>
      </c>
      <c r="D63" s="2">
        <v>76588</v>
      </c>
      <c r="E63" s="3">
        <v>187</v>
      </c>
      <c r="F63" s="13">
        <f t="shared" si="0"/>
        <v>163920</v>
      </c>
      <c r="G63" s="13">
        <f t="shared" si="1"/>
        <v>1.8002306298391082</v>
      </c>
      <c r="H63" s="2">
        <v>56032</v>
      </c>
      <c r="I63" s="13">
        <f t="shared" si="2"/>
        <v>219953.80023062983</v>
      </c>
      <c r="J63" s="4">
        <f>I63/B63</f>
        <v>2.4156147408778192</v>
      </c>
      <c r="K63" s="3">
        <v>618</v>
      </c>
      <c r="L63" s="3">
        <v>147</v>
      </c>
    </row>
    <row r="64" spans="1:12">
      <c r="A64" s="1" t="s">
        <v>306</v>
      </c>
      <c r="B64" s="2">
        <v>2880</v>
      </c>
      <c r="C64" s="2">
        <v>2193</v>
      </c>
      <c r="D64" s="3">
        <v>802</v>
      </c>
      <c r="E64" s="3">
        <v>0</v>
      </c>
      <c r="F64" s="13">
        <f t="shared" si="0"/>
        <v>2995</v>
      </c>
      <c r="G64" s="13">
        <f t="shared" si="1"/>
        <v>1.0399305555555556</v>
      </c>
      <c r="H64" s="2">
        <v>2554</v>
      </c>
      <c r="I64" s="13">
        <f t="shared" si="2"/>
        <v>5550.0399305555557</v>
      </c>
      <c r="J64" s="4">
        <f>I64/B64</f>
        <v>1.9270971981095679</v>
      </c>
      <c r="K64" s="3">
        <v>1</v>
      </c>
      <c r="L64" s="3">
        <v>3</v>
      </c>
    </row>
    <row r="65" spans="1:12">
      <c r="A65" s="1" t="s">
        <v>311</v>
      </c>
      <c r="B65" s="2">
        <v>1375</v>
      </c>
      <c r="C65" s="2">
        <v>1614</v>
      </c>
      <c r="D65" s="2">
        <v>1944</v>
      </c>
      <c r="E65" s="3">
        <v>0</v>
      </c>
      <c r="F65" s="13">
        <f t="shared" si="0"/>
        <v>3558</v>
      </c>
      <c r="G65" s="13">
        <f t="shared" si="1"/>
        <v>2.5876363636363635</v>
      </c>
      <c r="H65" s="2">
        <v>1767</v>
      </c>
      <c r="I65" s="13">
        <f t="shared" si="2"/>
        <v>5327.5876363636362</v>
      </c>
      <c r="J65" s="4">
        <f>I65/B65</f>
        <v>3.8746091900826447</v>
      </c>
      <c r="K65" s="3">
        <v>0</v>
      </c>
      <c r="L65" s="3">
        <v>0</v>
      </c>
    </row>
    <row r="66" spans="1:12">
      <c r="A66" s="1" t="s">
        <v>316</v>
      </c>
      <c r="B66" s="2">
        <v>15594</v>
      </c>
      <c r="C66" s="2">
        <v>10032</v>
      </c>
      <c r="D66" s="2">
        <v>1925</v>
      </c>
      <c r="E66" s="1"/>
      <c r="F66" s="13">
        <f t="shared" si="0"/>
        <v>11957</v>
      </c>
      <c r="G66" s="13">
        <f t="shared" si="1"/>
        <v>0.76676927023214059</v>
      </c>
      <c r="H66" s="2">
        <v>9332</v>
      </c>
      <c r="I66" s="13">
        <f t="shared" si="2"/>
        <v>21289.766769270231</v>
      </c>
      <c r="J66" s="4">
        <f>I66/B66</f>
        <v>1.3652537366468021</v>
      </c>
      <c r="K66" s="3">
        <v>4</v>
      </c>
      <c r="L66" s="3">
        <v>0</v>
      </c>
    </row>
    <row r="67" spans="1:12">
      <c r="A67" s="1" t="s">
        <v>321</v>
      </c>
      <c r="B67" s="2">
        <v>2677</v>
      </c>
      <c r="C67" s="2">
        <v>2924</v>
      </c>
      <c r="D67" s="2">
        <v>1058</v>
      </c>
      <c r="E67" s="3">
        <v>0</v>
      </c>
      <c r="F67" s="13">
        <f t="shared" si="0"/>
        <v>3982</v>
      </c>
      <c r="G67" s="13">
        <f t="shared" si="1"/>
        <v>1.4874859917818453</v>
      </c>
      <c r="H67" s="2">
        <v>1306</v>
      </c>
      <c r="I67" s="13">
        <f t="shared" si="2"/>
        <v>5289.4874859917818</v>
      </c>
      <c r="J67" s="4">
        <f>I67/B67</f>
        <v>1.9759011901351444</v>
      </c>
      <c r="K67" s="3">
        <v>0</v>
      </c>
      <c r="L67" s="3">
        <v>0</v>
      </c>
    </row>
    <row r="68" spans="1:12">
      <c r="A68" s="1" t="s">
        <v>326</v>
      </c>
      <c r="B68" s="2">
        <v>3269</v>
      </c>
      <c r="C68" s="2">
        <v>5669</v>
      </c>
      <c r="D68" s="2">
        <v>6725</v>
      </c>
      <c r="E68" s="3">
        <v>244</v>
      </c>
      <c r="F68" s="13">
        <f t="shared" si="0"/>
        <v>12638</v>
      </c>
      <c r="G68" s="13">
        <f t="shared" si="1"/>
        <v>3.8660140715815232</v>
      </c>
      <c r="H68" s="2">
        <v>5728</v>
      </c>
      <c r="I68" s="13">
        <f t="shared" si="2"/>
        <v>18369.86601407158</v>
      </c>
      <c r="J68" s="4">
        <f>I68/B68</f>
        <v>5.6194145041515995</v>
      </c>
      <c r="K68" s="3">
        <v>115</v>
      </c>
      <c r="L68" s="3">
        <v>26</v>
      </c>
    </row>
    <row r="69" spans="1:12">
      <c r="A69" s="1" t="s">
        <v>331</v>
      </c>
      <c r="B69" s="2">
        <v>4403</v>
      </c>
      <c r="C69" s="2">
        <v>9348</v>
      </c>
      <c r="D69" s="2">
        <v>5056</v>
      </c>
      <c r="E69" s="3">
        <v>0</v>
      </c>
      <c r="F69" s="13">
        <f t="shared" si="0"/>
        <v>14404</v>
      </c>
      <c r="G69" s="13">
        <f t="shared" si="1"/>
        <v>3.2714058596411539</v>
      </c>
      <c r="H69" s="2">
        <v>7594</v>
      </c>
      <c r="I69" s="13">
        <f t="shared" si="2"/>
        <v>22001.271405859639</v>
      </c>
      <c r="J69" s="4">
        <f>I69/B69</f>
        <v>4.9968819908834066</v>
      </c>
      <c r="K69" s="3">
        <v>5</v>
      </c>
      <c r="L69" s="3">
        <v>0</v>
      </c>
    </row>
    <row r="70" spans="1:12">
      <c r="A70" s="1" t="s">
        <v>336</v>
      </c>
      <c r="B70" s="2">
        <v>1086</v>
      </c>
      <c r="C70" s="3">
        <v>687</v>
      </c>
      <c r="D70" s="3">
        <v>478</v>
      </c>
      <c r="E70" s="3">
        <v>0</v>
      </c>
      <c r="F70" s="13">
        <f t="shared" ref="F70:F125" si="3">SUM(C70:E70)</f>
        <v>1165</v>
      </c>
      <c r="G70" s="13">
        <f t="shared" ref="G70:G127" si="4">F70/B70</f>
        <v>1.072744014732965</v>
      </c>
      <c r="H70" s="1">
        <v>714</v>
      </c>
      <c r="I70" s="13">
        <f t="shared" ref="I70:I125" si="5">SUM(F70:H70)</f>
        <v>1880.072744014733</v>
      </c>
      <c r="J70" s="4">
        <f>I70/B70</f>
        <v>1.7311903720209327</v>
      </c>
      <c r="K70" s="3">
        <v>1</v>
      </c>
      <c r="L70" s="3">
        <v>0</v>
      </c>
    </row>
    <row r="71" spans="1:12">
      <c r="A71" s="1" t="s">
        <v>341</v>
      </c>
      <c r="B71" s="3">
        <v>892</v>
      </c>
      <c r="C71" s="2">
        <v>3620</v>
      </c>
      <c r="D71" s="2">
        <v>1255</v>
      </c>
      <c r="E71" s="3">
        <v>38</v>
      </c>
      <c r="F71" s="13">
        <f t="shared" si="3"/>
        <v>4913</v>
      </c>
      <c r="G71" s="13">
        <f t="shared" si="4"/>
        <v>5.5078475336322867</v>
      </c>
      <c r="H71" s="1">
        <v>197</v>
      </c>
      <c r="I71" s="13">
        <f t="shared" si="5"/>
        <v>5115.5078475336322</v>
      </c>
      <c r="J71" s="4">
        <f>I71/B71</f>
        <v>5.7348742685354619</v>
      </c>
      <c r="K71" s="3">
        <v>0</v>
      </c>
      <c r="L71" s="3">
        <v>0</v>
      </c>
    </row>
    <row r="72" spans="1:12">
      <c r="A72" s="1" t="s">
        <v>346</v>
      </c>
      <c r="B72" s="2">
        <v>1012</v>
      </c>
      <c r="C72" s="2">
        <v>1221</v>
      </c>
      <c r="D72" s="3">
        <v>276</v>
      </c>
      <c r="E72" s="3">
        <v>0</v>
      </c>
      <c r="F72" s="13">
        <f t="shared" si="3"/>
        <v>1497</v>
      </c>
      <c r="G72" s="13">
        <f t="shared" si="4"/>
        <v>1.4792490118577075</v>
      </c>
      <c r="H72" s="1">
        <v>767</v>
      </c>
      <c r="I72" s="13">
        <f t="shared" si="5"/>
        <v>2265.479249011858</v>
      </c>
      <c r="J72" s="4">
        <f>I72/B72</f>
        <v>2.2386158587073695</v>
      </c>
      <c r="K72" s="3">
        <v>0</v>
      </c>
      <c r="L72" s="3">
        <v>0</v>
      </c>
    </row>
    <row r="73" spans="1:12">
      <c r="A73" s="1" t="s">
        <v>350</v>
      </c>
      <c r="B73" s="2">
        <v>798575</v>
      </c>
      <c r="C73" s="2">
        <v>1916996</v>
      </c>
      <c r="D73" s="2">
        <v>1948660</v>
      </c>
      <c r="E73" s="1"/>
      <c r="F73" s="13">
        <f t="shared" si="3"/>
        <v>3865656</v>
      </c>
      <c r="G73" s="13">
        <f t="shared" si="4"/>
        <v>4.84069248348621</v>
      </c>
      <c r="H73" s="2">
        <v>2941079</v>
      </c>
      <c r="I73" s="13">
        <f t="shared" si="5"/>
        <v>6806739.8406924829</v>
      </c>
      <c r="J73" s="4">
        <f>I73/B73</f>
        <v>8.5236074766834466</v>
      </c>
      <c r="K73" s="2">
        <v>6625</v>
      </c>
      <c r="L73" s="2">
        <v>7751</v>
      </c>
    </row>
    <row r="74" spans="1:12">
      <c r="A74" s="1" t="s">
        <v>355</v>
      </c>
      <c r="B74" s="2">
        <v>12885</v>
      </c>
      <c r="C74" s="2">
        <v>20770</v>
      </c>
      <c r="D74" s="2">
        <v>16363</v>
      </c>
      <c r="E74" s="3">
        <v>260</v>
      </c>
      <c r="F74" s="13">
        <f t="shared" si="3"/>
        <v>37393</v>
      </c>
      <c r="G74" s="13">
        <f t="shared" si="4"/>
        <v>2.9020566550252229</v>
      </c>
      <c r="H74" s="2">
        <v>23642</v>
      </c>
      <c r="I74" s="13">
        <f t="shared" si="5"/>
        <v>61037.902056655024</v>
      </c>
      <c r="J74" s="4">
        <f>I74/B74</f>
        <v>4.7371286035432689</v>
      </c>
      <c r="K74" s="3">
        <v>111</v>
      </c>
      <c r="L74" s="3">
        <v>108</v>
      </c>
    </row>
    <row r="75" spans="1:12">
      <c r="A75" s="1" t="s">
        <v>360</v>
      </c>
      <c r="B75" s="2">
        <v>1159</v>
      </c>
      <c r="C75" s="2">
        <v>1810</v>
      </c>
      <c r="D75" s="3">
        <v>755</v>
      </c>
      <c r="E75" s="3">
        <v>0</v>
      </c>
      <c r="F75" s="13">
        <f t="shared" si="3"/>
        <v>2565</v>
      </c>
      <c r="G75" s="13">
        <f t="shared" si="4"/>
        <v>2.2131147540983607</v>
      </c>
      <c r="H75" s="1">
        <v>0</v>
      </c>
      <c r="I75" s="13">
        <f t="shared" si="5"/>
        <v>2567.2131147540986</v>
      </c>
      <c r="J75" s="4">
        <f>I75/B75</f>
        <v>2.2150242577688513</v>
      </c>
      <c r="K75" s="3">
        <v>0</v>
      </c>
      <c r="L75" s="3">
        <v>0</v>
      </c>
    </row>
    <row r="76" spans="1:12">
      <c r="A76" s="1" t="s">
        <v>365</v>
      </c>
      <c r="B76" s="3">
        <v>946</v>
      </c>
      <c r="C76" s="2">
        <v>2189</v>
      </c>
      <c r="D76" s="2">
        <v>1210</v>
      </c>
      <c r="E76" s="3">
        <v>0</v>
      </c>
      <c r="F76" s="13">
        <f t="shared" si="3"/>
        <v>3399</v>
      </c>
      <c r="G76" s="13">
        <f t="shared" si="4"/>
        <v>3.5930232558139537</v>
      </c>
      <c r="H76" s="1">
        <v>0</v>
      </c>
      <c r="I76" s="13">
        <f t="shared" si="5"/>
        <v>3402.5930232558139</v>
      </c>
      <c r="J76" s="4">
        <f>I76/B76</f>
        <v>3.596821377648852</v>
      </c>
      <c r="K76" s="3">
        <v>0</v>
      </c>
      <c r="L76" s="3">
        <v>0</v>
      </c>
    </row>
    <row r="77" spans="1:12">
      <c r="A77" s="1" t="s">
        <v>370</v>
      </c>
      <c r="B77" s="3">
        <v>735</v>
      </c>
      <c r="C77" s="2">
        <v>2411</v>
      </c>
      <c r="D77" s="2">
        <v>2198</v>
      </c>
      <c r="E77" s="3">
        <v>56</v>
      </c>
      <c r="F77" s="13">
        <f t="shared" si="3"/>
        <v>4665</v>
      </c>
      <c r="G77" s="13">
        <f t="shared" si="4"/>
        <v>6.3469387755102042</v>
      </c>
      <c r="H77" s="1">
        <v>0</v>
      </c>
      <c r="I77" s="13">
        <f t="shared" si="5"/>
        <v>4671.3469387755104</v>
      </c>
      <c r="J77" s="4">
        <f>I77/B77</f>
        <v>6.355574066361239</v>
      </c>
      <c r="K77" s="3">
        <v>3</v>
      </c>
      <c r="L77" s="3">
        <v>2</v>
      </c>
    </row>
    <row r="78" spans="1:12">
      <c r="A78" s="1" t="s">
        <v>375</v>
      </c>
      <c r="B78" s="2">
        <v>21037</v>
      </c>
      <c r="C78" s="2">
        <v>99439</v>
      </c>
      <c r="D78" s="2">
        <v>42064</v>
      </c>
      <c r="E78" s="3">
        <v>193</v>
      </c>
      <c r="F78" s="13">
        <f t="shared" si="3"/>
        <v>141696</v>
      </c>
      <c r="G78" s="13">
        <f t="shared" si="4"/>
        <v>6.7355611541569615</v>
      </c>
      <c r="H78" s="2">
        <v>46495</v>
      </c>
      <c r="I78" s="13">
        <f t="shared" si="5"/>
        <v>188197.73556115414</v>
      </c>
      <c r="J78" s="4">
        <f>I78/B78</f>
        <v>8.9460348700458301</v>
      </c>
      <c r="K78" s="3">
        <v>295</v>
      </c>
      <c r="L78" s="3">
        <v>77</v>
      </c>
    </row>
    <row r="79" spans="1:12">
      <c r="A79" s="1" t="s">
        <v>380</v>
      </c>
      <c r="B79" s="2">
        <v>2186</v>
      </c>
      <c r="C79" s="2">
        <v>4289</v>
      </c>
      <c r="D79" s="2">
        <v>3249</v>
      </c>
      <c r="E79" s="3">
        <v>3246</v>
      </c>
      <c r="F79" s="13">
        <f t="shared" si="3"/>
        <v>10784</v>
      </c>
      <c r="G79" s="13">
        <f t="shared" si="4"/>
        <v>4.9332113449222321</v>
      </c>
      <c r="H79" s="2">
        <v>2381</v>
      </c>
      <c r="I79" s="13">
        <f t="shared" si="5"/>
        <v>13169.933211344922</v>
      </c>
      <c r="J79" s="4">
        <f>I79/B79</f>
        <v>6.0246721003407693</v>
      </c>
      <c r="K79" s="3">
        <v>0</v>
      </c>
      <c r="L79" s="3">
        <v>0</v>
      </c>
    </row>
    <row r="80" spans="1:12">
      <c r="A80" s="1" t="s">
        <v>385</v>
      </c>
      <c r="B80" s="2">
        <v>3481</v>
      </c>
      <c r="C80" s="2">
        <v>5341</v>
      </c>
      <c r="D80" s="3">
        <v>799</v>
      </c>
      <c r="E80" s="3">
        <v>0</v>
      </c>
      <c r="F80" s="13">
        <f t="shared" si="3"/>
        <v>6140</v>
      </c>
      <c r="G80" s="13">
        <f t="shared" si="4"/>
        <v>1.7638609594943981</v>
      </c>
      <c r="H80" s="1">
        <v>0</v>
      </c>
      <c r="I80" s="13">
        <f t="shared" si="5"/>
        <v>6141.7638609594942</v>
      </c>
      <c r="J80" s="4">
        <f>I80/B80</f>
        <v>1.7643676704853473</v>
      </c>
      <c r="K80" s="3">
        <v>0</v>
      </c>
      <c r="L80" s="3">
        <v>0</v>
      </c>
    </row>
    <row r="81" spans="1:12">
      <c r="A81" s="1" t="s">
        <v>390</v>
      </c>
      <c r="B81" s="2">
        <v>1052</v>
      </c>
      <c r="C81" s="2">
        <v>1124</v>
      </c>
      <c r="D81" s="2">
        <v>1267</v>
      </c>
      <c r="E81" s="3">
        <v>0</v>
      </c>
      <c r="F81" s="13">
        <f t="shared" si="3"/>
        <v>2391</v>
      </c>
      <c r="G81" s="13">
        <f t="shared" si="4"/>
        <v>2.2728136882129277</v>
      </c>
      <c r="H81" s="2">
        <v>1257</v>
      </c>
      <c r="I81" s="13">
        <f t="shared" si="5"/>
        <v>3650.2728136882129</v>
      </c>
      <c r="J81" s="4">
        <f>I81/B81</f>
        <v>3.4698410776503925</v>
      </c>
      <c r="K81" s="3">
        <v>20</v>
      </c>
      <c r="L81" s="3">
        <v>20</v>
      </c>
    </row>
    <row r="82" spans="1:12">
      <c r="A82" s="1" t="s">
        <v>395</v>
      </c>
      <c r="B82" s="2">
        <v>3061</v>
      </c>
      <c r="C82" s="2">
        <v>31345</v>
      </c>
      <c r="D82" s="2">
        <v>3035</v>
      </c>
      <c r="E82" s="1" t="s">
        <v>493</v>
      </c>
      <c r="F82" s="13">
        <f t="shared" si="3"/>
        <v>34380</v>
      </c>
      <c r="G82" s="13">
        <f t="shared" si="4"/>
        <v>11.231623652401176</v>
      </c>
      <c r="H82" s="1">
        <v>54</v>
      </c>
      <c r="I82" s="13">
        <f t="shared" si="5"/>
        <v>34445.231623652398</v>
      </c>
      <c r="J82" s="4">
        <f>I82/B82</f>
        <v>11.252934212235347</v>
      </c>
      <c r="K82" s="3">
        <v>2</v>
      </c>
      <c r="L82" s="3">
        <v>0</v>
      </c>
    </row>
    <row r="83" spans="1:12">
      <c r="A83" s="1" t="s">
        <v>400</v>
      </c>
      <c r="B83" s="2">
        <v>11298</v>
      </c>
      <c r="C83" s="2">
        <v>16275</v>
      </c>
      <c r="D83" s="2">
        <v>7054</v>
      </c>
      <c r="E83" s="3">
        <v>0</v>
      </c>
      <c r="F83" s="13">
        <f t="shared" si="3"/>
        <v>23329</v>
      </c>
      <c r="G83" s="13">
        <f t="shared" si="4"/>
        <v>2.0648787395999291</v>
      </c>
      <c r="H83" s="2">
        <v>14482</v>
      </c>
      <c r="I83" s="13">
        <f t="shared" si="5"/>
        <v>37813.064878739598</v>
      </c>
      <c r="J83" s="4">
        <f>I83/B83</f>
        <v>3.3468812956930076</v>
      </c>
      <c r="K83" s="3">
        <v>155</v>
      </c>
      <c r="L83" s="3">
        <v>153</v>
      </c>
    </row>
    <row r="84" spans="1:12">
      <c r="A84" s="1" t="s">
        <v>405</v>
      </c>
      <c r="B84" s="2">
        <v>6031</v>
      </c>
      <c r="C84" s="2">
        <v>9409</v>
      </c>
      <c r="D84" s="2">
        <v>9908</v>
      </c>
      <c r="E84" s="3">
        <v>211</v>
      </c>
      <c r="F84" s="13">
        <f t="shared" si="3"/>
        <v>19528</v>
      </c>
      <c r="G84" s="13">
        <f t="shared" si="4"/>
        <v>3.2379373238268943</v>
      </c>
      <c r="H84" s="2">
        <v>10662</v>
      </c>
      <c r="I84" s="13">
        <f t="shared" si="5"/>
        <v>30193.237937323825</v>
      </c>
      <c r="J84" s="4">
        <f>I84/B84</f>
        <v>5.0063402316902383</v>
      </c>
      <c r="K84" s="3">
        <v>19</v>
      </c>
      <c r="L84" s="3">
        <v>0</v>
      </c>
    </row>
    <row r="85" spans="1:12">
      <c r="A85" s="1" t="s">
        <v>410</v>
      </c>
      <c r="B85" s="2">
        <v>2948</v>
      </c>
      <c r="C85" s="2">
        <v>6612</v>
      </c>
      <c r="D85" s="2">
        <v>1010</v>
      </c>
      <c r="E85" s="3">
        <v>62</v>
      </c>
      <c r="F85" s="13">
        <f t="shared" si="3"/>
        <v>7684</v>
      </c>
      <c r="G85" s="13">
        <f t="shared" si="4"/>
        <v>2.6065128900949794</v>
      </c>
      <c r="H85" s="1">
        <v>949</v>
      </c>
      <c r="I85" s="13">
        <f t="shared" si="5"/>
        <v>8635.6065128900955</v>
      </c>
      <c r="J85" s="4">
        <f>I85/B85</f>
        <v>2.9293102146845644</v>
      </c>
      <c r="K85" s="3">
        <v>650</v>
      </c>
      <c r="L85" s="3">
        <v>29</v>
      </c>
    </row>
    <row r="86" spans="1:12">
      <c r="A86" s="1" t="s">
        <v>415</v>
      </c>
      <c r="B86" s="2">
        <v>1921</v>
      </c>
      <c r="C86" s="2">
        <v>3804</v>
      </c>
      <c r="D86" s="2">
        <v>1850</v>
      </c>
      <c r="E86" s="1"/>
      <c r="F86" s="13">
        <f t="shared" si="3"/>
        <v>5654</v>
      </c>
      <c r="G86" s="13">
        <f t="shared" si="4"/>
        <v>2.9432587194169701</v>
      </c>
      <c r="H86" s="1">
        <v>475</v>
      </c>
      <c r="I86" s="13">
        <f t="shared" si="5"/>
        <v>6131.9432587194169</v>
      </c>
      <c r="J86" s="4">
        <f>I86/B86</f>
        <v>3.192057917084548</v>
      </c>
      <c r="K86" s="3">
        <v>0</v>
      </c>
      <c r="L86" s="3">
        <v>0</v>
      </c>
    </row>
    <row r="87" spans="1:12">
      <c r="A87" s="1" t="s">
        <v>420</v>
      </c>
      <c r="B87" s="2">
        <v>3305</v>
      </c>
      <c r="C87" s="2">
        <v>7010</v>
      </c>
      <c r="D87" s="2">
        <v>12672</v>
      </c>
      <c r="E87" s="3">
        <v>168</v>
      </c>
      <c r="F87" s="13">
        <f t="shared" si="3"/>
        <v>19850</v>
      </c>
      <c r="G87" s="13">
        <f t="shared" si="4"/>
        <v>6.0060514372163389</v>
      </c>
      <c r="H87" s="2">
        <v>7005</v>
      </c>
      <c r="I87" s="13">
        <f t="shared" si="5"/>
        <v>26861.006051437216</v>
      </c>
      <c r="J87" s="4">
        <f>I87/B87</f>
        <v>8.1273845843985519</v>
      </c>
      <c r="K87" s="3">
        <v>40</v>
      </c>
      <c r="L87" s="3">
        <v>0</v>
      </c>
    </row>
    <row r="88" spans="1:12">
      <c r="A88" s="1" t="s">
        <v>425</v>
      </c>
      <c r="B88" s="2">
        <v>4527</v>
      </c>
      <c r="C88" s="2">
        <v>8464</v>
      </c>
      <c r="D88" s="2">
        <v>5832</v>
      </c>
      <c r="E88" s="3">
        <v>0</v>
      </c>
      <c r="F88" s="13">
        <f t="shared" si="3"/>
        <v>14296</v>
      </c>
      <c r="G88" s="13">
        <f t="shared" si="4"/>
        <v>3.1579412414402475</v>
      </c>
      <c r="H88" s="2">
        <v>6556</v>
      </c>
      <c r="I88" s="13">
        <f t="shared" si="5"/>
        <v>20855.157941241439</v>
      </c>
      <c r="J88" s="4">
        <f>I88/B88</f>
        <v>4.6068385114295207</v>
      </c>
      <c r="K88" s="3">
        <v>104</v>
      </c>
      <c r="L88" s="3">
        <v>122</v>
      </c>
    </row>
    <row r="89" spans="1:12">
      <c r="A89" s="1" t="s">
        <v>430</v>
      </c>
      <c r="B89" s="2">
        <v>7884</v>
      </c>
      <c r="C89" s="2">
        <v>5798</v>
      </c>
      <c r="D89" s="2">
        <v>9803</v>
      </c>
      <c r="E89" s="3">
        <v>0</v>
      </c>
      <c r="F89" s="13">
        <f t="shared" si="3"/>
        <v>15601</v>
      </c>
      <c r="G89" s="13">
        <f t="shared" si="4"/>
        <v>1.9788178589548453</v>
      </c>
      <c r="H89" s="2">
        <v>7903</v>
      </c>
      <c r="I89" s="13">
        <f t="shared" si="5"/>
        <v>23505.978817858955</v>
      </c>
      <c r="J89" s="4">
        <f>I89/B89</f>
        <v>2.9814787947563364</v>
      </c>
      <c r="K89" s="3">
        <v>1</v>
      </c>
      <c r="L89" s="3">
        <v>1</v>
      </c>
    </row>
    <row r="90" spans="1:12">
      <c r="A90" s="1" t="s">
        <v>435</v>
      </c>
      <c r="B90" s="2">
        <v>414132</v>
      </c>
      <c r="C90" s="2">
        <v>791250</v>
      </c>
      <c r="D90" s="2">
        <v>999701</v>
      </c>
      <c r="E90" s="3">
        <v>59</v>
      </c>
      <c r="F90" s="13">
        <f t="shared" si="3"/>
        <v>1791010</v>
      </c>
      <c r="G90" s="13">
        <f t="shared" si="4"/>
        <v>4.3247322109858688</v>
      </c>
      <c r="H90" s="2">
        <v>690406</v>
      </c>
      <c r="I90" s="13">
        <f t="shared" si="5"/>
        <v>2481420.324732211</v>
      </c>
      <c r="J90" s="4">
        <f>I90/B90</f>
        <v>5.9918584526967509</v>
      </c>
      <c r="K90" s="2">
        <v>4106</v>
      </c>
      <c r="L90" s="2">
        <v>2776</v>
      </c>
    </row>
    <row r="91" spans="1:12">
      <c r="A91" s="1" t="s">
        <v>440</v>
      </c>
      <c r="B91" s="2">
        <v>24398</v>
      </c>
      <c r="C91" s="2">
        <v>42184</v>
      </c>
      <c r="D91" s="2">
        <v>30798</v>
      </c>
      <c r="E91" s="3">
        <v>391</v>
      </c>
      <c r="F91" s="13">
        <f t="shared" si="3"/>
        <v>73373</v>
      </c>
      <c r="G91" s="13">
        <f t="shared" si="4"/>
        <v>3.0073366669399131</v>
      </c>
      <c r="H91" s="2">
        <v>36357</v>
      </c>
      <c r="I91" s="13">
        <f t="shared" si="5"/>
        <v>109733.00733666694</v>
      </c>
      <c r="J91" s="4">
        <f>I91/B91</f>
        <v>4.4976230566713227</v>
      </c>
      <c r="K91" s="3">
        <v>834</v>
      </c>
      <c r="L91" s="3">
        <v>776</v>
      </c>
    </row>
    <row r="92" spans="1:12">
      <c r="A92" s="1" t="s">
        <v>445</v>
      </c>
      <c r="B92" s="2">
        <v>2368</v>
      </c>
      <c r="C92" s="2">
        <v>8519</v>
      </c>
      <c r="D92" s="2">
        <v>4021</v>
      </c>
      <c r="E92" s="3">
        <v>0</v>
      </c>
      <c r="F92" s="13">
        <f t="shared" si="3"/>
        <v>12540</v>
      </c>
      <c r="G92" s="13">
        <f t="shared" si="4"/>
        <v>5.2956081081081079</v>
      </c>
      <c r="H92" s="2">
        <v>7494</v>
      </c>
      <c r="I92" s="13">
        <f t="shared" si="5"/>
        <v>20039.295608108107</v>
      </c>
      <c r="J92" s="4">
        <f>I92/B92</f>
        <v>8.4625403750456538</v>
      </c>
      <c r="K92" s="3">
        <v>0</v>
      </c>
      <c r="L92" s="3">
        <v>0</v>
      </c>
    </row>
    <row r="93" spans="1:12">
      <c r="A93" s="1" t="s">
        <v>450</v>
      </c>
      <c r="B93" s="2">
        <v>9453</v>
      </c>
      <c r="C93" s="2">
        <v>17252</v>
      </c>
      <c r="D93" s="2">
        <v>9899</v>
      </c>
      <c r="E93" s="3">
        <v>0</v>
      </c>
      <c r="F93" s="13">
        <f t="shared" si="3"/>
        <v>27151</v>
      </c>
      <c r="G93" s="13">
        <f t="shared" si="4"/>
        <v>2.872209880461229</v>
      </c>
      <c r="H93" s="2">
        <v>25940</v>
      </c>
      <c r="I93" s="13">
        <f t="shared" si="5"/>
        <v>53093.872209880457</v>
      </c>
      <c r="J93" s="4">
        <f>I93/B93</f>
        <v>5.6166161229112932</v>
      </c>
      <c r="K93" s="3">
        <v>65</v>
      </c>
      <c r="L93" s="3">
        <v>0</v>
      </c>
    </row>
    <row r="94" spans="1:12">
      <c r="A94" s="1" t="s">
        <v>455</v>
      </c>
      <c r="B94" s="3">
        <v>882</v>
      </c>
      <c r="C94" s="2">
        <v>2315</v>
      </c>
      <c r="D94" s="3">
        <v>719</v>
      </c>
      <c r="E94" s="3">
        <v>0</v>
      </c>
      <c r="F94" s="13">
        <f t="shared" si="3"/>
        <v>3034</v>
      </c>
      <c r="G94" s="13">
        <f t="shared" si="4"/>
        <v>3.4399092970521541</v>
      </c>
      <c r="H94" s="1">
        <v>515</v>
      </c>
      <c r="I94" s="13">
        <f t="shared" si="5"/>
        <v>3552.4399092970521</v>
      </c>
      <c r="J94" s="4">
        <f>I94/B94</f>
        <v>4.0277096477290844</v>
      </c>
      <c r="K94" s="3">
        <v>0</v>
      </c>
      <c r="L94" s="3">
        <v>0</v>
      </c>
    </row>
    <row r="95" spans="1:12">
      <c r="A95" s="1" t="s">
        <v>460</v>
      </c>
      <c r="B95" s="2">
        <v>1008</v>
      </c>
      <c r="C95" s="2">
        <v>1547</v>
      </c>
      <c r="D95" s="3">
        <v>985</v>
      </c>
      <c r="E95" s="3">
        <v>0</v>
      </c>
      <c r="F95" s="13">
        <f t="shared" si="3"/>
        <v>2532</v>
      </c>
      <c r="G95" s="13">
        <f t="shared" si="4"/>
        <v>2.5119047619047619</v>
      </c>
      <c r="H95" s="1">
        <v>854</v>
      </c>
      <c r="I95" s="13">
        <f t="shared" si="5"/>
        <v>3388.5119047619046</v>
      </c>
      <c r="J95" s="4">
        <f>I95/B95</f>
        <v>3.3616189531368099</v>
      </c>
      <c r="K95" s="3">
        <v>3</v>
      </c>
      <c r="L95" s="3">
        <v>0</v>
      </c>
    </row>
    <row r="96" spans="1:12">
      <c r="A96" s="1" t="s">
        <v>465</v>
      </c>
      <c r="B96" s="2">
        <v>1078</v>
      </c>
      <c r="C96" s="2">
        <v>8576</v>
      </c>
      <c r="D96" s="2">
        <v>3001</v>
      </c>
      <c r="E96" s="3">
        <v>0</v>
      </c>
      <c r="F96" s="13">
        <f t="shared" si="3"/>
        <v>11577</v>
      </c>
      <c r="G96" s="13">
        <f t="shared" si="4"/>
        <v>10.739332096474953</v>
      </c>
      <c r="H96" s="1">
        <v>0</v>
      </c>
      <c r="I96" s="13">
        <f t="shared" si="5"/>
        <v>11587.739332096475</v>
      </c>
      <c r="J96" s="4">
        <f>I96/B96</f>
        <v>10.749294371147007</v>
      </c>
      <c r="K96" s="3">
        <v>0</v>
      </c>
      <c r="L96" s="3">
        <v>0</v>
      </c>
    </row>
    <row r="97" spans="1:12">
      <c r="A97" s="1" t="s">
        <v>470</v>
      </c>
      <c r="B97" s="2">
        <v>22213</v>
      </c>
      <c r="C97" s="2">
        <v>22759</v>
      </c>
      <c r="D97" s="2">
        <v>3237</v>
      </c>
      <c r="E97" s="3">
        <v>22</v>
      </c>
      <c r="F97" s="13">
        <f t="shared" si="3"/>
        <v>26018</v>
      </c>
      <c r="G97" s="13">
        <f t="shared" si="4"/>
        <v>1.1712960878764687</v>
      </c>
      <c r="H97" s="2">
        <v>9645</v>
      </c>
      <c r="I97" s="13">
        <f t="shared" si="5"/>
        <v>35664.171296087879</v>
      </c>
      <c r="J97" s="4">
        <f>I97/B97</f>
        <v>1.605554013239449</v>
      </c>
      <c r="K97" s="3">
        <v>67</v>
      </c>
      <c r="L97" s="3">
        <v>98</v>
      </c>
    </row>
    <row r="98" spans="1:12">
      <c r="A98" s="1" t="s">
        <v>475</v>
      </c>
      <c r="B98" s="2">
        <v>4400</v>
      </c>
      <c r="C98" s="2">
        <v>2422</v>
      </c>
      <c r="D98" s="2">
        <v>1158</v>
      </c>
      <c r="E98" s="3">
        <v>0</v>
      </c>
      <c r="F98" s="13">
        <f t="shared" si="3"/>
        <v>3580</v>
      </c>
      <c r="G98" s="13">
        <f t="shared" si="4"/>
        <v>0.8136363636363636</v>
      </c>
      <c r="H98" s="1">
        <v>0</v>
      </c>
      <c r="I98" s="13">
        <f t="shared" si="5"/>
        <v>3580.8136363636363</v>
      </c>
      <c r="J98" s="4">
        <f>I98/B98</f>
        <v>0.81382128099173556</v>
      </c>
      <c r="K98" s="3">
        <v>6</v>
      </c>
      <c r="L98" s="3">
        <v>0</v>
      </c>
    </row>
    <row r="99" spans="1:12">
      <c r="A99" s="1" t="s">
        <v>480</v>
      </c>
      <c r="B99" s="2">
        <v>7068</v>
      </c>
      <c r="C99" s="2">
        <v>12018</v>
      </c>
      <c r="D99" s="2">
        <v>15696</v>
      </c>
      <c r="E99" s="3">
        <v>0</v>
      </c>
      <c r="F99" s="13">
        <f t="shared" si="3"/>
        <v>27714</v>
      </c>
      <c r="G99" s="13">
        <f t="shared" si="4"/>
        <v>3.9210526315789473</v>
      </c>
      <c r="H99" s="2">
        <v>5857</v>
      </c>
      <c r="I99" s="13">
        <f t="shared" si="5"/>
        <v>33574.92105263158</v>
      </c>
      <c r="J99" s="4">
        <f>I99/B99</f>
        <v>4.7502717957882821</v>
      </c>
      <c r="K99" s="3">
        <v>99</v>
      </c>
      <c r="L99" s="3">
        <v>71</v>
      </c>
    </row>
    <row r="100" spans="1:12">
      <c r="A100" s="1" t="s">
        <v>485</v>
      </c>
      <c r="B100" s="2">
        <v>1243</v>
      </c>
      <c r="C100" s="2">
        <v>6066</v>
      </c>
      <c r="D100" s="2">
        <v>3618</v>
      </c>
      <c r="E100" s="1"/>
      <c r="F100" s="13">
        <f t="shared" si="3"/>
        <v>9684</v>
      </c>
      <c r="G100" s="13">
        <f t="shared" si="4"/>
        <v>7.7908286403861622</v>
      </c>
      <c r="H100" s="2">
        <v>4500</v>
      </c>
      <c r="I100" s="13">
        <f t="shared" si="5"/>
        <v>14191.790828640385</v>
      </c>
      <c r="J100" s="4">
        <f>I100/B100</f>
        <v>11.417369934545764</v>
      </c>
      <c r="K100" s="3">
        <v>15</v>
      </c>
      <c r="L100" s="1" t="s">
        <v>71</v>
      </c>
    </row>
    <row r="101" spans="1:12">
      <c r="A101" s="1" t="s">
        <v>490</v>
      </c>
      <c r="B101" s="2">
        <v>163605</v>
      </c>
      <c r="C101" s="2">
        <v>162528</v>
      </c>
      <c r="D101" s="2">
        <v>93712</v>
      </c>
      <c r="E101" s="3">
        <v>1979</v>
      </c>
      <c r="F101" s="13">
        <f t="shared" si="3"/>
        <v>258219</v>
      </c>
      <c r="G101" s="13">
        <f t="shared" si="4"/>
        <v>1.5783075089392133</v>
      </c>
      <c r="H101" s="2">
        <v>75818</v>
      </c>
      <c r="I101" s="13">
        <f t="shared" si="5"/>
        <v>334038.57830750896</v>
      </c>
      <c r="J101" s="4">
        <f>I101/B101</f>
        <v>2.0417382005898901</v>
      </c>
      <c r="K101" s="2">
        <v>2756</v>
      </c>
      <c r="L101" s="2">
        <v>1375</v>
      </c>
    </row>
    <row r="102" spans="1:12">
      <c r="A102" s="1" t="s">
        <v>494</v>
      </c>
      <c r="B102" s="2">
        <v>96850</v>
      </c>
      <c r="C102" s="2">
        <v>650568</v>
      </c>
      <c r="D102" s="2">
        <v>199830</v>
      </c>
      <c r="E102" s="1" t="s">
        <v>170</v>
      </c>
      <c r="F102" s="13">
        <f t="shared" si="3"/>
        <v>850398</v>
      </c>
      <c r="G102" s="13">
        <f t="shared" si="4"/>
        <v>8.7805678884873508</v>
      </c>
      <c r="H102" s="2">
        <v>31313</v>
      </c>
      <c r="I102" s="13">
        <f t="shared" si="5"/>
        <v>881719.78056788852</v>
      </c>
      <c r="J102" s="4">
        <f>I102/B102</f>
        <v>9.1039729537210992</v>
      </c>
      <c r="K102" s="3">
        <v>104</v>
      </c>
      <c r="L102" s="3">
        <v>181</v>
      </c>
    </row>
    <row r="103" spans="1:12">
      <c r="A103" s="1" t="s">
        <v>497</v>
      </c>
      <c r="B103" s="2">
        <v>27183</v>
      </c>
      <c r="C103" s="2">
        <v>31590</v>
      </c>
      <c r="D103" s="2">
        <v>9668</v>
      </c>
      <c r="E103" s="3">
        <v>1341</v>
      </c>
      <c r="F103" s="13">
        <f t="shared" si="3"/>
        <v>42599</v>
      </c>
      <c r="G103" s="13">
        <f t="shared" si="4"/>
        <v>1.5671191553544495</v>
      </c>
      <c r="H103" s="2">
        <v>19975</v>
      </c>
      <c r="I103" s="13">
        <f t="shared" si="5"/>
        <v>62575.567119155356</v>
      </c>
      <c r="J103" s="4">
        <f>I103/B103</f>
        <v>2.3020110774806075</v>
      </c>
      <c r="K103" s="3">
        <v>274</v>
      </c>
      <c r="L103" s="3">
        <v>456</v>
      </c>
    </row>
    <row r="104" spans="1:12">
      <c r="A104" s="1" t="s">
        <v>500</v>
      </c>
      <c r="B104" s="2">
        <v>48134</v>
      </c>
      <c r="C104" s="2">
        <v>86162</v>
      </c>
      <c r="D104" s="2">
        <v>118432</v>
      </c>
      <c r="E104" s="3">
        <v>589</v>
      </c>
      <c r="F104" s="13">
        <f t="shared" si="3"/>
        <v>205183</v>
      </c>
      <c r="G104" s="13">
        <f t="shared" si="4"/>
        <v>4.2627456683425438</v>
      </c>
      <c r="H104" s="2">
        <v>132435</v>
      </c>
      <c r="I104" s="13">
        <f t="shared" si="5"/>
        <v>337622.26274566835</v>
      </c>
      <c r="J104" s="4">
        <f>I104/B104</f>
        <v>7.0142157881262381</v>
      </c>
      <c r="K104" s="3">
        <v>526</v>
      </c>
      <c r="L104" s="3">
        <v>49</v>
      </c>
    </row>
    <row r="105" spans="1:12">
      <c r="A105" s="1" t="s">
        <v>505</v>
      </c>
      <c r="B105" s="2">
        <v>1406</v>
      </c>
      <c r="C105" s="2">
        <v>2097</v>
      </c>
      <c r="D105" s="2">
        <v>22545</v>
      </c>
      <c r="E105" s="3">
        <v>0</v>
      </c>
      <c r="F105" s="13">
        <f t="shared" si="3"/>
        <v>24642</v>
      </c>
      <c r="G105" s="13">
        <f t="shared" si="4"/>
        <v>17.526315789473685</v>
      </c>
      <c r="H105" s="1">
        <v>243</v>
      </c>
      <c r="I105" s="13">
        <f t="shared" si="5"/>
        <v>24902.526315789473</v>
      </c>
      <c r="J105" s="4">
        <f>I105/B105</f>
        <v>17.711611888897206</v>
      </c>
      <c r="K105" s="3">
        <v>6</v>
      </c>
      <c r="L105" s="3">
        <v>0</v>
      </c>
    </row>
    <row r="106" spans="1:12">
      <c r="A106" s="1" t="s">
        <v>510</v>
      </c>
      <c r="B106" s="2">
        <v>2748</v>
      </c>
      <c r="C106" s="2">
        <v>1568</v>
      </c>
      <c r="D106" s="3">
        <v>893</v>
      </c>
      <c r="E106" s="3">
        <v>95</v>
      </c>
      <c r="F106" s="13">
        <f t="shared" si="3"/>
        <v>2556</v>
      </c>
      <c r="G106" s="13">
        <f t="shared" si="4"/>
        <v>0.93013100436681218</v>
      </c>
      <c r="H106" s="2">
        <v>2561</v>
      </c>
      <c r="I106" s="13">
        <f t="shared" si="5"/>
        <v>5117.9301310043666</v>
      </c>
      <c r="J106" s="4">
        <f>I106/B106</f>
        <v>1.8624199894484594</v>
      </c>
      <c r="K106" s="3">
        <v>2</v>
      </c>
      <c r="L106" s="3">
        <v>0</v>
      </c>
    </row>
    <row r="107" spans="1:12">
      <c r="A107" s="1" t="s">
        <v>515</v>
      </c>
      <c r="B107" s="3">
        <v>259</v>
      </c>
      <c r="C107" s="3">
        <v>278</v>
      </c>
      <c r="D107" s="3">
        <v>452</v>
      </c>
      <c r="E107" s="3">
        <v>32</v>
      </c>
      <c r="F107" s="13">
        <f t="shared" si="3"/>
        <v>762</v>
      </c>
      <c r="G107" s="13">
        <f t="shared" si="4"/>
        <v>2.942084942084942</v>
      </c>
      <c r="H107" s="1">
        <v>366</v>
      </c>
      <c r="I107" s="13">
        <f t="shared" si="5"/>
        <v>1130.9420849420849</v>
      </c>
      <c r="J107" s="4">
        <f>I107/B107</f>
        <v>4.3665717565331459</v>
      </c>
      <c r="K107" s="3">
        <v>0</v>
      </c>
      <c r="L107" s="3">
        <v>0</v>
      </c>
    </row>
    <row r="108" spans="1:12">
      <c r="A108" s="1" t="s">
        <v>520</v>
      </c>
      <c r="B108" s="3">
        <v>831</v>
      </c>
      <c r="C108" s="3">
        <v>840</v>
      </c>
      <c r="D108" s="3">
        <v>250</v>
      </c>
      <c r="E108" s="3">
        <v>0</v>
      </c>
      <c r="F108" s="13">
        <f t="shared" si="3"/>
        <v>1090</v>
      </c>
      <c r="G108" s="13">
        <f t="shared" si="4"/>
        <v>1.3116726835138388</v>
      </c>
      <c r="H108" s="1">
        <v>0</v>
      </c>
      <c r="I108" s="13">
        <f t="shared" si="5"/>
        <v>1091.3116726835137</v>
      </c>
      <c r="J108" s="4">
        <f>I108/B108</f>
        <v>1.313251110329138</v>
      </c>
      <c r="K108" s="3">
        <v>0</v>
      </c>
      <c r="L108" s="3">
        <v>0</v>
      </c>
    </row>
    <row r="109" spans="1:12">
      <c r="A109" s="1" t="s">
        <v>525</v>
      </c>
      <c r="B109" s="2">
        <v>3044</v>
      </c>
      <c r="C109" s="2">
        <v>3256</v>
      </c>
      <c r="D109" s="2">
        <v>3545</v>
      </c>
      <c r="E109" s="3">
        <v>260</v>
      </c>
      <c r="F109" s="13">
        <f t="shared" si="3"/>
        <v>7061</v>
      </c>
      <c r="G109" s="13">
        <f t="shared" si="4"/>
        <v>2.3196452036793693</v>
      </c>
      <c r="H109" s="2">
        <v>4434</v>
      </c>
      <c r="I109" s="13">
        <f t="shared" si="5"/>
        <v>11497.319645203679</v>
      </c>
      <c r="J109" s="4">
        <f>I109/B109</f>
        <v>3.7770432474387907</v>
      </c>
      <c r="K109" s="3">
        <v>8</v>
      </c>
      <c r="L109" s="3">
        <v>0</v>
      </c>
    </row>
    <row r="110" spans="1:12">
      <c r="A110" s="1" t="s">
        <v>530</v>
      </c>
      <c r="B110" s="3">
        <v>384</v>
      </c>
      <c r="C110" s="3">
        <v>1213</v>
      </c>
      <c r="D110" s="3">
        <v>720</v>
      </c>
      <c r="E110" s="3">
        <v>24</v>
      </c>
      <c r="F110" s="13">
        <f t="shared" si="3"/>
        <v>1957</v>
      </c>
      <c r="G110" s="13">
        <f t="shared" si="4"/>
        <v>5.096354166666667</v>
      </c>
      <c r="H110" s="1">
        <v>480</v>
      </c>
      <c r="I110" s="13">
        <f t="shared" si="5"/>
        <v>2442.096354166667</v>
      </c>
      <c r="J110" s="4">
        <f>I110/B110</f>
        <v>6.3596259223090286</v>
      </c>
      <c r="K110" s="3">
        <v>0</v>
      </c>
      <c r="L110" s="3">
        <v>0</v>
      </c>
    </row>
    <row r="111" spans="1:12">
      <c r="A111" s="1" t="s">
        <v>535</v>
      </c>
      <c r="B111" s="2">
        <v>672858</v>
      </c>
      <c r="C111" s="2">
        <v>2383248</v>
      </c>
      <c r="D111" s="2">
        <v>2869612</v>
      </c>
      <c r="E111" s="3">
        <v>26216</v>
      </c>
      <c r="F111" s="13">
        <f t="shared" si="3"/>
        <v>5279076</v>
      </c>
      <c r="G111" s="13">
        <f t="shared" si="4"/>
        <v>7.8457505149674969</v>
      </c>
      <c r="H111" s="2">
        <v>1195121</v>
      </c>
      <c r="I111" s="13">
        <f t="shared" si="5"/>
        <v>6474204.8457505153</v>
      </c>
      <c r="J111" s="4">
        <f>I111/B111</f>
        <v>9.6219482353639485</v>
      </c>
      <c r="K111" s="2">
        <v>28747</v>
      </c>
      <c r="L111" s="2">
        <v>19877</v>
      </c>
    </row>
    <row r="112" spans="1:12">
      <c r="A112" s="1" t="s">
        <v>540</v>
      </c>
      <c r="B112" s="1">
        <v>7739</v>
      </c>
      <c r="C112" s="3">
        <v>987</v>
      </c>
      <c r="D112" s="2">
        <v>1355</v>
      </c>
      <c r="E112" s="3">
        <v>0</v>
      </c>
      <c r="F112" s="13">
        <f t="shared" si="3"/>
        <v>2342</v>
      </c>
      <c r="G112" s="13" t="s">
        <v>71</v>
      </c>
      <c r="H112" s="2">
        <v>2683</v>
      </c>
      <c r="I112" s="13">
        <f t="shared" si="5"/>
        <v>5025</v>
      </c>
      <c r="J112" s="4">
        <f>I112/B112</f>
        <v>0.64930869621398113</v>
      </c>
      <c r="K112" s="3">
        <v>0</v>
      </c>
      <c r="L112" s="3">
        <v>0</v>
      </c>
    </row>
    <row r="113" spans="1:12">
      <c r="A113" s="1" t="s">
        <v>545</v>
      </c>
      <c r="B113" s="2">
        <v>5189</v>
      </c>
      <c r="C113" s="2">
        <v>11992</v>
      </c>
      <c r="D113" s="2">
        <v>8073</v>
      </c>
      <c r="E113" s="3">
        <v>160</v>
      </c>
      <c r="F113" s="13">
        <f t="shared" si="3"/>
        <v>20225</v>
      </c>
      <c r="G113" s="13">
        <f t="shared" si="4"/>
        <v>3.8976681441510888</v>
      </c>
      <c r="H113" s="2">
        <v>7978</v>
      </c>
      <c r="I113" s="13">
        <f t="shared" si="5"/>
        <v>28206.897668144153</v>
      </c>
      <c r="J113" s="4">
        <f>I113/B113</f>
        <v>5.4359024220744177</v>
      </c>
      <c r="K113" s="3">
        <v>13</v>
      </c>
      <c r="L113" s="3">
        <v>0</v>
      </c>
    </row>
    <row r="114" spans="1:12">
      <c r="A114" s="1" t="s">
        <v>550</v>
      </c>
      <c r="B114" s="2">
        <v>7846</v>
      </c>
      <c r="C114" s="2">
        <v>12667</v>
      </c>
      <c r="D114" s="2">
        <v>2676</v>
      </c>
      <c r="E114" s="1"/>
      <c r="F114" s="13">
        <f t="shared" si="3"/>
        <v>15343</v>
      </c>
      <c r="G114" s="13">
        <f t="shared" si="4"/>
        <v>1.9555187356614836</v>
      </c>
      <c r="H114" s="2">
        <v>13373</v>
      </c>
      <c r="I114" s="13">
        <f t="shared" si="5"/>
        <v>28717.95551873566</v>
      </c>
      <c r="J114" s="4">
        <f>I114/B114</f>
        <v>3.6602033544144352</v>
      </c>
      <c r="K114" s="3">
        <v>183</v>
      </c>
      <c r="L114" s="3">
        <v>149</v>
      </c>
    </row>
    <row r="115" spans="1:12">
      <c r="A115" s="1" t="s">
        <v>555</v>
      </c>
      <c r="B115" s="2">
        <v>2390</v>
      </c>
      <c r="C115" s="2">
        <v>5000</v>
      </c>
      <c r="D115" s="2">
        <v>2000</v>
      </c>
      <c r="E115" s="3">
        <v>0</v>
      </c>
      <c r="F115" s="13">
        <f t="shared" si="3"/>
        <v>7000</v>
      </c>
      <c r="G115" s="13">
        <f t="shared" si="4"/>
        <v>2.9288702928870292</v>
      </c>
      <c r="H115" s="1">
        <v>0</v>
      </c>
      <c r="I115" s="13">
        <f t="shared" si="5"/>
        <v>7002.928870292887</v>
      </c>
      <c r="J115" s="4">
        <f>I115/B115</f>
        <v>2.9300957616288232</v>
      </c>
      <c r="K115" s="3">
        <v>3</v>
      </c>
      <c r="L115" s="3">
        <v>0</v>
      </c>
    </row>
    <row r="116" spans="1:12">
      <c r="A116" s="1" t="s">
        <v>560</v>
      </c>
      <c r="B116" s="2">
        <v>2633</v>
      </c>
      <c r="C116" s="2">
        <v>5605</v>
      </c>
      <c r="D116" s="2">
        <v>6271</v>
      </c>
      <c r="E116" s="3">
        <v>111</v>
      </c>
      <c r="F116" s="13">
        <f t="shared" si="3"/>
        <v>11987</v>
      </c>
      <c r="G116" s="13">
        <f t="shared" si="4"/>
        <v>4.5526015951386247</v>
      </c>
      <c r="H116" s="2">
        <v>5441</v>
      </c>
      <c r="I116" s="13">
        <f t="shared" si="5"/>
        <v>17432.55260159514</v>
      </c>
      <c r="J116" s="4">
        <f>I116/B116</f>
        <v>6.6207947594360581</v>
      </c>
      <c r="K116" s="3">
        <v>83</v>
      </c>
      <c r="L116" s="3">
        <v>0</v>
      </c>
    </row>
    <row r="117" spans="1:12">
      <c r="A117" s="1" t="s">
        <v>565</v>
      </c>
      <c r="B117" s="2">
        <v>1886</v>
      </c>
      <c r="C117" s="2">
        <v>1644</v>
      </c>
      <c r="D117" s="3">
        <v>207</v>
      </c>
      <c r="E117" s="3">
        <v>0</v>
      </c>
      <c r="F117" s="13">
        <f t="shared" si="3"/>
        <v>1851</v>
      </c>
      <c r="G117" s="13">
        <f t="shared" si="4"/>
        <v>0.98144220572640506</v>
      </c>
      <c r="H117" s="2">
        <v>1903</v>
      </c>
      <c r="I117" s="13">
        <f t="shared" si="5"/>
        <v>3754.9814422057261</v>
      </c>
      <c r="J117" s="4">
        <f>I117/B117</f>
        <v>1.9909763744463023</v>
      </c>
      <c r="K117" s="3">
        <v>0</v>
      </c>
      <c r="L117" s="3">
        <v>0</v>
      </c>
    </row>
    <row r="118" spans="1:12">
      <c r="A118" s="1" t="s">
        <v>570</v>
      </c>
      <c r="B118" s="3">
        <v>716</v>
      </c>
      <c r="C118" s="2">
        <v>1701</v>
      </c>
      <c r="D118" s="3">
        <v>552</v>
      </c>
      <c r="E118" s="3">
        <v>0</v>
      </c>
      <c r="F118" s="13">
        <f t="shared" si="3"/>
        <v>2253</v>
      </c>
      <c r="G118" s="13">
        <f t="shared" si="4"/>
        <v>3.1466480446927374</v>
      </c>
      <c r="H118" s="2">
        <v>1456</v>
      </c>
      <c r="I118" s="13">
        <f t="shared" si="5"/>
        <v>3712.1466480446929</v>
      </c>
      <c r="J118" s="4">
        <f>I118/B118</f>
        <v>5.18456235760432</v>
      </c>
      <c r="K118" s="3">
        <v>3</v>
      </c>
      <c r="L118" s="3">
        <v>0</v>
      </c>
    </row>
    <row r="119" spans="1:12">
      <c r="A119" s="1" t="s">
        <v>575</v>
      </c>
      <c r="B119" s="2">
        <v>46881</v>
      </c>
      <c r="C119" s="2">
        <v>42140</v>
      </c>
      <c r="D119" s="2">
        <v>45645</v>
      </c>
      <c r="E119" s="3">
        <v>0</v>
      </c>
      <c r="F119" s="13">
        <f t="shared" si="3"/>
        <v>87785</v>
      </c>
      <c r="G119" s="13">
        <f t="shared" si="4"/>
        <v>1.8725069857724879</v>
      </c>
      <c r="H119" s="2">
        <v>54154</v>
      </c>
      <c r="I119" s="13">
        <f t="shared" si="5"/>
        <v>141940.87250698579</v>
      </c>
      <c r="J119" s="4">
        <f>I119/B119</f>
        <v>3.0276844032120858</v>
      </c>
      <c r="K119" s="2">
        <v>1460</v>
      </c>
      <c r="L119" s="3">
        <v>310</v>
      </c>
    </row>
    <row r="120" spans="1:12">
      <c r="A120" s="1" t="s">
        <v>579</v>
      </c>
      <c r="B120" s="2">
        <v>1147</v>
      </c>
      <c r="C120" s="2">
        <v>1300</v>
      </c>
      <c r="D120" s="3">
        <v>200</v>
      </c>
      <c r="E120" s="3">
        <v>0</v>
      </c>
      <c r="F120" s="13">
        <f t="shared" si="3"/>
        <v>1500</v>
      </c>
      <c r="G120" s="13">
        <f t="shared" si="4"/>
        <v>1.3077593722755012</v>
      </c>
      <c r="H120" s="1">
        <v>0</v>
      </c>
      <c r="I120" s="13">
        <f t="shared" si="5"/>
        <v>1501.3077593722755</v>
      </c>
      <c r="J120" s="4">
        <f>I120/B120</f>
        <v>1.308899528659351</v>
      </c>
      <c r="K120" s="3">
        <v>0</v>
      </c>
      <c r="L120" s="3">
        <v>0</v>
      </c>
    </row>
    <row r="121" spans="1:12">
      <c r="A121" s="1" t="s">
        <v>584</v>
      </c>
      <c r="B121" s="2">
        <v>3080</v>
      </c>
      <c r="C121" s="2">
        <v>2054</v>
      </c>
      <c r="D121" s="3">
        <v>328</v>
      </c>
      <c r="E121" s="3">
        <v>0</v>
      </c>
      <c r="F121" s="13">
        <f t="shared" si="3"/>
        <v>2382</v>
      </c>
      <c r="G121" s="13">
        <f t="shared" si="4"/>
        <v>0.77337662337662338</v>
      </c>
      <c r="H121" s="1">
        <v>0</v>
      </c>
      <c r="I121" s="13">
        <f t="shared" si="5"/>
        <v>2382.7733766233764</v>
      </c>
      <c r="J121" s="4">
        <f>I121/B121</f>
        <v>0.77362771968291444</v>
      </c>
      <c r="K121" s="3">
        <v>1</v>
      </c>
      <c r="L121" s="3">
        <v>0</v>
      </c>
    </row>
    <row r="122" spans="1:12">
      <c r="A122" s="1" t="s">
        <v>589</v>
      </c>
      <c r="B122" s="2">
        <v>11998</v>
      </c>
      <c r="C122" s="2">
        <v>26629</v>
      </c>
      <c r="D122" s="2">
        <v>15914</v>
      </c>
      <c r="E122" s="3">
        <v>144</v>
      </c>
      <c r="F122" s="13">
        <f t="shared" si="3"/>
        <v>42687</v>
      </c>
      <c r="G122" s="13">
        <f t="shared" si="4"/>
        <v>3.5578429738289716</v>
      </c>
      <c r="H122" s="2">
        <v>24331</v>
      </c>
      <c r="I122" s="13">
        <f t="shared" si="5"/>
        <v>67021.557842973823</v>
      </c>
      <c r="J122" s="4">
        <f>I122/B122</f>
        <v>5.5860608303862165</v>
      </c>
      <c r="K122" s="3">
        <v>199</v>
      </c>
      <c r="L122" s="3">
        <v>303</v>
      </c>
    </row>
    <row r="123" spans="1:12">
      <c r="A123" s="1" t="s">
        <v>594</v>
      </c>
      <c r="B123" s="2">
        <v>1931</v>
      </c>
      <c r="C123" s="2">
        <v>3190</v>
      </c>
      <c r="D123" s="3">
        <v>620</v>
      </c>
      <c r="E123" s="3">
        <v>3776</v>
      </c>
      <c r="F123" s="13">
        <f t="shared" si="3"/>
        <v>7586</v>
      </c>
      <c r="G123" s="13">
        <f t="shared" si="4"/>
        <v>3.9285344381149665</v>
      </c>
      <c r="H123" s="2">
        <v>1725</v>
      </c>
      <c r="I123" s="13">
        <f t="shared" si="5"/>
        <v>9314.9285344381151</v>
      </c>
      <c r="J123" s="4">
        <f>I123/B123</f>
        <v>4.8238884176271961</v>
      </c>
      <c r="K123" s="3">
        <v>71</v>
      </c>
      <c r="L123" s="3">
        <v>0</v>
      </c>
    </row>
    <row r="124" spans="1:12">
      <c r="A124" s="1" t="s">
        <v>599</v>
      </c>
      <c r="B124" s="2">
        <v>1088</v>
      </c>
      <c r="C124" s="2">
        <v>6051</v>
      </c>
      <c r="D124" s="2">
        <v>4365</v>
      </c>
      <c r="E124" s="3">
        <v>7</v>
      </c>
      <c r="F124" s="13">
        <f t="shared" si="3"/>
        <v>10423</v>
      </c>
      <c r="G124" s="13">
        <f t="shared" si="4"/>
        <v>9.5799632352941178</v>
      </c>
      <c r="H124" s="1">
        <v>0</v>
      </c>
      <c r="I124" s="13">
        <f t="shared" si="5"/>
        <v>10432.579963235294</v>
      </c>
      <c r="J124" s="4">
        <f>I124/B124</f>
        <v>9.5887683485618513</v>
      </c>
      <c r="K124" s="3">
        <v>2</v>
      </c>
      <c r="L124" s="3">
        <v>0</v>
      </c>
    </row>
    <row r="125" spans="1:12">
      <c r="A125" s="1" t="s">
        <v>604</v>
      </c>
      <c r="B125" s="2">
        <v>24623</v>
      </c>
      <c r="C125" s="2">
        <v>63728</v>
      </c>
      <c r="D125" s="2">
        <v>88449</v>
      </c>
      <c r="E125" s="3">
        <v>670</v>
      </c>
      <c r="F125" s="13">
        <f t="shared" si="3"/>
        <v>152847</v>
      </c>
      <c r="G125" s="13">
        <f t="shared" si="4"/>
        <v>6.2074889331113186</v>
      </c>
      <c r="H125" s="2">
        <v>55216</v>
      </c>
      <c r="I125" s="13">
        <f t="shared" si="5"/>
        <v>208069.20748893311</v>
      </c>
      <c r="J125" s="4">
        <f>I125/B125</f>
        <v>8.4501972744561229</v>
      </c>
      <c r="K125" s="3">
        <v>284</v>
      </c>
      <c r="L125" s="3">
        <v>249</v>
      </c>
    </row>
    <row r="126" spans="1:12">
      <c r="G126" s="13"/>
    </row>
    <row r="127" spans="1:12">
      <c r="A127" s="1" t="s">
        <v>609</v>
      </c>
      <c r="B127" s="13">
        <v>3987000</v>
      </c>
      <c r="F127" s="13">
        <f>SUM(F5:F126)</f>
        <v>15399718</v>
      </c>
      <c r="G127" s="13">
        <f t="shared" si="4"/>
        <v>3.862482568347128</v>
      </c>
      <c r="H127" s="13">
        <f>SUM(H5:H125)</f>
        <v>6368228</v>
      </c>
      <c r="I127" s="13">
        <f>SUM(I5:I126)</f>
        <v>21768385.835088078</v>
      </c>
      <c r="J127" s="4">
        <f>I127/B127</f>
        <v>5.4598409418329767</v>
      </c>
      <c r="L127" s="13">
        <f>SUM(L101:L126)</f>
        <v>22949</v>
      </c>
    </row>
  </sheetData>
  <mergeCells count="2">
    <mergeCell ref="C3:F3"/>
    <mergeCell ref="K3:L3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2276B-5763-424B-B6CD-E175A3AE9870}">
  <dimension ref="A1:M129"/>
  <sheetViews>
    <sheetView workbookViewId="0">
      <selection activeCell="N4" sqref="N4"/>
    </sheetView>
  </sheetViews>
  <sheetFormatPr defaultRowHeight="15"/>
  <cols>
    <col min="1" max="1" width="52.42578125" bestFit="1" customWidth="1"/>
    <col min="2" max="2" width="13.140625" bestFit="1" customWidth="1"/>
    <col min="3" max="3" width="15.140625" customWidth="1"/>
    <col min="4" max="6" width="18.28515625" customWidth="1"/>
    <col min="7" max="7" width="13.7109375" customWidth="1"/>
    <col min="8" max="8" width="12.28515625" style="4" bestFit="1" customWidth="1"/>
    <col min="9" max="9" width="13.85546875" customWidth="1"/>
    <col min="10" max="10" width="14.42578125" customWidth="1"/>
    <col min="12" max="12" width="14.28515625" customWidth="1"/>
    <col min="13" max="13" width="13.7109375" bestFit="1" customWidth="1"/>
  </cols>
  <sheetData>
    <row r="1" spans="1:13">
      <c r="A1" s="26" t="s">
        <v>763</v>
      </c>
    </row>
    <row r="3" spans="1:13">
      <c r="C3" s="61" t="s">
        <v>749</v>
      </c>
      <c r="D3" s="61"/>
      <c r="E3" s="61"/>
      <c r="F3" s="61"/>
      <c r="G3" s="61"/>
      <c r="H3" s="61"/>
      <c r="I3" s="63" t="s">
        <v>764</v>
      </c>
      <c r="J3" s="63"/>
      <c r="K3" s="63"/>
      <c r="L3" s="63"/>
      <c r="M3" s="63"/>
    </row>
    <row r="4" spans="1:13">
      <c r="A4" s="49" t="s">
        <v>1</v>
      </c>
      <c r="B4" s="49" t="s">
        <v>11</v>
      </c>
      <c r="C4" s="51" t="s">
        <v>765</v>
      </c>
      <c r="D4" s="51" t="s">
        <v>766</v>
      </c>
      <c r="E4" s="51" t="s">
        <v>767</v>
      </c>
      <c r="F4" s="51" t="s">
        <v>768</v>
      </c>
      <c r="G4" s="41" t="s">
        <v>769</v>
      </c>
      <c r="H4" s="52" t="s">
        <v>770</v>
      </c>
      <c r="I4" s="53" t="s">
        <v>771</v>
      </c>
      <c r="J4" s="53" t="s">
        <v>772</v>
      </c>
      <c r="K4" s="53" t="s">
        <v>773</v>
      </c>
      <c r="L4" s="54" t="s">
        <v>774</v>
      </c>
      <c r="M4" s="54" t="s">
        <v>775</v>
      </c>
    </row>
    <row r="5" spans="1:13">
      <c r="A5" s="1" t="s">
        <v>12</v>
      </c>
      <c r="B5" s="2">
        <v>16842</v>
      </c>
      <c r="C5" s="2">
        <v>42002</v>
      </c>
      <c r="D5" s="2">
        <v>25502</v>
      </c>
      <c r="E5" s="2">
        <v>3442</v>
      </c>
      <c r="F5" s="2">
        <v>7950</v>
      </c>
      <c r="G5" s="13">
        <f>SUM(C5:F5)</f>
        <v>78896</v>
      </c>
      <c r="H5" s="4">
        <f>G5/B5</f>
        <v>4.6844792779954876</v>
      </c>
      <c r="I5" s="2">
        <v>65595</v>
      </c>
      <c r="J5" s="2">
        <v>17734</v>
      </c>
      <c r="K5" s="3">
        <v>708</v>
      </c>
      <c r="L5" s="13">
        <f>SUM(I5:K5)</f>
        <v>84037</v>
      </c>
      <c r="M5" s="4">
        <f>L5/B5</f>
        <v>4.9897280608003802</v>
      </c>
    </row>
    <row r="6" spans="1:13">
      <c r="A6" s="1" t="s">
        <v>17</v>
      </c>
      <c r="B6" s="3">
        <v>789</v>
      </c>
      <c r="C6" s="2">
        <v>7016</v>
      </c>
      <c r="D6" s="2">
        <v>9239</v>
      </c>
      <c r="E6" s="3">
        <v>386</v>
      </c>
      <c r="F6" s="3">
        <v>798</v>
      </c>
      <c r="G6" s="13">
        <f t="shared" ref="G6:G69" si="0">SUM(C6:F6)</f>
        <v>17439</v>
      </c>
      <c r="H6" s="4">
        <f t="shared" ref="H6:H69" si="1">G6/B6</f>
        <v>22.102661596958175</v>
      </c>
      <c r="I6" s="2">
        <v>60630</v>
      </c>
      <c r="J6" s="2">
        <v>21335</v>
      </c>
      <c r="K6" s="3">
        <v>712</v>
      </c>
      <c r="L6" s="13">
        <f t="shared" ref="L6:L69" si="2">SUM(I6:K6)</f>
        <v>82677</v>
      </c>
      <c r="M6" s="4">
        <f t="shared" ref="M6:M69" si="3">L6/B6</f>
        <v>104.787072243346</v>
      </c>
    </row>
    <row r="7" spans="1:13">
      <c r="A7" s="1" t="s">
        <v>22</v>
      </c>
      <c r="B7" s="2">
        <v>4997</v>
      </c>
      <c r="C7" s="2">
        <v>30009</v>
      </c>
      <c r="D7" s="2">
        <v>11306</v>
      </c>
      <c r="E7" s="3">
        <v>837</v>
      </c>
      <c r="F7" s="2">
        <v>2195</v>
      </c>
      <c r="G7" s="13">
        <f t="shared" si="0"/>
        <v>44347</v>
      </c>
      <c r="H7" s="4">
        <f t="shared" si="1"/>
        <v>8.87472483490094</v>
      </c>
      <c r="I7" s="2">
        <v>60630</v>
      </c>
      <c r="J7" s="2">
        <v>21335</v>
      </c>
      <c r="K7" s="3">
        <v>712</v>
      </c>
      <c r="L7" s="13">
        <f t="shared" si="2"/>
        <v>82677</v>
      </c>
      <c r="M7" s="4">
        <f t="shared" si="3"/>
        <v>16.545327196317789</v>
      </c>
    </row>
    <row r="8" spans="1:13">
      <c r="A8" s="1" t="s">
        <v>27</v>
      </c>
      <c r="B8" s="2">
        <v>5990</v>
      </c>
      <c r="C8" s="2">
        <v>9126</v>
      </c>
      <c r="D8" s="2">
        <v>6946</v>
      </c>
      <c r="E8" s="3">
        <v>0</v>
      </c>
      <c r="F8" s="3">
        <v>821</v>
      </c>
      <c r="G8" s="13">
        <f t="shared" si="0"/>
        <v>16893</v>
      </c>
      <c r="H8" s="4">
        <f t="shared" si="1"/>
        <v>2.8202003338898165</v>
      </c>
      <c r="I8" s="2">
        <v>58151</v>
      </c>
      <c r="J8" s="2">
        <v>18758</v>
      </c>
      <c r="K8" s="3">
        <v>708</v>
      </c>
      <c r="L8" s="13">
        <f t="shared" si="2"/>
        <v>77617</v>
      </c>
      <c r="M8" s="4">
        <f t="shared" si="3"/>
        <v>12.957762938230385</v>
      </c>
    </row>
    <row r="9" spans="1:13">
      <c r="A9" s="1" t="s">
        <v>32</v>
      </c>
      <c r="B9" s="2">
        <v>2184</v>
      </c>
      <c r="C9" s="2">
        <v>8225</v>
      </c>
      <c r="D9" s="2">
        <v>2365</v>
      </c>
      <c r="E9" s="3">
        <v>373</v>
      </c>
      <c r="F9" s="3">
        <v>498</v>
      </c>
      <c r="G9" s="13">
        <f t="shared" si="0"/>
        <v>11461</v>
      </c>
      <c r="H9" s="4">
        <f t="shared" si="1"/>
        <v>5.2477106227106223</v>
      </c>
      <c r="I9" s="2">
        <v>60630</v>
      </c>
      <c r="J9" s="2">
        <v>21335</v>
      </c>
      <c r="K9" s="3">
        <v>712</v>
      </c>
      <c r="L9" s="13">
        <f t="shared" si="2"/>
        <v>82677</v>
      </c>
      <c r="M9" s="4">
        <f t="shared" si="3"/>
        <v>37.855769230769234</v>
      </c>
    </row>
    <row r="10" spans="1:13">
      <c r="A10" s="1" t="s">
        <v>37</v>
      </c>
      <c r="B10" s="2">
        <v>1093</v>
      </c>
      <c r="C10" s="2">
        <v>4532</v>
      </c>
      <c r="D10" s="2">
        <v>1468</v>
      </c>
      <c r="E10" s="3">
        <v>141</v>
      </c>
      <c r="F10" s="3">
        <v>473</v>
      </c>
      <c r="G10" s="13">
        <f t="shared" si="0"/>
        <v>6614</v>
      </c>
      <c r="H10" s="4">
        <f t="shared" si="1"/>
        <v>6.0512351326623968</v>
      </c>
      <c r="I10" s="2">
        <v>78283</v>
      </c>
      <c r="J10" s="2">
        <v>18921</v>
      </c>
      <c r="K10" s="3">
        <v>710</v>
      </c>
      <c r="L10" s="13">
        <f t="shared" si="2"/>
        <v>97914</v>
      </c>
      <c r="M10" s="4">
        <f t="shared" si="3"/>
        <v>89.582799634034771</v>
      </c>
    </row>
    <row r="11" spans="1:13">
      <c r="A11" s="1" t="s">
        <v>42</v>
      </c>
      <c r="B11" s="2">
        <v>24893</v>
      </c>
      <c r="C11" s="2">
        <v>47531</v>
      </c>
      <c r="D11" s="2">
        <v>20043</v>
      </c>
      <c r="E11" s="2">
        <v>9206</v>
      </c>
      <c r="F11" s="2">
        <v>14260</v>
      </c>
      <c r="G11" s="13">
        <f t="shared" si="0"/>
        <v>91040</v>
      </c>
      <c r="H11" s="4">
        <f t="shared" si="1"/>
        <v>3.6572530430241432</v>
      </c>
      <c r="I11" s="2">
        <v>63393</v>
      </c>
      <c r="J11" s="2">
        <v>22943</v>
      </c>
      <c r="K11" s="3">
        <v>712</v>
      </c>
      <c r="L11" s="13">
        <f t="shared" si="2"/>
        <v>87048</v>
      </c>
      <c r="M11" s="4">
        <f t="shared" si="3"/>
        <v>3.496886674968867</v>
      </c>
    </row>
    <row r="12" spans="1:13">
      <c r="A12" s="1" t="s">
        <v>47</v>
      </c>
      <c r="B12" s="2">
        <v>1024</v>
      </c>
      <c r="C12" s="2">
        <v>10017</v>
      </c>
      <c r="D12" s="2">
        <v>3553</v>
      </c>
      <c r="E12" s="3">
        <v>0</v>
      </c>
      <c r="F12" s="3">
        <v>0</v>
      </c>
      <c r="G12" s="13">
        <f t="shared" si="0"/>
        <v>13570</v>
      </c>
      <c r="H12" s="4">
        <f t="shared" si="1"/>
        <v>13.251953125</v>
      </c>
      <c r="I12" s="2">
        <v>60630</v>
      </c>
      <c r="J12" s="2">
        <v>21335</v>
      </c>
      <c r="K12" s="3">
        <v>712</v>
      </c>
      <c r="L12" s="13">
        <f t="shared" si="2"/>
        <v>82677</v>
      </c>
      <c r="M12" s="4">
        <f t="shared" si="3"/>
        <v>80.7392578125</v>
      </c>
    </row>
    <row r="13" spans="1:13">
      <c r="A13" s="1" t="s">
        <v>52</v>
      </c>
      <c r="B13" s="2">
        <v>37384</v>
      </c>
      <c r="C13" s="2">
        <v>53512</v>
      </c>
      <c r="D13" s="2">
        <v>20248</v>
      </c>
      <c r="E13" s="2">
        <v>2915</v>
      </c>
      <c r="F13" s="2">
        <v>13416</v>
      </c>
      <c r="G13" s="13">
        <f t="shared" si="0"/>
        <v>90091</v>
      </c>
      <c r="H13" s="4">
        <f t="shared" si="1"/>
        <v>2.4098812326128827</v>
      </c>
      <c r="I13" s="2">
        <v>62683</v>
      </c>
      <c r="J13" s="2">
        <v>22941</v>
      </c>
      <c r="K13" s="3">
        <v>712</v>
      </c>
      <c r="L13" s="13">
        <f t="shared" si="2"/>
        <v>86336</v>
      </c>
      <c r="M13" s="4">
        <f t="shared" si="3"/>
        <v>2.3094371923817678</v>
      </c>
    </row>
    <row r="14" spans="1:13">
      <c r="A14" s="1" t="s">
        <v>57</v>
      </c>
      <c r="B14" s="2">
        <v>4980</v>
      </c>
      <c r="C14" s="2">
        <v>11644</v>
      </c>
      <c r="D14" s="2">
        <v>5352</v>
      </c>
      <c r="E14" s="3">
        <v>329</v>
      </c>
      <c r="F14" s="3">
        <v>350</v>
      </c>
      <c r="G14" s="13">
        <f t="shared" si="0"/>
        <v>17675</v>
      </c>
      <c r="H14" s="4">
        <f t="shared" si="1"/>
        <v>3.5491967871485945</v>
      </c>
      <c r="I14" s="2">
        <v>60630</v>
      </c>
      <c r="J14" s="2">
        <v>20482</v>
      </c>
      <c r="K14" s="3">
        <v>712</v>
      </c>
      <c r="L14" s="13">
        <f t="shared" si="2"/>
        <v>81824</v>
      </c>
      <c r="M14" s="4">
        <f t="shared" si="3"/>
        <v>16.430522088353413</v>
      </c>
    </row>
    <row r="15" spans="1:13">
      <c r="A15" s="1" t="s">
        <v>62</v>
      </c>
      <c r="B15" s="2">
        <v>6069</v>
      </c>
      <c r="C15" s="2">
        <v>14528</v>
      </c>
      <c r="D15" s="2">
        <v>8448</v>
      </c>
      <c r="E15" s="3">
        <v>305</v>
      </c>
      <c r="F15" s="3">
        <v>794</v>
      </c>
      <c r="G15" s="13">
        <f t="shared" si="0"/>
        <v>24075</v>
      </c>
      <c r="H15" s="4">
        <f t="shared" si="1"/>
        <v>3.9668808699950566</v>
      </c>
      <c r="I15" s="2">
        <v>58125</v>
      </c>
      <c r="J15" s="2">
        <v>18154</v>
      </c>
      <c r="K15" s="3">
        <v>807</v>
      </c>
      <c r="L15" s="13">
        <f t="shared" si="2"/>
        <v>77086</v>
      </c>
      <c r="M15" s="4">
        <f t="shared" si="3"/>
        <v>12.701598286373374</v>
      </c>
    </row>
    <row r="16" spans="1:13">
      <c r="A16" s="1" t="s">
        <v>67</v>
      </c>
      <c r="B16" s="2">
        <v>2248</v>
      </c>
      <c r="C16" s="2">
        <v>8062</v>
      </c>
      <c r="D16" s="2">
        <v>1943</v>
      </c>
      <c r="E16" s="3">
        <v>356</v>
      </c>
      <c r="F16" s="3">
        <v>8</v>
      </c>
      <c r="G16" s="13">
        <f t="shared" si="0"/>
        <v>10369</v>
      </c>
      <c r="H16" s="4">
        <f t="shared" si="1"/>
        <v>4.612544483985765</v>
      </c>
      <c r="I16" s="2">
        <v>59317</v>
      </c>
      <c r="J16" s="2">
        <v>21464</v>
      </c>
      <c r="K16" s="3">
        <v>713</v>
      </c>
      <c r="L16" s="13">
        <f t="shared" si="2"/>
        <v>81494</v>
      </c>
      <c r="M16" s="4">
        <f t="shared" si="3"/>
        <v>36.251779359430607</v>
      </c>
    </row>
    <row r="17" spans="1:13">
      <c r="A17" s="1" t="s">
        <v>72</v>
      </c>
      <c r="B17" s="2">
        <v>4260</v>
      </c>
      <c r="C17" s="2">
        <v>16357</v>
      </c>
      <c r="D17" s="2">
        <v>8927</v>
      </c>
      <c r="E17" s="3">
        <v>359</v>
      </c>
      <c r="F17" s="3">
        <v>784</v>
      </c>
      <c r="G17" s="13">
        <f t="shared" si="0"/>
        <v>26427</v>
      </c>
      <c r="H17" s="4">
        <f t="shared" si="1"/>
        <v>6.2035211267605632</v>
      </c>
      <c r="I17" s="2">
        <v>54316</v>
      </c>
      <c r="J17" s="2">
        <v>18934</v>
      </c>
      <c r="K17" s="3">
        <v>710</v>
      </c>
      <c r="L17" s="13">
        <f t="shared" si="2"/>
        <v>73960</v>
      </c>
      <c r="M17" s="4">
        <f t="shared" si="3"/>
        <v>17.36150234741784</v>
      </c>
    </row>
    <row r="18" spans="1:13">
      <c r="A18" s="1" t="s">
        <v>77</v>
      </c>
      <c r="B18" s="3">
        <v>999</v>
      </c>
      <c r="C18" s="2">
        <v>5722</v>
      </c>
      <c r="D18" s="2">
        <v>5544</v>
      </c>
      <c r="E18" s="3">
        <v>110</v>
      </c>
      <c r="F18" s="3">
        <v>547</v>
      </c>
      <c r="G18" s="13">
        <f t="shared" si="0"/>
        <v>11923</v>
      </c>
      <c r="H18" s="4">
        <f t="shared" si="1"/>
        <v>11.934934934934935</v>
      </c>
      <c r="I18" s="3">
        <v>0</v>
      </c>
      <c r="J18" s="3">
        <v>0</v>
      </c>
      <c r="K18" s="3">
        <v>0</v>
      </c>
      <c r="L18" s="13">
        <f t="shared" si="2"/>
        <v>0</v>
      </c>
      <c r="M18" s="4">
        <f t="shared" si="3"/>
        <v>0</v>
      </c>
    </row>
    <row r="19" spans="1:13">
      <c r="A19" s="1" t="s">
        <v>82</v>
      </c>
      <c r="B19" s="3">
        <v>369</v>
      </c>
      <c r="C19" s="2">
        <v>4494</v>
      </c>
      <c r="D19" s="2">
        <v>1680</v>
      </c>
      <c r="E19" s="3">
        <v>61</v>
      </c>
      <c r="F19" s="3">
        <v>520</v>
      </c>
      <c r="G19" s="13">
        <f t="shared" si="0"/>
        <v>6755</v>
      </c>
      <c r="H19" s="4">
        <f t="shared" si="1"/>
        <v>18.306233062330623</v>
      </c>
      <c r="I19" s="3">
        <v>0</v>
      </c>
      <c r="J19" s="3">
        <v>0</v>
      </c>
      <c r="K19" s="3">
        <v>0</v>
      </c>
      <c r="L19" s="13">
        <f t="shared" si="2"/>
        <v>0</v>
      </c>
      <c r="M19" s="4">
        <f t="shared" si="3"/>
        <v>0</v>
      </c>
    </row>
    <row r="20" spans="1:13">
      <c r="A20" s="1" t="s">
        <v>87</v>
      </c>
      <c r="B20" s="2">
        <v>1459</v>
      </c>
      <c r="C20" s="2">
        <v>5490</v>
      </c>
      <c r="D20" s="2">
        <v>7714</v>
      </c>
      <c r="E20" s="3">
        <v>0</v>
      </c>
      <c r="F20" s="3">
        <v>650</v>
      </c>
      <c r="G20" s="13">
        <f t="shared" si="0"/>
        <v>13854</v>
      </c>
      <c r="H20" s="4">
        <f t="shared" si="1"/>
        <v>9.495544893762851</v>
      </c>
      <c r="I20" s="3">
        <v>0</v>
      </c>
      <c r="J20" s="3">
        <v>0</v>
      </c>
      <c r="K20" s="3">
        <v>0</v>
      </c>
      <c r="L20" s="13">
        <f t="shared" si="2"/>
        <v>0</v>
      </c>
      <c r="M20" s="4">
        <f t="shared" si="3"/>
        <v>0</v>
      </c>
    </row>
    <row r="21" spans="1:13">
      <c r="A21" s="1" t="s">
        <v>92</v>
      </c>
      <c r="B21" s="2">
        <v>7410</v>
      </c>
      <c r="C21" s="2">
        <v>13336</v>
      </c>
      <c r="D21" s="2">
        <v>7859</v>
      </c>
      <c r="E21" s="3">
        <v>234</v>
      </c>
      <c r="F21" s="2">
        <v>2381</v>
      </c>
      <c r="G21" s="13">
        <f t="shared" si="0"/>
        <v>23810</v>
      </c>
      <c r="H21" s="4">
        <f t="shared" si="1"/>
        <v>3.213225371120108</v>
      </c>
      <c r="I21" s="2">
        <v>60630</v>
      </c>
      <c r="J21" s="2">
        <v>21335</v>
      </c>
      <c r="K21" s="3">
        <v>712</v>
      </c>
      <c r="L21" s="13">
        <f t="shared" si="2"/>
        <v>82677</v>
      </c>
      <c r="M21" s="4">
        <f t="shared" si="3"/>
        <v>11.15748987854251</v>
      </c>
    </row>
    <row r="22" spans="1:13">
      <c r="A22" s="1" t="s">
        <v>97</v>
      </c>
      <c r="B22" s="2">
        <v>2890</v>
      </c>
      <c r="C22" s="2">
        <v>7495</v>
      </c>
      <c r="D22" s="2">
        <v>2775</v>
      </c>
      <c r="E22" s="3">
        <v>370</v>
      </c>
      <c r="F22" s="3">
        <v>140</v>
      </c>
      <c r="G22" s="13">
        <f t="shared" si="0"/>
        <v>10780</v>
      </c>
      <c r="H22" s="4">
        <f t="shared" si="1"/>
        <v>3.7301038062283736</v>
      </c>
      <c r="I22" s="2">
        <v>60363</v>
      </c>
      <c r="J22" s="2">
        <v>21335</v>
      </c>
      <c r="K22" s="3">
        <v>712</v>
      </c>
      <c r="L22" s="13">
        <f t="shared" si="2"/>
        <v>82410</v>
      </c>
      <c r="M22" s="4">
        <f t="shared" si="3"/>
        <v>28.515570934256054</v>
      </c>
    </row>
    <row r="23" spans="1:13">
      <c r="A23" s="1" t="s">
        <v>102</v>
      </c>
      <c r="B23" s="2">
        <v>1994</v>
      </c>
      <c r="C23" s="2">
        <v>13619</v>
      </c>
      <c r="D23" s="2">
        <v>4883</v>
      </c>
      <c r="E23" s="3">
        <v>0</v>
      </c>
      <c r="F23" s="3">
        <v>0</v>
      </c>
      <c r="G23" s="13">
        <f t="shared" si="0"/>
        <v>18502</v>
      </c>
      <c r="H23" s="4">
        <f t="shared" si="1"/>
        <v>9.2788365095285865</v>
      </c>
      <c r="I23" s="3">
        <v>0</v>
      </c>
      <c r="J23" s="3">
        <v>0</v>
      </c>
      <c r="K23" s="3">
        <v>0</v>
      </c>
      <c r="L23" s="13">
        <f t="shared" si="2"/>
        <v>0</v>
      </c>
      <c r="M23" s="4">
        <f t="shared" si="3"/>
        <v>0</v>
      </c>
    </row>
    <row r="24" spans="1:13">
      <c r="A24" s="1" t="s">
        <v>107</v>
      </c>
      <c r="B24" s="2">
        <v>5710</v>
      </c>
      <c r="C24" s="2">
        <v>8129</v>
      </c>
      <c r="D24" s="2">
        <v>6362</v>
      </c>
      <c r="E24" s="3">
        <v>573</v>
      </c>
      <c r="F24" s="3">
        <v>560</v>
      </c>
      <c r="G24" s="13">
        <f t="shared" si="0"/>
        <v>15624</v>
      </c>
      <c r="H24" s="4">
        <f t="shared" si="1"/>
        <v>2.7362521891418563</v>
      </c>
      <c r="I24" s="2">
        <v>60630</v>
      </c>
      <c r="J24" s="2">
        <v>21335</v>
      </c>
      <c r="K24" s="2">
        <v>8023</v>
      </c>
      <c r="L24" s="13">
        <f t="shared" si="2"/>
        <v>89988</v>
      </c>
      <c r="M24" s="4">
        <f t="shared" si="3"/>
        <v>15.759719789842382</v>
      </c>
    </row>
    <row r="25" spans="1:13">
      <c r="A25" s="1" t="s">
        <v>112</v>
      </c>
      <c r="B25" s="2">
        <v>15786</v>
      </c>
      <c r="C25" s="2">
        <v>36399</v>
      </c>
      <c r="D25" s="2">
        <v>11172</v>
      </c>
      <c r="E25" s="2">
        <v>2232</v>
      </c>
      <c r="F25" s="3">
        <v>433</v>
      </c>
      <c r="G25" s="13">
        <f t="shared" si="0"/>
        <v>50236</v>
      </c>
      <c r="H25" s="4">
        <f t="shared" si="1"/>
        <v>3.1823134422906372</v>
      </c>
      <c r="I25" s="2">
        <v>61064</v>
      </c>
      <c r="J25" s="2">
        <v>21940</v>
      </c>
      <c r="K25" s="2">
        <v>29686</v>
      </c>
      <c r="L25" s="13">
        <f t="shared" si="2"/>
        <v>112690</v>
      </c>
      <c r="M25" s="4">
        <f t="shared" si="3"/>
        <v>7.1386038261750917</v>
      </c>
    </row>
    <row r="26" spans="1:13">
      <c r="A26" s="1" t="s">
        <v>117</v>
      </c>
      <c r="B26" s="2">
        <v>2077</v>
      </c>
      <c r="C26" s="2">
        <v>9050</v>
      </c>
      <c r="D26" s="2">
        <v>4850</v>
      </c>
      <c r="E26" s="3">
        <v>114</v>
      </c>
      <c r="F26" s="3">
        <v>457</v>
      </c>
      <c r="G26" s="13">
        <f t="shared" si="0"/>
        <v>14471</v>
      </c>
      <c r="H26" s="4">
        <f t="shared" si="1"/>
        <v>6.9672604718343765</v>
      </c>
      <c r="I26" s="3">
        <v>0</v>
      </c>
      <c r="J26" s="3">
        <v>0</v>
      </c>
      <c r="K26" s="3">
        <v>0</v>
      </c>
      <c r="L26" s="13">
        <f t="shared" si="2"/>
        <v>0</v>
      </c>
      <c r="M26" s="4">
        <f t="shared" si="3"/>
        <v>0</v>
      </c>
    </row>
    <row r="27" spans="1:13">
      <c r="A27" s="1" t="s">
        <v>122</v>
      </c>
      <c r="B27" s="2">
        <v>19419</v>
      </c>
      <c r="C27" s="2">
        <v>27425</v>
      </c>
      <c r="D27" s="2">
        <v>15714</v>
      </c>
      <c r="E27" s="2">
        <v>1826</v>
      </c>
      <c r="F27" s="2">
        <v>5003</v>
      </c>
      <c r="G27" s="13">
        <f t="shared" si="0"/>
        <v>49968</v>
      </c>
      <c r="H27" s="4">
        <f t="shared" si="1"/>
        <v>2.5731500077243936</v>
      </c>
      <c r="I27" s="2">
        <v>77891</v>
      </c>
      <c r="J27" s="2">
        <v>27360</v>
      </c>
      <c r="K27" s="2">
        <v>9458</v>
      </c>
      <c r="L27" s="13">
        <f t="shared" si="2"/>
        <v>114709</v>
      </c>
      <c r="M27" s="4">
        <f t="shared" si="3"/>
        <v>5.9070497965909672</v>
      </c>
    </row>
    <row r="28" spans="1:13">
      <c r="A28" s="1" t="s">
        <v>127</v>
      </c>
      <c r="B28" s="2">
        <v>3214</v>
      </c>
      <c r="C28" s="2">
        <v>8506</v>
      </c>
      <c r="D28" s="2">
        <v>5646</v>
      </c>
      <c r="E28" s="3">
        <v>73</v>
      </c>
      <c r="F28" s="3">
        <v>402</v>
      </c>
      <c r="G28" s="13">
        <f t="shared" si="0"/>
        <v>14627</v>
      </c>
      <c r="H28" s="4">
        <f t="shared" si="1"/>
        <v>4.5510267579340384</v>
      </c>
      <c r="I28" s="2">
        <v>60630</v>
      </c>
      <c r="J28" s="2">
        <v>21335</v>
      </c>
      <c r="K28" s="3">
        <v>712</v>
      </c>
      <c r="L28" s="13">
        <f t="shared" si="2"/>
        <v>82677</v>
      </c>
      <c r="M28" s="4">
        <f t="shared" si="3"/>
        <v>25.724019912881143</v>
      </c>
    </row>
    <row r="29" spans="1:13">
      <c r="A29" s="1" t="s">
        <v>132</v>
      </c>
      <c r="B29" s="2">
        <v>10149</v>
      </c>
      <c r="C29" s="2">
        <v>13325</v>
      </c>
      <c r="D29" s="2">
        <v>10402</v>
      </c>
      <c r="E29" s="3">
        <v>725</v>
      </c>
      <c r="F29" s="2">
        <v>1948</v>
      </c>
      <c r="G29" s="13">
        <f t="shared" si="0"/>
        <v>26400</v>
      </c>
      <c r="H29" s="4">
        <f t="shared" si="1"/>
        <v>2.6012415016257759</v>
      </c>
      <c r="I29" s="2">
        <v>60342</v>
      </c>
      <c r="J29" s="2">
        <v>21337</v>
      </c>
      <c r="K29" s="3">
        <v>713</v>
      </c>
      <c r="L29" s="13">
        <f t="shared" si="2"/>
        <v>82392</v>
      </c>
      <c r="M29" s="4">
        <f t="shared" si="3"/>
        <v>8.1182382500738992</v>
      </c>
    </row>
    <row r="30" spans="1:13">
      <c r="A30" s="1" t="s">
        <v>137</v>
      </c>
      <c r="B30" s="2">
        <v>1323</v>
      </c>
      <c r="C30" s="2">
        <v>9583</v>
      </c>
      <c r="D30" s="3">
        <v>797</v>
      </c>
      <c r="E30" s="3">
        <v>24</v>
      </c>
      <c r="F30" s="3">
        <v>81</v>
      </c>
      <c r="G30" s="13">
        <f t="shared" si="0"/>
        <v>10485</v>
      </c>
      <c r="H30" s="4">
        <f t="shared" si="1"/>
        <v>7.925170068027211</v>
      </c>
      <c r="I30" s="2">
        <v>49896</v>
      </c>
      <c r="J30" s="2">
        <v>12983</v>
      </c>
      <c r="K30" s="3">
        <v>741</v>
      </c>
      <c r="L30" s="13">
        <f t="shared" si="2"/>
        <v>63620</v>
      </c>
      <c r="M30" s="4">
        <f t="shared" si="3"/>
        <v>48.087679516250944</v>
      </c>
    </row>
    <row r="31" spans="1:13">
      <c r="A31" s="1" t="s">
        <v>142</v>
      </c>
      <c r="B31" s="2">
        <v>8184</v>
      </c>
      <c r="C31" s="2">
        <v>27282</v>
      </c>
      <c r="D31" s="2">
        <v>8490</v>
      </c>
      <c r="E31" s="3">
        <v>488</v>
      </c>
      <c r="F31" s="3">
        <v>452</v>
      </c>
      <c r="G31" s="13">
        <f t="shared" si="0"/>
        <v>36712</v>
      </c>
      <c r="H31" s="4">
        <f t="shared" si="1"/>
        <v>4.4858260019550338</v>
      </c>
      <c r="I31" s="2">
        <v>60630</v>
      </c>
      <c r="J31" s="2">
        <v>21335</v>
      </c>
      <c r="K31" s="3">
        <v>712</v>
      </c>
      <c r="L31" s="13">
        <f t="shared" si="2"/>
        <v>82677</v>
      </c>
      <c r="M31" s="4">
        <f t="shared" si="3"/>
        <v>10.102272727272727</v>
      </c>
    </row>
    <row r="32" spans="1:13">
      <c r="A32" s="1" t="s">
        <v>147</v>
      </c>
      <c r="B32" s="2">
        <v>3379</v>
      </c>
      <c r="C32" s="2">
        <v>8211</v>
      </c>
      <c r="D32" s="2">
        <v>3847</v>
      </c>
      <c r="E32" s="3">
        <v>327</v>
      </c>
      <c r="F32" s="2">
        <v>1410</v>
      </c>
      <c r="G32" s="13">
        <f t="shared" si="0"/>
        <v>13795</v>
      </c>
      <c r="H32" s="4">
        <f t="shared" si="1"/>
        <v>4.0825688073394497</v>
      </c>
      <c r="I32" s="3">
        <v>0</v>
      </c>
      <c r="J32" s="3">
        <v>0</v>
      </c>
      <c r="K32" s="3">
        <v>0</v>
      </c>
      <c r="L32" s="13">
        <f t="shared" si="2"/>
        <v>0</v>
      </c>
      <c r="M32" s="4">
        <f t="shared" si="3"/>
        <v>0</v>
      </c>
    </row>
    <row r="33" spans="1:13">
      <c r="A33" s="1" t="s">
        <v>152</v>
      </c>
      <c r="B33" s="2">
        <v>2550</v>
      </c>
      <c r="C33" s="2">
        <v>16397</v>
      </c>
      <c r="D33" s="2">
        <v>2376</v>
      </c>
      <c r="E33" s="3">
        <v>198</v>
      </c>
      <c r="F33" s="2">
        <v>1576</v>
      </c>
      <c r="G33" s="13">
        <f t="shared" si="0"/>
        <v>20547</v>
      </c>
      <c r="H33" s="4">
        <f t="shared" si="1"/>
        <v>8.0576470588235303</v>
      </c>
      <c r="I33" s="2">
        <v>51601</v>
      </c>
      <c r="J33" s="2">
        <v>62874</v>
      </c>
      <c r="K33" s="3">
        <v>710</v>
      </c>
      <c r="L33" s="13">
        <f t="shared" si="2"/>
        <v>115185</v>
      </c>
      <c r="M33" s="4">
        <f t="shared" si="3"/>
        <v>45.170588235294119</v>
      </c>
    </row>
    <row r="34" spans="1:13">
      <c r="A34" s="1" t="s">
        <v>157</v>
      </c>
      <c r="B34" s="2">
        <v>22745</v>
      </c>
      <c r="C34" s="2">
        <v>45982</v>
      </c>
      <c r="D34" s="2">
        <v>11799</v>
      </c>
      <c r="E34" s="2">
        <v>1976</v>
      </c>
      <c r="F34" s="2">
        <v>5183</v>
      </c>
      <c r="G34" s="13">
        <f t="shared" si="0"/>
        <v>64940</v>
      </c>
      <c r="H34" s="4">
        <f t="shared" si="1"/>
        <v>2.8551329962629151</v>
      </c>
      <c r="I34" s="2">
        <v>1742917</v>
      </c>
      <c r="J34" s="2">
        <v>368763</v>
      </c>
      <c r="K34" s="2">
        <v>24683</v>
      </c>
      <c r="L34" s="13">
        <f t="shared" si="2"/>
        <v>2136363</v>
      </c>
      <c r="M34" s="4">
        <f t="shared" si="3"/>
        <v>93.926709166849861</v>
      </c>
    </row>
    <row r="35" spans="1:13">
      <c r="A35" s="1" t="s">
        <v>162</v>
      </c>
      <c r="B35" s="2">
        <v>19088</v>
      </c>
      <c r="C35" s="2">
        <v>34229</v>
      </c>
      <c r="D35" s="2">
        <v>13684</v>
      </c>
      <c r="E35" s="2">
        <v>2326</v>
      </c>
      <c r="F35" s="2">
        <v>5015</v>
      </c>
      <c r="G35" s="13">
        <f t="shared" si="0"/>
        <v>55254</v>
      </c>
      <c r="H35" s="4">
        <f t="shared" si="1"/>
        <v>2.8946982397317687</v>
      </c>
      <c r="I35" s="2">
        <v>60630</v>
      </c>
      <c r="J35" s="2">
        <v>21335</v>
      </c>
      <c r="K35" s="3">
        <v>712</v>
      </c>
      <c r="L35" s="13">
        <f t="shared" si="2"/>
        <v>82677</v>
      </c>
      <c r="M35" s="4">
        <f t="shared" si="3"/>
        <v>4.3313600167644593</v>
      </c>
    </row>
    <row r="36" spans="1:13">
      <c r="A36" s="1" t="s">
        <v>167</v>
      </c>
      <c r="B36" s="2">
        <v>232940</v>
      </c>
      <c r="C36" s="2">
        <v>227196</v>
      </c>
      <c r="D36" s="2">
        <v>91045</v>
      </c>
      <c r="E36" s="2">
        <v>14351</v>
      </c>
      <c r="F36" s="2">
        <v>44292</v>
      </c>
      <c r="G36" s="13">
        <f t="shared" si="0"/>
        <v>376884</v>
      </c>
      <c r="H36" s="4">
        <f t="shared" si="1"/>
        <v>1.6179445350734094</v>
      </c>
      <c r="I36" s="2">
        <v>674045</v>
      </c>
      <c r="J36" s="2">
        <v>168852</v>
      </c>
      <c r="K36" s="2">
        <v>59109</v>
      </c>
      <c r="L36" s="13">
        <f t="shared" si="2"/>
        <v>902006</v>
      </c>
      <c r="M36" s="4">
        <f t="shared" si="3"/>
        <v>3.8722675367047308</v>
      </c>
    </row>
    <row r="37" spans="1:13">
      <c r="A37" s="1" t="s">
        <v>171</v>
      </c>
      <c r="B37" s="2">
        <v>17774</v>
      </c>
      <c r="C37" s="2">
        <v>8254</v>
      </c>
      <c r="D37" s="2">
        <v>7670</v>
      </c>
      <c r="E37" s="3">
        <v>395</v>
      </c>
      <c r="F37" s="3">
        <v>867</v>
      </c>
      <c r="G37" s="13">
        <f t="shared" si="0"/>
        <v>17186</v>
      </c>
      <c r="H37" s="4">
        <f t="shared" si="1"/>
        <v>0.96691797006863955</v>
      </c>
      <c r="I37" s="2">
        <v>60630</v>
      </c>
      <c r="J37" s="2">
        <v>21335</v>
      </c>
      <c r="K37" s="3">
        <v>712</v>
      </c>
      <c r="L37" s="13">
        <f t="shared" si="2"/>
        <v>82677</v>
      </c>
      <c r="M37" s="4">
        <f t="shared" si="3"/>
        <v>4.6515697085630698</v>
      </c>
    </row>
    <row r="38" spans="1:13">
      <c r="A38" s="1" t="s">
        <v>176</v>
      </c>
      <c r="B38" s="2">
        <v>3715</v>
      </c>
      <c r="C38" s="2">
        <v>5242</v>
      </c>
      <c r="D38" s="2">
        <v>7102</v>
      </c>
      <c r="E38" s="3">
        <v>133</v>
      </c>
      <c r="F38" s="2">
        <v>1515</v>
      </c>
      <c r="G38" s="13">
        <f t="shared" si="0"/>
        <v>13992</v>
      </c>
      <c r="H38" s="4">
        <f t="shared" si="1"/>
        <v>3.7663526244952892</v>
      </c>
      <c r="I38" s="2">
        <v>60630</v>
      </c>
      <c r="J38" s="2">
        <v>21335</v>
      </c>
      <c r="K38" s="3">
        <v>712</v>
      </c>
      <c r="L38" s="13">
        <f t="shared" si="2"/>
        <v>82677</v>
      </c>
      <c r="M38" s="4">
        <f t="shared" si="3"/>
        <v>22.254912516823687</v>
      </c>
    </row>
    <row r="39" spans="1:13">
      <c r="A39" s="1" t="s">
        <v>181</v>
      </c>
      <c r="B39" s="2">
        <v>11570</v>
      </c>
      <c r="C39" s="2">
        <v>16815</v>
      </c>
      <c r="D39" s="2">
        <v>19660</v>
      </c>
      <c r="E39" s="3">
        <v>479</v>
      </c>
      <c r="F39" s="3">
        <v>485</v>
      </c>
      <c r="G39" s="13">
        <f t="shared" si="0"/>
        <v>37439</v>
      </c>
      <c r="H39" s="4">
        <f t="shared" si="1"/>
        <v>3.2358686257562663</v>
      </c>
      <c r="I39" s="2">
        <v>60498</v>
      </c>
      <c r="J39" s="2">
        <v>77457</v>
      </c>
      <c r="K39" s="3">
        <v>713</v>
      </c>
      <c r="L39" s="13">
        <f t="shared" si="2"/>
        <v>138668</v>
      </c>
      <c r="M39" s="4">
        <f t="shared" si="3"/>
        <v>11.98513396715644</v>
      </c>
    </row>
    <row r="40" spans="1:13">
      <c r="A40" s="1" t="s">
        <v>186</v>
      </c>
      <c r="B40" s="2">
        <v>61926</v>
      </c>
      <c r="C40" s="2">
        <v>40603</v>
      </c>
      <c r="D40" s="2">
        <v>13656</v>
      </c>
      <c r="E40" s="2">
        <v>1485</v>
      </c>
      <c r="F40" s="3">
        <v>997</v>
      </c>
      <c r="G40" s="13">
        <f t="shared" si="0"/>
        <v>56741</v>
      </c>
      <c r="H40" s="4">
        <f t="shared" si="1"/>
        <v>0.91627103316862057</v>
      </c>
      <c r="I40" s="2">
        <v>746132</v>
      </c>
      <c r="J40" s="2">
        <v>190407</v>
      </c>
      <c r="K40" s="2">
        <v>25064</v>
      </c>
      <c r="L40" s="13">
        <f t="shared" si="2"/>
        <v>961603</v>
      </c>
      <c r="M40" s="4">
        <f t="shared" si="3"/>
        <v>15.528259535574719</v>
      </c>
    </row>
    <row r="41" spans="1:13">
      <c r="A41" s="1" t="s">
        <v>191</v>
      </c>
      <c r="B41" s="2">
        <v>1119</v>
      </c>
      <c r="C41" s="2">
        <v>12518</v>
      </c>
      <c r="D41" s="2">
        <v>6932</v>
      </c>
      <c r="E41" s="3">
        <v>131</v>
      </c>
      <c r="F41" s="3">
        <v>623</v>
      </c>
      <c r="G41" s="13">
        <f t="shared" si="0"/>
        <v>20204</v>
      </c>
      <c r="H41" s="4">
        <f t="shared" si="1"/>
        <v>18.055406613047364</v>
      </c>
      <c r="I41" s="2">
        <v>60630</v>
      </c>
      <c r="J41" s="2">
        <v>21335</v>
      </c>
      <c r="K41" s="3">
        <v>712</v>
      </c>
      <c r="L41" s="13">
        <f t="shared" si="2"/>
        <v>82677</v>
      </c>
      <c r="M41" s="4">
        <f t="shared" si="3"/>
        <v>73.884718498659524</v>
      </c>
    </row>
    <row r="42" spans="1:13">
      <c r="A42" s="1" t="s">
        <v>196</v>
      </c>
      <c r="B42" s="2">
        <v>2692</v>
      </c>
      <c r="C42" s="2">
        <v>12336</v>
      </c>
      <c r="D42" s="2">
        <v>4122</v>
      </c>
      <c r="E42" s="3">
        <v>889</v>
      </c>
      <c r="F42" s="2">
        <v>1029</v>
      </c>
      <c r="G42" s="13">
        <f t="shared" si="0"/>
        <v>18376</v>
      </c>
      <c r="H42" s="4">
        <f t="shared" si="1"/>
        <v>6.8261515601783058</v>
      </c>
      <c r="I42" s="2">
        <v>58469</v>
      </c>
      <c r="J42" s="2">
        <v>18770</v>
      </c>
      <c r="K42" s="3">
        <v>708</v>
      </c>
      <c r="L42" s="13">
        <f t="shared" si="2"/>
        <v>77947</v>
      </c>
      <c r="M42" s="4">
        <f t="shared" si="3"/>
        <v>28.955052005943536</v>
      </c>
    </row>
    <row r="43" spans="1:13">
      <c r="A43" s="1" t="s">
        <v>201</v>
      </c>
      <c r="B43" s="2">
        <v>3504</v>
      </c>
      <c r="C43" s="2">
        <v>11338</v>
      </c>
      <c r="D43" s="2">
        <v>6786</v>
      </c>
      <c r="E43" s="3">
        <v>538</v>
      </c>
      <c r="F43" s="3">
        <v>971</v>
      </c>
      <c r="G43" s="13">
        <f t="shared" si="0"/>
        <v>19633</v>
      </c>
      <c r="H43" s="4">
        <f t="shared" si="1"/>
        <v>5.6030251141552512</v>
      </c>
      <c r="I43" s="3">
        <v>0</v>
      </c>
      <c r="J43" s="3">
        <v>0</v>
      </c>
      <c r="K43" s="3">
        <v>0</v>
      </c>
      <c r="L43" s="13">
        <f t="shared" si="2"/>
        <v>0</v>
      </c>
      <c r="M43" s="4">
        <f t="shared" si="3"/>
        <v>0</v>
      </c>
    </row>
    <row r="44" spans="1:13">
      <c r="A44" s="1" t="s">
        <v>206</v>
      </c>
      <c r="B44" s="3">
        <v>982</v>
      </c>
      <c r="C44" s="2">
        <v>13641</v>
      </c>
      <c r="D44" s="2">
        <v>2510</v>
      </c>
      <c r="E44" s="3">
        <v>308</v>
      </c>
      <c r="F44" s="3">
        <v>11</v>
      </c>
      <c r="G44" s="13">
        <f t="shared" si="0"/>
        <v>16470</v>
      </c>
      <c r="H44" s="4">
        <f t="shared" si="1"/>
        <v>16.771894093686356</v>
      </c>
      <c r="I44" s="3">
        <v>0</v>
      </c>
      <c r="J44" s="3">
        <v>0</v>
      </c>
      <c r="K44" s="3">
        <v>0</v>
      </c>
      <c r="L44" s="13">
        <f t="shared" si="2"/>
        <v>0</v>
      </c>
      <c r="M44" s="4">
        <f t="shared" si="3"/>
        <v>0</v>
      </c>
    </row>
    <row r="45" spans="1:13">
      <c r="A45" s="1" t="s">
        <v>211</v>
      </c>
      <c r="B45" s="3">
        <v>918</v>
      </c>
      <c r="C45" s="2">
        <v>7710</v>
      </c>
      <c r="D45" s="2">
        <v>3059</v>
      </c>
      <c r="E45" s="3">
        <v>32</v>
      </c>
      <c r="F45" s="3">
        <v>185</v>
      </c>
      <c r="G45" s="13">
        <f t="shared" si="0"/>
        <v>10986</v>
      </c>
      <c r="H45" s="4">
        <f t="shared" si="1"/>
        <v>11.967320261437909</v>
      </c>
      <c r="I45" s="3">
        <v>0</v>
      </c>
      <c r="J45" s="3">
        <v>0</v>
      </c>
      <c r="K45" s="3">
        <v>0</v>
      </c>
      <c r="L45" s="13">
        <f t="shared" si="2"/>
        <v>0</v>
      </c>
      <c r="M45" s="4">
        <f t="shared" si="3"/>
        <v>0</v>
      </c>
    </row>
    <row r="46" spans="1:13">
      <c r="A46" s="1" t="s">
        <v>216</v>
      </c>
      <c r="B46" s="2">
        <v>11029</v>
      </c>
      <c r="C46" s="2">
        <v>20500</v>
      </c>
      <c r="D46" s="2">
        <v>16000</v>
      </c>
      <c r="E46" s="2">
        <v>4000</v>
      </c>
      <c r="F46" s="2">
        <v>5500</v>
      </c>
      <c r="G46" s="13">
        <f t="shared" si="0"/>
        <v>46000</v>
      </c>
      <c r="H46" s="4">
        <f t="shared" si="1"/>
        <v>4.1708223773687552</v>
      </c>
      <c r="I46" s="2">
        <v>43000</v>
      </c>
      <c r="J46" s="2">
        <v>11500</v>
      </c>
      <c r="K46" s="3">
        <v>950</v>
      </c>
      <c r="L46" s="13">
        <f t="shared" si="2"/>
        <v>55450</v>
      </c>
      <c r="M46" s="4">
        <f t="shared" si="3"/>
        <v>5.0276543657629889</v>
      </c>
    </row>
    <row r="47" spans="1:13">
      <c r="A47" s="1" t="s">
        <v>221</v>
      </c>
      <c r="B47" s="2">
        <v>12561</v>
      </c>
      <c r="C47" s="2">
        <v>21031</v>
      </c>
      <c r="D47" s="2">
        <v>12348</v>
      </c>
      <c r="E47" s="2">
        <v>2389</v>
      </c>
      <c r="F47" s="3">
        <v>757</v>
      </c>
      <c r="G47" s="13">
        <f t="shared" si="0"/>
        <v>36525</v>
      </c>
      <c r="H47" s="4">
        <f t="shared" si="1"/>
        <v>2.9078098877477907</v>
      </c>
      <c r="I47" s="2">
        <v>57250</v>
      </c>
      <c r="J47" s="2">
        <v>18564</v>
      </c>
      <c r="K47" s="3">
        <v>850</v>
      </c>
      <c r="L47" s="13">
        <f t="shared" si="2"/>
        <v>76664</v>
      </c>
      <c r="M47" s="4">
        <f t="shared" si="3"/>
        <v>6.10333572167821</v>
      </c>
    </row>
    <row r="48" spans="1:13">
      <c r="A48" s="1" t="s">
        <v>226</v>
      </c>
      <c r="B48" s="2">
        <v>2149</v>
      </c>
      <c r="C48" s="2">
        <v>16471</v>
      </c>
      <c r="D48" s="2">
        <v>7349</v>
      </c>
      <c r="E48" s="3">
        <v>357</v>
      </c>
      <c r="F48" s="2">
        <v>1661</v>
      </c>
      <c r="G48" s="13">
        <f t="shared" si="0"/>
        <v>25838</v>
      </c>
      <c r="H48" s="4">
        <f t="shared" si="1"/>
        <v>12.023266635644486</v>
      </c>
      <c r="I48" s="2">
        <v>60630</v>
      </c>
      <c r="J48" s="2">
        <v>21335</v>
      </c>
      <c r="K48" s="3">
        <v>712</v>
      </c>
      <c r="L48" s="13">
        <f t="shared" si="2"/>
        <v>82677</v>
      </c>
      <c r="M48" s="4">
        <f t="shared" si="3"/>
        <v>38.472312703583064</v>
      </c>
    </row>
    <row r="49" spans="1:13">
      <c r="A49" s="1" t="s">
        <v>231</v>
      </c>
      <c r="B49" s="2">
        <v>5630</v>
      </c>
      <c r="C49" s="2">
        <v>18405</v>
      </c>
      <c r="D49" s="2">
        <v>4727</v>
      </c>
      <c r="E49" s="3">
        <v>146</v>
      </c>
      <c r="F49" s="3">
        <v>306</v>
      </c>
      <c r="G49" s="13">
        <f t="shared" si="0"/>
        <v>23584</v>
      </c>
      <c r="H49" s="4">
        <f t="shared" si="1"/>
        <v>4.1889875666074596</v>
      </c>
      <c r="I49" s="3">
        <v>0</v>
      </c>
      <c r="J49" s="3">
        <v>0</v>
      </c>
      <c r="K49" s="3">
        <v>0</v>
      </c>
      <c r="L49" s="13">
        <f t="shared" si="2"/>
        <v>0</v>
      </c>
      <c r="M49" s="4">
        <f t="shared" si="3"/>
        <v>0</v>
      </c>
    </row>
    <row r="50" spans="1:13">
      <c r="A50" s="1" t="s">
        <v>236</v>
      </c>
      <c r="B50" s="2">
        <v>3181</v>
      </c>
      <c r="C50" s="2">
        <v>6431</v>
      </c>
      <c r="D50" s="2">
        <v>6311</v>
      </c>
      <c r="E50" s="3">
        <v>123</v>
      </c>
      <c r="F50" s="2">
        <v>1830</v>
      </c>
      <c r="G50" s="13">
        <f t="shared" si="0"/>
        <v>14695</v>
      </c>
      <c r="H50" s="4">
        <f t="shared" si="1"/>
        <v>4.6196164728072935</v>
      </c>
      <c r="I50" s="2">
        <v>58151</v>
      </c>
      <c r="J50" s="2">
        <v>18758</v>
      </c>
      <c r="K50" s="3">
        <v>708</v>
      </c>
      <c r="L50" s="13">
        <f t="shared" si="2"/>
        <v>77617</v>
      </c>
      <c r="M50" s="4">
        <f t="shared" si="3"/>
        <v>24.400188619930841</v>
      </c>
    </row>
    <row r="51" spans="1:13">
      <c r="A51" s="1" t="s">
        <v>241</v>
      </c>
      <c r="B51" s="2">
        <v>3376</v>
      </c>
      <c r="C51" s="2">
        <v>20702</v>
      </c>
      <c r="D51" s="2">
        <v>8411</v>
      </c>
      <c r="E51" s="3">
        <v>525</v>
      </c>
      <c r="F51" s="2">
        <v>1290</v>
      </c>
      <c r="G51" s="13">
        <f t="shared" si="0"/>
        <v>30928</v>
      </c>
      <c r="H51" s="4">
        <f t="shared" si="1"/>
        <v>9.1611374407582939</v>
      </c>
      <c r="I51" s="2">
        <v>60554</v>
      </c>
      <c r="J51" s="2">
        <v>21338</v>
      </c>
      <c r="K51" s="3">
        <v>713</v>
      </c>
      <c r="L51" s="13">
        <f t="shared" si="2"/>
        <v>82605</v>
      </c>
      <c r="M51" s="4">
        <f t="shared" si="3"/>
        <v>24.468305687203792</v>
      </c>
    </row>
    <row r="52" spans="1:13">
      <c r="A52" s="1" t="s">
        <v>246</v>
      </c>
      <c r="B52" s="2">
        <v>5775</v>
      </c>
      <c r="C52" s="2">
        <v>16755</v>
      </c>
      <c r="D52" s="2">
        <v>7028</v>
      </c>
      <c r="E52" s="3">
        <v>761</v>
      </c>
      <c r="F52" s="2">
        <v>4028</v>
      </c>
      <c r="G52" s="13">
        <f t="shared" si="0"/>
        <v>28572</v>
      </c>
      <c r="H52" s="4">
        <f t="shared" si="1"/>
        <v>4.9475324675324677</v>
      </c>
      <c r="I52" s="2">
        <v>121161</v>
      </c>
      <c r="J52" s="2">
        <v>98720</v>
      </c>
      <c r="K52" s="2">
        <v>1425</v>
      </c>
      <c r="L52" s="13">
        <f t="shared" si="2"/>
        <v>221306</v>
      </c>
      <c r="M52" s="4">
        <f t="shared" si="3"/>
        <v>38.321385281385282</v>
      </c>
    </row>
    <row r="53" spans="1:13">
      <c r="A53" s="1" t="s">
        <v>251</v>
      </c>
      <c r="B53" s="2">
        <v>3261</v>
      </c>
      <c r="C53" s="2">
        <v>8421</v>
      </c>
      <c r="D53" s="2">
        <v>3328</v>
      </c>
      <c r="E53" s="3">
        <v>311</v>
      </c>
      <c r="F53" s="3">
        <v>15</v>
      </c>
      <c r="G53" s="13">
        <f t="shared" si="0"/>
        <v>12075</v>
      </c>
      <c r="H53" s="4">
        <f t="shared" si="1"/>
        <v>3.7028518859245629</v>
      </c>
      <c r="I53" s="2">
        <v>50403</v>
      </c>
      <c r="J53" s="2">
        <v>14522</v>
      </c>
      <c r="K53" s="3">
        <v>705</v>
      </c>
      <c r="L53" s="13">
        <f t="shared" si="2"/>
        <v>65630</v>
      </c>
      <c r="M53" s="4">
        <f t="shared" si="3"/>
        <v>20.125728304201164</v>
      </c>
    </row>
    <row r="54" spans="1:13">
      <c r="A54" s="1" t="s">
        <v>256</v>
      </c>
      <c r="B54" s="2">
        <v>1740</v>
      </c>
      <c r="C54" s="2">
        <v>17159</v>
      </c>
      <c r="D54" s="2">
        <v>8853</v>
      </c>
      <c r="E54" s="3">
        <v>730</v>
      </c>
      <c r="F54" s="3">
        <v>563</v>
      </c>
      <c r="G54" s="13">
        <f t="shared" si="0"/>
        <v>27305</v>
      </c>
      <c r="H54" s="4">
        <f t="shared" si="1"/>
        <v>15.692528735632184</v>
      </c>
      <c r="I54" s="2">
        <v>60630</v>
      </c>
      <c r="J54" s="2">
        <v>21335</v>
      </c>
      <c r="K54" s="3">
        <v>712</v>
      </c>
      <c r="L54" s="13">
        <f t="shared" si="2"/>
        <v>82677</v>
      </c>
      <c r="M54" s="4">
        <f t="shared" si="3"/>
        <v>47.515517241379314</v>
      </c>
    </row>
    <row r="55" spans="1:13">
      <c r="A55" s="1" t="s">
        <v>261</v>
      </c>
      <c r="B55" s="3">
        <v>947</v>
      </c>
      <c r="C55" s="2">
        <v>5090</v>
      </c>
      <c r="D55" s="2">
        <v>2282</v>
      </c>
      <c r="E55" s="3">
        <v>285</v>
      </c>
      <c r="F55" s="3">
        <v>471</v>
      </c>
      <c r="G55" s="13">
        <f t="shared" si="0"/>
        <v>8128</v>
      </c>
      <c r="H55" s="4">
        <f t="shared" si="1"/>
        <v>8.5828933474128828</v>
      </c>
      <c r="I55" s="3">
        <v>0</v>
      </c>
      <c r="J55" s="3">
        <v>0</v>
      </c>
      <c r="K55" s="3">
        <v>0</v>
      </c>
      <c r="L55" s="13">
        <f t="shared" si="2"/>
        <v>0</v>
      </c>
      <c r="M55" s="4">
        <f t="shared" si="3"/>
        <v>0</v>
      </c>
    </row>
    <row r="56" spans="1:13">
      <c r="A56" s="1" t="s">
        <v>266</v>
      </c>
      <c r="B56" s="2">
        <v>1882</v>
      </c>
      <c r="C56" s="2">
        <v>8459</v>
      </c>
      <c r="D56" s="2">
        <v>4810</v>
      </c>
      <c r="E56" s="3">
        <v>164</v>
      </c>
      <c r="F56" s="2">
        <v>2561</v>
      </c>
      <c r="G56" s="13">
        <f t="shared" si="0"/>
        <v>15994</v>
      </c>
      <c r="H56" s="4">
        <f t="shared" si="1"/>
        <v>8.498405951115835</v>
      </c>
      <c r="I56" s="2">
        <v>60630</v>
      </c>
      <c r="J56" s="2">
        <v>21335</v>
      </c>
      <c r="K56" s="3">
        <v>712</v>
      </c>
      <c r="L56" s="13">
        <f t="shared" si="2"/>
        <v>82677</v>
      </c>
      <c r="M56" s="4">
        <f t="shared" si="3"/>
        <v>43.930393198724758</v>
      </c>
    </row>
    <row r="57" spans="1:13">
      <c r="A57" s="1" t="s">
        <v>271</v>
      </c>
      <c r="B57" s="3">
        <v>324</v>
      </c>
      <c r="C57" s="2">
        <v>3678</v>
      </c>
      <c r="D57" s="2">
        <v>1141</v>
      </c>
      <c r="E57" s="3">
        <v>8</v>
      </c>
      <c r="F57" s="3">
        <v>96</v>
      </c>
      <c r="G57" s="13">
        <f t="shared" si="0"/>
        <v>4923</v>
      </c>
      <c r="H57" s="4">
        <f t="shared" si="1"/>
        <v>15.194444444444445</v>
      </c>
      <c r="I57" s="3">
        <v>0</v>
      </c>
      <c r="J57" s="3">
        <v>0</v>
      </c>
      <c r="K57" s="3">
        <v>0</v>
      </c>
      <c r="L57" s="13">
        <f t="shared" si="2"/>
        <v>0</v>
      </c>
      <c r="M57" s="4">
        <f t="shared" si="3"/>
        <v>0</v>
      </c>
    </row>
    <row r="58" spans="1:13">
      <c r="A58" s="1" t="s">
        <v>276</v>
      </c>
      <c r="B58" s="2">
        <v>1012</v>
      </c>
      <c r="C58" s="2">
        <v>9905</v>
      </c>
      <c r="D58" s="2">
        <v>5198</v>
      </c>
      <c r="E58" s="3">
        <v>0</v>
      </c>
      <c r="F58" s="2">
        <v>1175</v>
      </c>
      <c r="G58" s="13">
        <f t="shared" si="0"/>
        <v>16278</v>
      </c>
      <c r="H58" s="4">
        <f t="shared" si="1"/>
        <v>16.084980237154149</v>
      </c>
      <c r="I58" s="2">
        <v>53505</v>
      </c>
      <c r="J58" s="2">
        <v>17500</v>
      </c>
      <c r="K58" s="3">
        <v>710</v>
      </c>
      <c r="L58" s="13">
        <f t="shared" si="2"/>
        <v>71715</v>
      </c>
      <c r="M58" s="4">
        <f t="shared" si="3"/>
        <v>70.864624505928859</v>
      </c>
    </row>
    <row r="59" spans="1:13">
      <c r="A59" s="1" t="s">
        <v>281</v>
      </c>
      <c r="B59" s="2">
        <v>4813</v>
      </c>
      <c r="C59" s="2">
        <v>26910</v>
      </c>
      <c r="D59" s="2">
        <v>10881</v>
      </c>
      <c r="E59" s="2">
        <v>1458</v>
      </c>
      <c r="F59" s="2">
        <v>5871</v>
      </c>
      <c r="G59" s="13">
        <f t="shared" si="0"/>
        <v>45120</v>
      </c>
      <c r="H59" s="4">
        <f t="shared" si="1"/>
        <v>9.3746104300851858</v>
      </c>
      <c r="I59" s="2">
        <v>60630</v>
      </c>
      <c r="J59" s="2">
        <v>21335</v>
      </c>
      <c r="K59" s="3">
        <v>712</v>
      </c>
      <c r="L59" s="13">
        <f t="shared" si="2"/>
        <v>82677</v>
      </c>
      <c r="M59" s="4">
        <f t="shared" si="3"/>
        <v>17.177851651776439</v>
      </c>
    </row>
    <row r="60" spans="1:13">
      <c r="A60" s="1" t="s">
        <v>286</v>
      </c>
      <c r="B60" s="2">
        <v>1299</v>
      </c>
      <c r="C60" s="2">
        <v>8650</v>
      </c>
      <c r="D60" s="2">
        <v>11256</v>
      </c>
      <c r="E60" s="3">
        <v>218</v>
      </c>
      <c r="F60" s="3">
        <v>131</v>
      </c>
      <c r="G60" s="13">
        <f t="shared" si="0"/>
        <v>20255</v>
      </c>
      <c r="H60" s="4">
        <f t="shared" si="1"/>
        <v>15.592763664357198</v>
      </c>
      <c r="I60" s="3">
        <v>0</v>
      </c>
      <c r="J60" s="3">
        <v>0</v>
      </c>
      <c r="K60" s="3">
        <v>0</v>
      </c>
      <c r="L60" s="13">
        <f t="shared" si="2"/>
        <v>0</v>
      </c>
      <c r="M60" s="4">
        <f t="shared" si="3"/>
        <v>0</v>
      </c>
    </row>
    <row r="61" spans="1:13">
      <c r="A61" s="1" t="s">
        <v>291</v>
      </c>
      <c r="B61" s="3">
        <v>607</v>
      </c>
      <c r="C61" s="2">
        <v>5396</v>
      </c>
      <c r="D61" s="2">
        <v>2979</v>
      </c>
      <c r="E61" s="3">
        <v>376</v>
      </c>
      <c r="F61" s="2">
        <v>1061</v>
      </c>
      <c r="G61" s="13">
        <f t="shared" si="0"/>
        <v>9812</v>
      </c>
      <c r="H61" s="4">
        <f t="shared" si="1"/>
        <v>16.164744645799011</v>
      </c>
      <c r="I61" s="2">
        <v>60677</v>
      </c>
      <c r="J61" s="2">
        <v>21335</v>
      </c>
      <c r="K61" s="3">
        <v>712</v>
      </c>
      <c r="L61" s="13">
        <f t="shared" si="2"/>
        <v>82724</v>
      </c>
      <c r="M61" s="4">
        <f t="shared" si="3"/>
        <v>136.28336079077431</v>
      </c>
    </row>
    <row r="62" spans="1:13">
      <c r="A62" s="1" t="s">
        <v>296</v>
      </c>
      <c r="B62" s="2">
        <v>1198</v>
      </c>
      <c r="C62" s="2">
        <v>8161</v>
      </c>
      <c r="D62" s="2">
        <v>1572</v>
      </c>
      <c r="E62" s="3">
        <v>259</v>
      </c>
      <c r="F62" s="3">
        <v>84</v>
      </c>
      <c r="G62" s="13">
        <f t="shared" si="0"/>
        <v>10076</v>
      </c>
      <c r="H62" s="4">
        <f t="shared" si="1"/>
        <v>8.4106844741235385</v>
      </c>
      <c r="I62" s="3">
        <v>0</v>
      </c>
      <c r="J62" s="3">
        <v>0</v>
      </c>
      <c r="K62" s="3">
        <v>0</v>
      </c>
      <c r="L62" s="13">
        <f t="shared" si="2"/>
        <v>0</v>
      </c>
      <c r="M62" s="4">
        <f t="shared" si="3"/>
        <v>0</v>
      </c>
    </row>
    <row r="63" spans="1:13">
      <c r="A63" s="1" t="s">
        <v>301</v>
      </c>
      <c r="B63" s="2">
        <v>91055</v>
      </c>
      <c r="C63" s="2">
        <v>101852</v>
      </c>
      <c r="D63" s="2">
        <v>26284</v>
      </c>
      <c r="E63" s="2">
        <v>1281</v>
      </c>
      <c r="F63" s="2">
        <v>3569</v>
      </c>
      <c r="G63" s="13">
        <f t="shared" si="0"/>
        <v>132986</v>
      </c>
      <c r="H63" s="4">
        <f t="shared" si="1"/>
        <v>1.4605018944593926</v>
      </c>
      <c r="I63" s="2">
        <v>741110</v>
      </c>
      <c r="J63" s="2">
        <v>503116</v>
      </c>
      <c r="K63" s="2">
        <v>25287</v>
      </c>
      <c r="L63" s="13">
        <f t="shared" si="2"/>
        <v>1269513</v>
      </c>
      <c r="M63" s="4">
        <f t="shared" si="3"/>
        <v>13.942265663609906</v>
      </c>
    </row>
    <row r="64" spans="1:13">
      <c r="A64" s="1" t="s">
        <v>306</v>
      </c>
      <c r="B64" s="2">
        <v>2880</v>
      </c>
      <c r="C64" s="2">
        <v>9415</v>
      </c>
      <c r="D64" s="2">
        <v>4466</v>
      </c>
      <c r="E64" s="3">
        <v>248</v>
      </c>
      <c r="F64" s="3">
        <v>0</v>
      </c>
      <c r="G64" s="13">
        <f t="shared" si="0"/>
        <v>14129</v>
      </c>
      <c r="H64" s="4">
        <f t="shared" si="1"/>
        <v>4.9059027777777775</v>
      </c>
      <c r="I64" s="2">
        <v>53833</v>
      </c>
      <c r="J64" s="2">
        <v>16381</v>
      </c>
      <c r="K64" s="3">
        <v>705</v>
      </c>
      <c r="L64" s="13">
        <f t="shared" si="2"/>
        <v>70919</v>
      </c>
      <c r="M64" s="4">
        <f t="shared" si="3"/>
        <v>24.624652777777779</v>
      </c>
    </row>
    <row r="65" spans="1:13">
      <c r="A65" s="1" t="s">
        <v>311</v>
      </c>
      <c r="B65" s="2">
        <v>1375</v>
      </c>
      <c r="C65" s="2">
        <v>6241</v>
      </c>
      <c r="D65" s="2">
        <v>4030</v>
      </c>
      <c r="E65" s="3">
        <v>249</v>
      </c>
      <c r="F65" s="3">
        <v>643</v>
      </c>
      <c r="G65" s="13">
        <f t="shared" si="0"/>
        <v>11163</v>
      </c>
      <c r="H65" s="4">
        <f t="shared" si="1"/>
        <v>8.1185454545454547</v>
      </c>
      <c r="I65" s="2">
        <v>52495</v>
      </c>
      <c r="J65" s="2">
        <v>18960</v>
      </c>
      <c r="K65" s="3">
        <v>710</v>
      </c>
      <c r="L65" s="13">
        <f t="shared" si="2"/>
        <v>72165</v>
      </c>
      <c r="M65" s="4">
        <f t="shared" si="3"/>
        <v>52.483636363636364</v>
      </c>
    </row>
    <row r="66" spans="1:13">
      <c r="A66" s="1" t="s">
        <v>316</v>
      </c>
      <c r="B66" s="2">
        <v>15594</v>
      </c>
      <c r="C66" s="2">
        <v>18814</v>
      </c>
      <c r="D66" s="2">
        <v>3289</v>
      </c>
      <c r="E66" s="3">
        <v>535</v>
      </c>
      <c r="F66" s="3">
        <v>225</v>
      </c>
      <c r="G66" s="13">
        <f t="shared" si="0"/>
        <v>22863</v>
      </c>
      <c r="H66" s="4">
        <f t="shared" si="1"/>
        <v>1.4661408233936128</v>
      </c>
      <c r="I66" s="2">
        <v>60630</v>
      </c>
      <c r="J66" s="2">
        <v>21335</v>
      </c>
      <c r="K66" s="3">
        <v>712</v>
      </c>
      <c r="L66" s="13">
        <f t="shared" si="2"/>
        <v>82677</v>
      </c>
      <c r="M66" s="4">
        <f t="shared" si="3"/>
        <v>5.3018468641785299</v>
      </c>
    </row>
    <row r="67" spans="1:13">
      <c r="A67" s="1" t="s">
        <v>321</v>
      </c>
      <c r="B67" s="2">
        <v>2677</v>
      </c>
      <c r="C67" s="2">
        <v>9077</v>
      </c>
      <c r="D67" s="2">
        <v>4533</v>
      </c>
      <c r="E67" s="3">
        <v>225</v>
      </c>
      <c r="F67" s="3">
        <v>886</v>
      </c>
      <c r="G67" s="13">
        <f t="shared" si="0"/>
        <v>14721</v>
      </c>
      <c r="H67" s="4">
        <f t="shared" si="1"/>
        <v>5.4990661187896901</v>
      </c>
      <c r="I67" s="2">
        <v>78244</v>
      </c>
      <c r="J67" s="2">
        <v>21464</v>
      </c>
      <c r="K67" s="3">
        <v>713</v>
      </c>
      <c r="L67" s="13">
        <f t="shared" si="2"/>
        <v>100421</v>
      </c>
      <c r="M67" s="4">
        <f t="shared" si="3"/>
        <v>37.512514008218155</v>
      </c>
    </row>
    <row r="68" spans="1:13">
      <c r="A68" s="1" t="s">
        <v>326</v>
      </c>
      <c r="B68" s="2">
        <v>3269</v>
      </c>
      <c r="C68" s="2">
        <v>15937</v>
      </c>
      <c r="D68" s="2">
        <v>8845</v>
      </c>
      <c r="E68" s="3">
        <v>123</v>
      </c>
      <c r="F68" s="3">
        <v>989</v>
      </c>
      <c r="G68" s="13">
        <f t="shared" si="0"/>
        <v>25894</v>
      </c>
      <c r="H68" s="4">
        <f t="shared" si="1"/>
        <v>7.9210767818904868</v>
      </c>
      <c r="I68" s="2">
        <v>60630</v>
      </c>
      <c r="J68" s="2">
        <v>21335</v>
      </c>
      <c r="K68" s="3">
        <v>712</v>
      </c>
      <c r="L68" s="13">
        <f t="shared" si="2"/>
        <v>82677</v>
      </c>
      <c r="M68" s="4">
        <f t="shared" si="3"/>
        <v>25.291220556745181</v>
      </c>
    </row>
    <row r="69" spans="1:13">
      <c r="A69" s="1" t="s">
        <v>331</v>
      </c>
      <c r="B69" s="2">
        <v>4403</v>
      </c>
      <c r="C69" s="2">
        <v>16698</v>
      </c>
      <c r="D69" s="2">
        <v>7576</v>
      </c>
      <c r="E69" s="3">
        <v>858</v>
      </c>
      <c r="F69" s="2">
        <v>1465</v>
      </c>
      <c r="G69" s="13">
        <f t="shared" si="0"/>
        <v>26597</v>
      </c>
      <c r="H69" s="4">
        <f t="shared" si="1"/>
        <v>6.0406540994776288</v>
      </c>
      <c r="I69" s="2">
        <v>57515</v>
      </c>
      <c r="J69" s="2">
        <v>19543</v>
      </c>
      <c r="K69" s="3">
        <v>712</v>
      </c>
      <c r="L69" s="13">
        <f t="shared" si="2"/>
        <v>77770</v>
      </c>
      <c r="M69" s="4">
        <f t="shared" si="3"/>
        <v>17.662957074721781</v>
      </c>
    </row>
    <row r="70" spans="1:13">
      <c r="A70" s="1" t="s">
        <v>336</v>
      </c>
      <c r="B70" s="2">
        <v>1086</v>
      </c>
      <c r="C70" s="2">
        <v>5489</v>
      </c>
      <c r="D70" s="2">
        <v>3137</v>
      </c>
      <c r="E70" s="3">
        <v>39</v>
      </c>
      <c r="F70" s="3">
        <v>122</v>
      </c>
      <c r="G70" s="13">
        <f t="shared" ref="G70:G127" si="4">SUM(C70:F70)</f>
        <v>8787</v>
      </c>
      <c r="H70" s="4">
        <f>G70/B70</f>
        <v>8.0911602209944746</v>
      </c>
      <c r="I70" s="2">
        <v>60630</v>
      </c>
      <c r="J70" s="2">
        <v>21335</v>
      </c>
      <c r="K70" s="3">
        <v>712</v>
      </c>
      <c r="L70" s="13">
        <f t="shared" ref="L70:L127" si="5">SUM(I70:K70)</f>
        <v>82677</v>
      </c>
      <c r="M70" s="4">
        <f t="shared" ref="M70:M127" si="6">L70/B70</f>
        <v>76.129834254143645</v>
      </c>
    </row>
    <row r="71" spans="1:13">
      <c r="A71" s="1" t="s">
        <v>341</v>
      </c>
      <c r="B71" s="3">
        <v>892</v>
      </c>
      <c r="C71" s="2">
        <v>4115</v>
      </c>
      <c r="D71" s="2">
        <v>2970</v>
      </c>
      <c r="E71" s="3">
        <v>244</v>
      </c>
      <c r="F71" s="3">
        <v>0</v>
      </c>
      <c r="G71" s="13">
        <f t="shared" si="4"/>
        <v>7329</v>
      </c>
      <c r="H71" s="4">
        <f>G71/B71</f>
        <v>8.2163677130044839</v>
      </c>
      <c r="I71" s="3">
        <v>9</v>
      </c>
      <c r="J71" s="3">
        <v>0</v>
      </c>
      <c r="K71" s="3">
        <v>0</v>
      </c>
      <c r="L71" s="13">
        <f t="shared" si="5"/>
        <v>9</v>
      </c>
      <c r="M71" s="4">
        <f t="shared" si="6"/>
        <v>1.0089686098654708E-2</v>
      </c>
    </row>
    <row r="72" spans="1:13">
      <c r="A72" s="1" t="s">
        <v>346</v>
      </c>
      <c r="B72" s="2">
        <v>1012</v>
      </c>
      <c r="C72" s="2">
        <v>7659</v>
      </c>
      <c r="D72" s="2">
        <v>3801</v>
      </c>
      <c r="E72" s="3">
        <v>365</v>
      </c>
      <c r="F72" s="3">
        <v>526</v>
      </c>
      <c r="G72" s="13">
        <f t="shared" si="4"/>
        <v>12351</v>
      </c>
      <c r="H72" s="4">
        <f>G72/B72</f>
        <v>12.204545454545455</v>
      </c>
      <c r="I72" s="2">
        <v>60493</v>
      </c>
      <c r="J72" s="2">
        <v>77246</v>
      </c>
      <c r="K72" s="3">
        <v>713</v>
      </c>
      <c r="L72" s="13">
        <f t="shared" si="5"/>
        <v>138452</v>
      </c>
      <c r="M72" s="4">
        <f t="shared" si="6"/>
        <v>136.81027667984191</v>
      </c>
    </row>
    <row r="73" spans="1:13">
      <c r="A73" s="1" t="s">
        <v>350</v>
      </c>
      <c r="B73" s="2">
        <v>798575</v>
      </c>
      <c r="C73" s="2">
        <v>474270</v>
      </c>
      <c r="D73" s="2">
        <v>302722</v>
      </c>
      <c r="E73" s="2">
        <v>73253</v>
      </c>
      <c r="F73" s="2">
        <v>102595</v>
      </c>
      <c r="G73" s="13">
        <f t="shared" si="4"/>
        <v>952840</v>
      </c>
      <c r="H73" s="4">
        <f>G73/B73</f>
        <v>1.1931753435807533</v>
      </c>
      <c r="I73" s="2">
        <v>909781</v>
      </c>
      <c r="J73" s="2">
        <v>289751</v>
      </c>
      <c r="K73" s="3">
        <v>0</v>
      </c>
      <c r="L73" s="13">
        <f t="shared" si="5"/>
        <v>1199532</v>
      </c>
      <c r="M73" s="4">
        <f t="shared" si="6"/>
        <v>1.5020905988792537</v>
      </c>
    </row>
    <row r="74" spans="1:13">
      <c r="A74" s="1" t="s">
        <v>355</v>
      </c>
      <c r="B74" s="2">
        <v>12885</v>
      </c>
      <c r="C74" s="2">
        <v>25717</v>
      </c>
      <c r="D74" s="2">
        <v>6766</v>
      </c>
      <c r="E74" s="2">
        <v>1231</v>
      </c>
      <c r="F74" s="2">
        <v>1030</v>
      </c>
      <c r="G74" s="13">
        <f t="shared" si="4"/>
        <v>34744</v>
      </c>
      <c r="H74" s="4">
        <f>G74/B74</f>
        <v>2.6964687621265035</v>
      </c>
      <c r="I74" s="2">
        <v>84405</v>
      </c>
      <c r="J74" s="2">
        <v>21335</v>
      </c>
      <c r="K74" s="3">
        <v>712</v>
      </c>
      <c r="L74" s="13">
        <f t="shared" si="5"/>
        <v>106452</v>
      </c>
      <c r="M74" s="4">
        <f t="shared" si="6"/>
        <v>8.2616996507566931</v>
      </c>
    </row>
    <row r="75" spans="1:13">
      <c r="A75" s="1" t="s">
        <v>360</v>
      </c>
      <c r="B75" s="2">
        <v>1159</v>
      </c>
      <c r="C75" s="2">
        <v>1810</v>
      </c>
      <c r="D75" s="3">
        <v>755</v>
      </c>
      <c r="E75" s="3">
        <v>0</v>
      </c>
      <c r="F75" s="3">
        <v>0</v>
      </c>
      <c r="G75" s="13">
        <f t="shared" si="4"/>
        <v>2565</v>
      </c>
      <c r="H75" s="4">
        <f>G75/B75</f>
        <v>2.2131147540983607</v>
      </c>
      <c r="I75" s="3">
        <v>0</v>
      </c>
      <c r="J75" s="3">
        <v>0</v>
      </c>
      <c r="K75" s="3">
        <v>0</v>
      </c>
      <c r="L75" s="13">
        <f t="shared" si="5"/>
        <v>0</v>
      </c>
      <c r="M75" s="4">
        <f t="shared" si="6"/>
        <v>0</v>
      </c>
    </row>
    <row r="76" spans="1:13">
      <c r="A76" s="1" t="s">
        <v>365</v>
      </c>
      <c r="B76" s="3">
        <v>946</v>
      </c>
      <c r="C76" s="2">
        <v>12250</v>
      </c>
      <c r="D76" s="2">
        <v>4744</v>
      </c>
      <c r="E76" s="3">
        <v>277</v>
      </c>
      <c r="F76" s="2">
        <v>2343</v>
      </c>
      <c r="G76" s="13">
        <f t="shared" si="4"/>
        <v>19614</v>
      </c>
      <c r="H76" s="4">
        <f>G76/B76</f>
        <v>20.733615221987314</v>
      </c>
      <c r="I76" s="3">
        <v>0</v>
      </c>
      <c r="J76" s="3">
        <v>0</v>
      </c>
      <c r="K76" s="3">
        <v>0</v>
      </c>
      <c r="L76" s="13">
        <f t="shared" si="5"/>
        <v>0</v>
      </c>
      <c r="M76" s="4">
        <f t="shared" si="6"/>
        <v>0</v>
      </c>
    </row>
    <row r="77" spans="1:13">
      <c r="A77" s="1" t="s">
        <v>370</v>
      </c>
      <c r="B77" s="3">
        <v>735</v>
      </c>
      <c r="C77" s="2">
        <v>2247</v>
      </c>
      <c r="D77" s="2">
        <v>1548</v>
      </c>
      <c r="E77" s="3">
        <v>0</v>
      </c>
      <c r="F77" s="3">
        <v>662</v>
      </c>
      <c r="G77" s="13">
        <f t="shared" si="4"/>
        <v>4457</v>
      </c>
      <c r="H77" s="4">
        <f>G77/B77</f>
        <v>6.0639455782312925</v>
      </c>
      <c r="I77" s="3">
        <v>0</v>
      </c>
      <c r="J77" s="3">
        <v>0</v>
      </c>
      <c r="K77" s="3">
        <v>0</v>
      </c>
      <c r="L77" s="13">
        <f t="shared" si="5"/>
        <v>0</v>
      </c>
      <c r="M77" s="4">
        <f t="shared" si="6"/>
        <v>0</v>
      </c>
    </row>
    <row r="78" spans="1:13">
      <c r="A78" s="1" t="s">
        <v>375</v>
      </c>
      <c r="B78" s="2">
        <v>21037</v>
      </c>
      <c r="C78" s="2">
        <v>19140</v>
      </c>
      <c r="D78" s="2">
        <v>15048</v>
      </c>
      <c r="E78" s="2">
        <v>2047</v>
      </c>
      <c r="F78" s="2">
        <v>3206</v>
      </c>
      <c r="G78" s="13">
        <f t="shared" si="4"/>
        <v>39441</v>
      </c>
      <c r="H78" s="4">
        <f>G78/B78</f>
        <v>1.8748395683795218</v>
      </c>
      <c r="I78" s="2">
        <v>58700</v>
      </c>
      <c r="J78" s="2">
        <v>19338</v>
      </c>
      <c r="K78" s="3">
        <v>708</v>
      </c>
      <c r="L78" s="13">
        <f t="shared" si="5"/>
        <v>78746</v>
      </c>
      <c r="M78" s="4">
        <f t="shared" si="6"/>
        <v>3.7432143366449591</v>
      </c>
    </row>
    <row r="79" spans="1:13">
      <c r="A79" s="1" t="s">
        <v>380</v>
      </c>
      <c r="B79" s="2">
        <v>2186</v>
      </c>
      <c r="C79" s="2">
        <v>10484</v>
      </c>
      <c r="D79" s="2">
        <v>7438</v>
      </c>
      <c r="E79" s="3">
        <v>427</v>
      </c>
      <c r="F79" s="2">
        <v>4358</v>
      </c>
      <c r="G79" s="13">
        <f t="shared" si="4"/>
        <v>22707</v>
      </c>
      <c r="H79" s="4">
        <f>G79/B79</f>
        <v>10.387465690759377</v>
      </c>
      <c r="I79" s="2">
        <v>60630</v>
      </c>
      <c r="J79" s="2">
        <v>21335</v>
      </c>
      <c r="K79" s="3">
        <v>712</v>
      </c>
      <c r="L79" s="13">
        <f t="shared" si="5"/>
        <v>82677</v>
      </c>
      <c r="M79" s="4">
        <f t="shared" si="6"/>
        <v>37.821134492223237</v>
      </c>
    </row>
    <row r="80" spans="1:13">
      <c r="A80" s="1" t="s">
        <v>385</v>
      </c>
      <c r="B80" s="2">
        <v>3481</v>
      </c>
      <c r="C80" s="2">
        <v>17538</v>
      </c>
      <c r="D80" s="2">
        <v>4193</v>
      </c>
      <c r="E80" s="3">
        <v>337</v>
      </c>
      <c r="F80" s="3">
        <v>277</v>
      </c>
      <c r="G80" s="13">
        <f t="shared" si="4"/>
        <v>22345</v>
      </c>
      <c r="H80" s="4">
        <f>G80/B80</f>
        <v>6.4191324332088477</v>
      </c>
      <c r="I80" s="3">
        <v>0</v>
      </c>
      <c r="J80" s="3">
        <v>0</v>
      </c>
      <c r="K80" s="3">
        <v>0</v>
      </c>
      <c r="L80" s="13">
        <f t="shared" si="5"/>
        <v>0</v>
      </c>
      <c r="M80" s="4">
        <f t="shared" si="6"/>
        <v>0</v>
      </c>
    </row>
    <row r="81" spans="1:13">
      <c r="A81" s="1" t="s">
        <v>390</v>
      </c>
      <c r="B81" s="2">
        <v>1052</v>
      </c>
      <c r="C81" s="2">
        <v>4028</v>
      </c>
      <c r="D81" s="2">
        <v>3302</v>
      </c>
      <c r="E81" s="3">
        <v>0</v>
      </c>
      <c r="F81" s="3">
        <v>401</v>
      </c>
      <c r="G81" s="13">
        <f t="shared" si="4"/>
        <v>7731</v>
      </c>
      <c r="H81" s="4">
        <f>G81/B81</f>
        <v>7.3488593155893538</v>
      </c>
      <c r="I81" s="2">
        <v>60630</v>
      </c>
      <c r="J81" s="2">
        <v>21335</v>
      </c>
      <c r="K81" s="3">
        <v>712</v>
      </c>
      <c r="L81" s="13">
        <f t="shared" si="5"/>
        <v>82677</v>
      </c>
      <c r="M81" s="4">
        <f t="shared" si="6"/>
        <v>78.590304182509499</v>
      </c>
    </row>
    <row r="82" spans="1:13">
      <c r="A82" s="1" t="s">
        <v>395</v>
      </c>
      <c r="B82" s="2">
        <v>3061</v>
      </c>
      <c r="C82" s="2">
        <v>33438</v>
      </c>
      <c r="D82" s="2">
        <v>3035</v>
      </c>
      <c r="E82" s="3">
        <v>565</v>
      </c>
      <c r="F82" s="2">
        <v>2641</v>
      </c>
      <c r="G82" s="13">
        <f t="shared" si="4"/>
        <v>39679</v>
      </c>
      <c r="H82" s="4">
        <f>G82/B82</f>
        <v>12.962757268866383</v>
      </c>
      <c r="I82" s="2">
        <v>60630</v>
      </c>
      <c r="J82" s="2">
        <v>21335</v>
      </c>
      <c r="K82" s="3">
        <v>712</v>
      </c>
      <c r="L82" s="13">
        <f t="shared" si="5"/>
        <v>82677</v>
      </c>
      <c r="M82" s="4">
        <f t="shared" si="6"/>
        <v>27.009800718719372</v>
      </c>
    </row>
    <row r="83" spans="1:13">
      <c r="A83" s="1" t="s">
        <v>400</v>
      </c>
      <c r="B83" s="2">
        <v>11298</v>
      </c>
      <c r="C83" s="2">
        <v>36510</v>
      </c>
      <c r="D83" s="2">
        <v>13331</v>
      </c>
      <c r="E83" s="2">
        <v>2058</v>
      </c>
      <c r="F83" s="2">
        <v>2720</v>
      </c>
      <c r="G83" s="13">
        <f t="shared" si="4"/>
        <v>54619</v>
      </c>
      <c r="H83" s="4">
        <f>G83/B83</f>
        <v>4.8343954682244643</v>
      </c>
      <c r="I83" s="2">
        <v>58151</v>
      </c>
      <c r="J83" s="2">
        <v>18758</v>
      </c>
      <c r="K83" s="3">
        <v>708</v>
      </c>
      <c r="L83" s="13">
        <f t="shared" si="5"/>
        <v>77617</v>
      </c>
      <c r="M83" s="4">
        <f t="shared" si="6"/>
        <v>6.8699769870773588</v>
      </c>
    </row>
    <row r="84" spans="1:13">
      <c r="A84" s="1" t="s">
        <v>405</v>
      </c>
      <c r="B84" s="2">
        <v>6031</v>
      </c>
      <c r="C84" s="2">
        <v>11276</v>
      </c>
      <c r="D84" s="2">
        <v>10051</v>
      </c>
      <c r="E84" s="3">
        <v>486</v>
      </c>
      <c r="F84" s="3">
        <v>735</v>
      </c>
      <c r="G84" s="13">
        <f t="shared" si="4"/>
        <v>22548</v>
      </c>
      <c r="H84" s="4">
        <f>G84/B84</f>
        <v>3.7386834687448185</v>
      </c>
      <c r="I84" s="2">
        <v>60630</v>
      </c>
      <c r="J84" s="2">
        <v>21335</v>
      </c>
      <c r="K84" s="3">
        <v>712</v>
      </c>
      <c r="L84" s="13">
        <f t="shared" si="5"/>
        <v>82677</v>
      </c>
      <c r="M84" s="4">
        <f t="shared" si="6"/>
        <v>13.708671862046096</v>
      </c>
    </row>
    <row r="85" spans="1:13">
      <c r="A85" s="1" t="s">
        <v>410</v>
      </c>
      <c r="B85" s="2">
        <v>2948</v>
      </c>
      <c r="C85" s="2">
        <v>30658</v>
      </c>
      <c r="D85" s="2">
        <v>6001</v>
      </c>
      <c r="E85" s="3">
        <v>214</v>
      </c>
      <c r="F85" s="2">
        <v>1023</v>
      </c>
      <c r="G85" s="13">
        <f t="shared" si="4"/>
        <v>37896</v>
      </c>
      <c r="H85" s="4">
        <f>G85/B85</f>
        <v>12.854816824966079</v>
      </c>
      <c r="I85" s="2">
        <v>60630</v>
      </c>
      <c r="J85" s="2">
        <v>21335</v>
      </c>
      <c r="K85" s="3">
        <v>712</v>
      </c>
      <c r="L85" s="13">
        <f t="shared" si="5"/>
        <v>82677</v>
      </c>
      <c r="M85" s="4">
        <f t="shared" si="6"/>
        <v>28.045115332428765</v>
      </c>
    </row>
    <row r="86" spans="1:13">
      <c r="A86" s="1" t="s">
        <v>415</v>
      </c>
      <c r="B86" s="2">
        <v>1921</v>
      </c>
      <c r="C86" s="2">
        <v>19321</v>
      </c>
      <c r="D86" s="2">
        <v>12317</v>
      </c>
      <c r="E86" s="3">
        <v>0</v>
      </c>
      <c r="F86" s="3">
        <v>534</v>
      </c>
      <c r="G86" s="13">
        <f t="shared" si="4"/>
        <v>32172</v>
      </c>
      <c r="H86" s="4">
        <f>G86/B86</f>
        <v>16.747527329515876</v>
      </c>
      <c r="I86" s="2">
        <v>45042</v>
      </c>
      <c r="J86" s="2">
        <v>15143</v>
      </c>
      <c r="K86" s="2">
        <v>1142</v>
      </c>
      <c r="L86" s="13">
        <f t="shared" si="5"/>
        <v>61327</v>
      </c>
      <c r="M86" s="4">
        <f t="shared" si="6"/>
        <v>31.924518479958355</v>
      </c>
    </row>
    <row r="87" spans="1:13">
      <c r="A87" s="1" t="s">
        <v>420</v>
      </c>
      <c r="B87" s="2">
        <v>3305</v>
      </c>
      <c r="C87" s="2">
        <v>9537</v>
      </c>
      <c r="D87" s="2">
        <v>6341</v>
      </c>
      <c r="E87" s="3">
        <v>370</v>
      </c>
      <c r="F87" s="2">
        <v>1228</v>
      </c>
      <c r="G87" s="13">
        <f t="shared" si="4"/>
        <v>17476</v>
      </c>
      <c r="H87" s="4">
        <f>G87/B87</f>
        <v>5.2877458396369139</v>
      </c>
      <c r="I87" s="2">
        <v>58151</v>
      </c>
      <c r="J87" s="2">
        <v>14948</v>
      </c>
      <c r="K87" s="3">
        <v>708</v>
      </c>
      <c r="L87" s="13">
        <f t="shared" si="5"/>
        <v>73807</v>
      </c>
      <c r="M87" s="4">
        <f t="shared" si="6"/>
        <v>22.331921331316188</v>
      </c>
    </row>
    <row r="88" spans="1:13">
      <c r="A88" s="1" t="s">
        <v>425</v>
      </c>
      <c r="B88" s="2">
        <v>4527</v>
      </c>
      <c r="C88" s="2">
        <v>11073</v>
      </c>
      <c r="D88" s="2">
        <v>6275</v>
      </c>
      <c r="E88" s="3">
        <v>662</v>
      </c>
      <c r="F88" s="2">
        <v>2084</v>
      </c>
      <c r="G88" s="13">
        <f t="shared" si="4"/>
        <v>20094</v>
      </c>
      <c r="H88" s="4">
        <f>G88/B88</f>
        <v>4.43870112657389</v>
      </c>
      <c r="I88" s="2">
        <v>60630</v>
      </c>
      <c r="J88" s="2">
        <v>21335</v>
      </c>
      <c r="K88" s="3">
        <v>712</v>
      </c>
      <c r="L88" s="13">
        <f t="shared" si="5"/>
        <v>82677</v>
      </c>
      <c r="M88" s="4">
        <f t="shared" si="6"/>
        <v>18.263088137839627</v>
      </c>
    </row>
    <row r="89" spans="1:13">
      <c r="A89" s="1" t="s">
        <v>430</v>
      </c>
      <c r="B89" s="2">
        <v>7884</v>
      </c>
      <c r="C89" s="2">
        <v>4151</v>
      </c>
      <c r="D89" s="2">
        <v>5415</v>
      </c>
      <c r="E89" s="3">
        <v>187</v>
      </c>
      <c r="F89" s="3">
        <v>356</v>
      </c>
      <c r="G89" s="13">
        <f t="shared" si="4"/>
        <v>10109</v>
      </c>
      <c r="H89" s="4">
        <f>G89/B89</f>
        <v>1.2822171486555047</v>
      </c>
      <c r="I89" s="2">
        <v>60630</v>
      </c>
      <c r="J89" s="2">
        <v>21335</v>
      </c>
      <c r="K89" s="3">
        <v>712</v>
      </c>
      <c r="L89" s="13">
        <f t="shared" si="5"/>
        <v>82677</v>
      </c>
      <c r="M89" s="4">
        <f t="shared" si="6"/>
        <v>10.486681887366819</v>
      </c>
    </row>
    <row r="90" spans="1:13">
      <c r="A90" s="1" t="s">
        <v>435</v>
      </c>
      <c r="B90" s="2">
        <v>414132</v>
      </c>
      <c r="C90" s="2">
        <v>295049</v>
      </c>
      <c r="D90" s="2">
        <v>233404</v>
      </c>
      <c r="E90" s="2">
        <v>17446</v>
      </c>
      <c r="F90" s="2">
        <v>97571</v>
      </c>
      <c r="G90" s="13">
        <f t="shared" si="4"/>
        <v>643470</v>
      </c>
      <c r="H90" s="4">
        <f>G90/B90</f>
        <v>1.5537799542174959</v>
      </c>
      <c r="I90" s="2">
        <v>124686</v>
      </c>
      <c r="J90" s="2">
        <v>92015</v>
      </c>
      <c r="K90" s="2">
        <v>35189</v>
      </c>
      <c r="L90" s="13">
        <f t="shared" si="5"/>
        <v>251890</v>
      </c>
      <c r="M90" s="4">
        <f t="shared" si="6"/>
        <v>0.60823602136516863</v>
      </c>
    </row>
    <row r="91" spans="1:13">
      <c r="A91" s="1" t="s">
        <v>440</v>
      </c>
      <c r="B91" s="2">
        <v>24398</v>
      </c>
      <c r="C91" s="2">
        <v>49849</v>
      </c>
      <c r="D91" s="2">
        <v>18542</v>
      </c>
      <c r="E91" s="2">
        <v>2192</v>
      </c>
      <c r="F91" s="2">
        <v>4870</v>
      </c>
      <c r="G91" s="13">
        <f t="shared" si="4"/>
        <v>75453</v>
      </c>
      <c r="H91" s="4">
        <f>G91/B91</f>
        <v>3.0925895565210264</v>
      </c>
      <c r="I91" s="2">
        <v>58837</v>
      </c>
      <c r="J91" s="2">
        <v>19500</v>
      </c>
      <c r="K91" s="3">
        <v>708</v>
      </c>
      <c r="L91" s="13">
        <f t="shared" si="5"/>
        <v>79045</v>
      </c>
      <c r="M91" s="4">
        <f t="shared" si="6"/>
        <v>3.2398147389130258</v>
      </c>
    </row>
    <row r="92" spans="1:13">
      <c r="A92" s="1" t="s">
        <v>445</v>
      </c>
      <c r="B92" s="2">
        <v>2368</v>
      </c>
      <c r="C92" s="2">
        <v>12897</v>
      </c>
      <c r="D92" s="2">
        <v>6448</v>
      </c>
      <c r="E92" s="3">
        <v>170</v>
      </c>
      <c r="F92" s="2">
        <v>1151</v>
      </c>
      <c r="G92" s="13">
        <f t="shared" si="4"/>
        <v>20666</v>
      </c>
      <c r="H92" s="4">
        <f>G92/B92</f>
        <v>8.7271959459459456</v>
      </c>
      <c r="I92" s="2">
        <v>87492</v>
      </c>
      <c r="J92" s="2">
        <v>21352</v>
      </c>
      <c r="K92" s="3">
        <v>710</v>
      </c>
      <c r="L92" s="13">
        <f t="shared" si="5"/>
        <v>109554</v>
      </c>
      <c r="M92" s="4">
        <f t="shared" si="6"/>
        <v>46.264358108108105</v>
      </c>
    </row>
    <row r="93" spans="1:13">
      <c r="A93" s="1" t="s">
        <v>450</v>
      </c>
      <c r="B93" s="2">
        <v>9453</v>
      </c>
      <c r="C93" s="2">
        <v>22351</v>
      </c>
      <c r="D93" s="2">
        <v>6229</v>
      </c>
      <c r="E93" s="2">
        <v>1289</v>
      </c>
      <c r="F93" s="2">
        <v>1705</v>
      </c>
      <c r="G93" s="13">
        <f t="shared" si="4"/>
        <v>31574</v>
      </c>
      <c r="H93" s="4">
        <f>G93/B93</f>
        <v>3.3401036707923413</v>
      </c>
      <c r="I93" s="2">
        <v>60663</v>
      </c>
      <c r="J93" s="2">
        <v>21342</v>
      </c>
      <c r="K93" s="3">
        <v>712</v>
      </c>
      <c r="L93" s="13">
        <f t="shared" si="5"/>
        <v>82717</v>
      </c>
      <c r="M93" s="4">
        <f t="shared" si="6"/>
        <v>8.7503438061990906</v>
      </c>
    </row>
    <row r="94" spans="1:13">
      <c r="A94" s="1" t="s">
        <v>455</v>
      </c>
      <c r="B94" s="3">
        <v>882</v>
      </c>
      <c r="C94" s="2">
        <v>7598</v>
      </c>
      <c r="D94" s="2">
        <v>2037</v>
      </c>
      <c r="E94" s="3">
        <v>152</v>
      </c>
      <c r="F94" s="3">
        <v>816</v>
      </c>
      <c r="G94" s="13">
        <f t="shared" si="4"/>
        <v>10603</v>
      </c>
      <c r="H94" s="4">
        <f>G94/B94</f>
        <v>12.021541950113379</v>
      </c>
      <c r="I94" s="2">
        <v>50218</v>
      </c>
      <c r="J94" s="2">
        <v>14203</v>
      </c>
      <c r="K94" s="3">
        <v>705</v>
      </c>
      <c r="L94" s="13">
        <f t="shared" si="5"/>
        <v>65126</v>
      </c>
      <c r="M94" s="4">
        <f t="shared" si="6"/>
        <v>73.83900226757369</v>
      </c>
    </row>
    <row r="95" spans="1:13">
      <c r="A95" s="1" t="s">
        <v>460</v>
      </c>
      <c r="B95" s="2">
        <v>1008</v>
      </c>
      <c r="C95" s="2">
        <v>10570</v>
      </c>
      <c r="D95" s="2">
        <v>3626</v>
      </c>
      <c r="E95" s="3">
        <v>0</v>
      </c>
      <c r="F95" s="2">
        <v>1132</v>
      </c>
      <c r="G95" s="13">
        <f t="shared" si="4"/>
        <v>15328</v>
      </c>
      <c r="H95" s="4">
        <f>G95/B95</f>
        <v>15.206349206349206</v>
      </c>
      <c r="I95" s="2">
        <v>60630</v>
      </c>
      <c r="J95" s="2">
        <v>21335</v>
      </c>
      <c r="K95" s="3">
        <v>712</v>
      </c>
      <c r="L95" s="13">
        <f t="shared" si="5"/>
        <v>82677</v>
      </c>
      <c r="M95" s="4">
        <f t="shared" si="6"/>
        <v>82.020833333333329</v>
      </c>
    </row>
    <row r="96" spans="1:13">
      <c r="A96" s="1" t="s">
        <v>465</v>
      </c>
      <c r="B96" s="2">
        <v>1078</v>
      </c>
      <c r="C96" s="2">
        <v>7598</v>
      </c>
      <c r="D96" s="2">
        <v>3003</v>
      </c>
      <c r="E96" s="3">
        <v>64</v>
      </c>
      <c r="F96" s="2">
        <v>1087</v>
      </c>
      <c r="G96" s="13">
        <f t="shared" si="4"/>
        <v>11752</v>
      </c>
      <c r="H96" s="4">
        <f>G96/B96</f>
        <v>10.901669758812616</v>
      </c>
      <c r="I96" s="3">
        <v>0</v>
      </c>
      <c r="J96" s="3">
        <v>0</v>
      </c>
      <c r="K96" s="3">
        <v>0</v>
      </c>
      <c r="L96" s="13">
        <f t="shared" si="5"/>
        <v>0</v>
      </c>
      <c r="M96" s="4">
        <f t="shared" si="6"/>
        <v>0</v>
      </c>
    </row>
    <row r="97" spans="1:13">
      <c r="A97" s="1" t="s">
        <v>470</v>
      </c>
      <c r="B97" s="2">
        <v>22213</v>
      </c>
      <c r="C97" s="2">
        <v>27705</v>
      </c>
      <c r="D97" s="2">
        <v>8585</v>
      </c>
      <c r="E97" s="3">
        <v>334</v>
      </c>
      <c r="F97" s="2">
        <v>2705</v>
      </c>
      <c r="G97" s="13">
        <f t="shared" si="4"/>
        <v>39329</v>
      </c>
      <c r="H97" s="4">
        <f>G97/B97</f>
        <v>1.7705397740062125</v>
      </c>
      <c r="I97" s="2">
        <v>54775</v>
      </c>
      <c r="J97" s="2">
        <v>21403</v>
      </c>
      <c r="K97" s="3">
        <v>711</v>
      </c>
      <c r="L97" s="13">
        <f t="shared" si="5"/>
        <v>76889</v>
      </c>
      <c r="M97" s="4">
        <f t="shared" si="6"/>
        <v>3.4614414982217618</v>
      </c>
    </row>
    <row r="98" spans="1:13">
      <c r="A98" s="1" t="s">
        <v>475</v>
      </c>
      <c r="B98" s="2">
        <v>4400</v>
      </c>
      <c r="C98" s="2">
        <v>7666</v>
      </c>
      <c r="D98" s="2">
        <v>4696</v>
      </c>
      <c r="E98" s="3">
        <v>843</v>
      </c>
      <c r="F98" s="3">
        <v>2</v>
      </c>
      <c r="G98" s="13">
        <f t="shared" si="4"/>
        <v>13207</v>
      </c>
      <c r="H98" s="4">
        <f>G98/B98</f>
        <v>3.001590909090909</v>
      </c>
      <c r="I98" s="3">
        <v>0</v>
      </c>
      <c r="J98" s="3">
        <v>0</v>
      </c>
      <c r="K98" s="3">
        <v>0</v>
      </c>
      <c r="L98" s="13">
        <f t="shared" si="5"/>
        <v>0</v>
      </c>
      <c r="M98" s="4">
        <f t="shared" si="6"/>
        <v>0</v>
      </c>
    </row>
    <row r="99" spans="1:13">
      <c r="A99" s="1" t="s">
        <v>480</v>
      </c>
      <c r="B99" s="2">
        <v>7068</v>
      </c>
      <c r="C99" s="2">
        <v>33271</v>
      </c>
      <c r="D99" s="2">
        <v>16987</v>
      </c>
      <c r="E99" s="3">
        <v>509</v>
      </c>
      <c r="F99" s="2">
        <v>1952</v>
      </c>
      <c r="G99" s="13">
        <f t="shared" si="4"/>
        <v>52719</v>
      </c>
      <c r="H99" s="4">
        <f>G99/B99</f>
        <v>7.4588285229202036</v>
      </c>
      <c r="I99" s="2">
        <v>134409</v>
      </c>
      <c r="J99" s="2">
        <v>18969</v>
      </c>
      <c r="K99" s="2">
        <v>64036</v>
      </c>
      <c r="L99" s="13">
        <f t="shared" si="5"/>
        <v>217414</v>
      </c>
      <c r="M99" s="4">
        <f t="shared" si="6"/>
        <v>30.760328239954724</v>
      </c>
    </row>
    <row r="100" spans="1:13">
      <c r="A100" s="1" t="s">
        <v>485</v>
      </c>
      <c r="B100" s="2">
        <v>1243</v>
      </c>
      <c r="C100" s="2">
        <v>6066</v>
      </c>
      <c r="D100" s="2">
        <v>3618</v>
      </c>
      <c r="E100" s="3">
        <v>265</v>
      </c>
      <c r="F100" s="3">
        <v>275</v>
      </c>
      <c r="G100" s="13">
        <f t="shared" si="4"/>
        <v>10224</v>
      </c>
      <c r="H100" s="4">
        <f>G100/B100</f>
        <v>8.2252614641995176</v>
      </c>
      <c r="I100" s="2">
        <v>45981</v>
      </c>
      <c r="J100" s="2">
        <v>13814</v>
      </c>
      <c r="K100" s="3">
        <v>703</v>
      </c>
      <c r="L100" s="13">
        <f t="shared" si="5"/>
        <v>60498</v>
      </c>
      <c r="M100" s="4">
        <f t="shared" si="6"/>
        <v>48.670957361222847</v>
      </c>
    </row>
    <row r="101" spans="1:13">
      <c r="A101" s="1" t="s">
        <v>490</v>
      </c>
      <c r="B101" s="2">
        <v>163605</v>
      </c>
      <c r="C101" s="2">
        <v>168559</v>
      </c>
      <c r="D101" s="2">
        <v>76037</v>
      </c>
      <c r="E101" s="2">
        <v>11939</v>
      </c>
      <c r="F101" s="2">
        <v>26368</v>
      </c>
      <c r="G101" s="13">
        <f t="shared" si="4"/>
        <v>282903</v>
      </c>
      <c r="H101" s="4">
        <f>G101/B101</f>
        <v>1.72918309342624</v>
      </c>
      <c r="I101" s="2">
        <v>695837</v>
      </c>
      <c r="J101" s="2">
        <v>178124</v>
      </c>
      <c r="K101" s="2">
        <v>53991</v>
      </c>
      <c r="L101" s="13">
        <f t="shared" si="5"/>
        <v>927952</v>
      </c>
      <c r="M101" s="4">
        <f t="shared" si="6"/>
        <v>5.6719048928822469</v>
      </c>
    </row>
    <row r="102" spans="1:13">
      <c r="A102" s="1" t="s">
        <v>494</v>
      </c>
      <c r="B102" s="2">
        <v>96850</v>
      </c>
      <c r="C102" s="2">
        <v>86223</v>
      </c>
      <c r="D102" s="2">
        <v>36592</v>
      </c>
      <c r="E102" s="2">
        <v>1137</v>
      </c>
      <c r="F102" s="2">
        <v>15656</v>
      </c>
      <c r="G102" s="13">
        <f t="shared" si="4"/>
        <v>139608</v>
      </c>
      <c r="H102" s="4">
        <f>G102/B102</f>
        <v>1.4414868353123387</v>
      </c>
      <c r="I102" s="2">
        <v>61644</v>
      </c>
      <c r="J102" s="2">
        <v>21924</v>
      </c>
      <c r="K102" s="3">
        <v>713</v>
      </c>
      <c r="L102" s="13">
        <f t="shared" si="5"/>
        <v>84281</v>
      </c>
      <c r="M102" s="4">
        <f t="shared" si="6"/>
        <v>0.87022199277232837</v>
      </c>
    </row>
    <row r="103" spans="1:13">
      <c r="A103" s="1" t="s">
        <v>497</v>
      </c>
      <c r="B103" s="2">
        <v>27183</v>
      </c>
      <c r="C103" s="2">
        <v>52484</v>
      </c>
      <c r="D103" s="2">
        <v>24091</v>
      </c>
      <c r="E103" s="2">
        <v>2572</v>
      </c>
      <c r="F103" s="2">
        <v>1845</v>
      </c>
      <c r="G103" s="13">
        <f t="shared" si="4"/>
        <v>80992</v>
      </c>
      <c r="H103" s="4">
        <f>G103/B103</f>
        <v>2.9795092521060957</v>
      </c>
      <c r="I103" s="2">
        <v>60651</v>
      </c>
      <c r="J103" s="2">
        <v>21361</v>
      </c>
      <c r="K103" s="3">
        <v>712</v>
      </c>
      <c r="L103" s="13">
        <f t="shared" si="5"/>
        <v>82724</v>
      </c>
      <c r="M103" s="4">
        <f t="shared" si="6"/>
        <v>3.0432255453776258</v>
      </c>
    </row>
    <row r="104" spans="1:13">
      <c r="A104" s="1" t="s">
        <v>500</v>
      </c>
      <c r="B104" s="2">
        <v>48134</v>
      </c>
      <c r="C104" s="2">
        <v>48953</v>
      </c>
      <c r="D104" s="2">
        <v>30351</v>
      </c>
      <c r="E104" s="2">
        <v>3372</v>
      </c>
      <c r="F104" s="2">
        <v>2455</v>
      </c>
      <c r="G104" s="13">
        <f t="shared" si="4"/>
        <v>85131</v>
      </c>
      <c r="H104" s="4">
        <f>G104/B104</f>
        <v>1.768625088295176</v>
      </c>
      <c r="I104" s="2">
        <v>61264</v>
      </c>
      <c r="J104" s="2">
        <v>21747</v>
      </c>
      <c r="K104" s="3">
        <v>712</v>
      </c>
      <c r="L104" s="13">
        <f t="shared" si="5"/>
        <v>83723</v>
      </c>
      <c r="M104" s="4">
        <f t="shared" si="6"/>
        <v>1.7393734158806664</v>
      </c>
    </row>
    <row r="105" spans="1:13">
      <c r="A105" s="1" t="s">
        <v>505</v>
      </c>
      <c r="B105" s="2">
        <v>1406</v>
      </c>
      <c r="C105" s="2">
        <v>4819</v>
      </c>
      <c r="D105" s="2">
        <v>13364</v>
      </c>
      <c r="E105" s="3">
        <v>43</v>
      </c>
      <c r="F105" s="3">
        <v>205</v>
      </c>
      <c r="G105" s="13">
        <f t="shared" si="4"/>
        <v>18431</v>
      </c>
      <c r="H105" s="4">
        <f>G105/B105</f>
        <v>13.10881934566145</v>
      </c>
      <c r="I105" s="2">
        <v>60630</v>
      </c>
      <c r="J105" s="2">
        <v>14942</v>
      </c>
      <c r="K105" s="3">
        <v>706</v>
      </c>
      <c r="L105" s="13">
        <f t="shared" si="5"/>
        <v>76278</v>
      </c>
      <c r="M105" s="4">
        <f t="shared" si="6"/>
        <v>54.25177809388336</v>
      </c>
    </row>
    <row r="106" spans="1:13">
      <c r="A106" s="1" t="s">
        <v>510</v>
      </c>
      <c r="B106" s="2">
        <v>2748</v>
      </c>
      <c r="C106" s="2">
        <v>8709</v>
      </c>
      <c r="D106" s="2">
        <v>4166</v>
      </c>
      <c r="E106" s="3">
        <v>406</v>
      </c>
      <c r="F106" s="3">
        <v>674</v>
      </c>
      <c r="G106" s="13">
        <f t="shared" si="4"/>
        <v>13955</v>
      </c>
      <c r="H106" s="4">
        <f>G106/B106</f>
        <v>5.0782387190684135</v>
      </c>
      <c r="I106" s="2">
        <v>60630</v>
      </c>
      <c r="J106" s="2">
        <v>21335</v>
      </c>
      <c r="K106" s="3">
        <v>712</v>
      </c>
      <c r="L106" s="13">
        <f t="shared" si="5"/>
        <v>82677</v>
      </c>
      <c r="M106" s="4">
        <f t="shared" si="6"/>
        <v>30.086244541484717</v>
      </c>
    </row>
    <row r="107" spans="1:13">
      <c r="A107" s="1" t="s">
        <v>515</v>
      </c>
      <c r="B107" s="3">
        <v>259</v>
      </c>
      <c r="C107" s="2">
        <v>8447</v>
      </c>
      <c r="D107" s="2">
        <v>2626</v>
      </c>
      <c r="E107" s="3">
        <v>8</v>
      </c>
      <c r="F107" s="3">
        <v>135</v>
      </c>
      <c r="G107" s="13">
        <f t="shared" si="4"/>
        <v>11216</v>
      </c>
      <c r="H107" s="4">
        <f>G107/B107</f>
        <v>43.305019305019307</v>
      </c>
      <c r="I107" s="2">
        <v>65790</v>
      </c>
      <c r="J107" s="2">
        <v>14939</v>
      </c>
      <c r="K107" s="3">
        <v>706</v>
      </c>
      <c r="L107" s="13">
        <f t="shared" si="5"/>
        <v>81435</v>
      </c>
      <c r="M107" s="4">
        <f t="shared" si="6"/>
        <v>314.42084942084944</v>
      </c>
    </row>
    <row r="108" spans="1:13">
      <c r="A108" s="1" t="s">
        <v>520</v>
      </c>
      <c r="B108" s="3">
        <v>831</v>
      </c>
      <c r="C108" s="2">
        <v>8952</v>
      </c>
      <c r="D108" s="2">
        <v>1024</v>
      </c>
      <c r="E108" s="3">
        <v>0</v>
      </c>
      <c r="F108" s="3">
        <v>0</v>
      </c>
      <c r="G108" s="13">
        <f t="shared" si="4"/>
        <v>9976</v>
      </c>
      <c r="H108" s="4">
        <f>G108/B108</f>
        <v>12.004813477737665</v>
      </c>
      <c r="I108" s="3">
        <v>0</v>
      </c>
      <c r="J108" s="3">
        <v>0</v>
      </c>
      <c r="K108" s="3">
        <v>0</v>
      </c>
      <c r="L108" s="13">
        <f t="shared" si="5"/>
        <v>0</v>
      </c>
      <c r="M108" s="4">
        <f t="shared" si="6"/>
        <v>0</v>
      </c>
    </row>
    <row r="109" spans="1:13">
      <c r="A109" s="1" t="s">
        <v>525</v>
      </c>
      <c r="B109" s="2">
        <v>3044</v>
      </c>
      <c r="C109" s="2">
        <v>12716</v>
      </c>
      <c r="D109" s="2">
        <v>8033</v>
      </c>
      <c r="E109" s="2">
        <v>1178</v>
      </c>
      <c r="F109" s="2">
        <v>1836</v>
      </c>
      <c r="G109" s="13">
        <f t="shared" si="4"/>
        <v>23763</v>
      </c>
      <c r="H109" s="4">
        <f>G109/B109</f>
        <v>7.8065045992115634</v>
      </c>
      <c r="I109" s="2">
        <v>60630</v>
      </c>
      <c r="J109" s="2">
        <v>21335</v>
      </c>
      <c r="K109" s="3">
        <v>712</v>
      </c>
      <c r="L109" s="13">
        <f t="shared" si="5"/>
        <v>82677</v>
      </c>
      <c r="M109" s="4">
        <f t="shared" si="6"/>
        <v>27.160643889618921</v>
      </c>
    </row>
    <row r="110" spans="1:13">
      <c r="A110" s="1" t="s">
        <v>530</v>
      </c>
      <c r="B110" s="3">
        <v>384</v>
      </c>
      <c r="C110" s="2">
        <v>2991</v>
      </c>
      <c r="D110" s="2">
        <v>2469</v>
      </c>
      <c r="E110" s="3">
        <v>0</v>
      </c>
      <c r="F110" s="3">
        <v>515</v>
      </c>
      <c r="G110" s="13">
        <f t="shared" si="4"/>
        <v>5975</v>
      </c>
      <c r="H110" s="4">
        <f>G110/B110</f>
        <v>15.559895833333334</v>
      </c>
      <c r="I110" s="3">
        <v>0</v>
      </c>
      <c r="J110" s="3">
        <v>0</v>
      </c>
      <c r="K110" s="3">
        <v>0</v>
      </c>
      <c r="L110" s="13">
        <f t="shared" si="5"/>
        <v>0</v>
      </c>
      <c r="M110" s="4">
        <f t="shared" si="6"/>
        <v>0</v>
      </c>
    </row>
    <row r="111" spans="1:13">
      <c r="A111" s="1" t="s">
        <v>535</v>
      </c>
      <c r="B111" s="2">
        <v>672858</v>
      </c>
      <c r="C111" s="2">
        <v>596144</v>
      </c>
      <c r="D111" s="2">
        <v>373263</v>
      </c>
      <c r="E111" s="2">
        <v>81091</v>
      </c>
      <c r="F111" s="2">
        <v>112731</v>
      </c>
      <c r="G111" s="13">
        <f t="shared" si="4"/>
        <v>1163229</v>
      </c>
      <c r="H111" s="4">
        <f>G111/B111</f>
        <v>1.7287882435818553</v>
      </c>
      <c r="I111" s="2">
        <v>823860</v>
      </c>
      <c r="J111" s="2">
        <v>429573</v>
      </c>
      <c r="K111" s="2">
        <v>21285</v>
      </c>
      <c r="L111" s="13">
        <f t="shared" si="5"/>
        <v>1274718</v>
      </c>
      <c r="M111" s="4">
        <f t="shared" si="6"/>
        <v>1.8944829369644116</v>
      </c>
    </row>
    <row r="112" spans="1:13">
      <c r="A112" s="1" t="s">
        <v>540</v>
      </c>
      <c r="B112" s="1">
        <v>7739</v>
      </c>
      <c r="C112" s="2">
        <v>8989</v>
      </c>
      <c r="D112" s="2">
        <v>5109</v>
      </c>
      <c r="E112" s="3">
        <v>420</v>
      </c>
      <c r="F112" s="3">
        <v>119</v>
      </c>
      <c r="G112" s="13">
        <f t="shared" si="4"/>
        <v>14637</v>
      </c>
      <c r="H112" s="4">
        <f>G112/B112</f>
        <v>1.8913296291510531</v>
      </c>
      <c r="I112" s="3">
        <v>0</v>
      </c>
      <c r="J112" s="3">
        <v>0</v>
      </c>
      <c r="K112" s="3">
        <v>0</v>
      </c>
      <c r="L112" s="13">
        <f t="shared" si="5"/>
        <v>0</v>
      </c>
      <c r="M112" s="4">
        <f t="shared" si="6"/>
        <v>0</v>
      </c>
    </row>
    <row r="113" spans="1:13">
      <c r="A113" s="1" t="s">
        <v>545</v>
      </c>
      <c r="B113" s="2">
        <v>5189</v>
      </c>
      <c r="C113" s="2">
        <v>9120</v>
      </c>
      <c r="D113" s="2">
        <v>5138</v>
      </c>
      <c r="E113" s="3">
        <v>367</v>
      </c>
      <c r="F113" s="2">
        <v>3634</v>
      </c>
      <c r="G113" s="13">
        <f t="shared" si="4"/>
        <v>18259</v>
      </c>
      <c r="H113" s="4">
        <f>G113/B113</f>
        <v>3.5187897475428791</v>
      </c>
      <c r="I113" s="2">
        <v>60360</v>
      </c>
      <c r="J113" s="2">
        <v>21335</v>
      </c>
      <c r="K113" s="3">
        <v>712</v>
      </c>
      <c r="L113" s="13">
        <f t="shared" si="5"/>
        <v>82407</v>
      </c>
      <c r="M113" s="4">
        <f t="shared" si="6"/>
        <v>15.881094623241472</v>
      </c>
    </row>
    <row r="114" spans="1:13">
      <c r="A114" s="1" t="s">
        <v>550</v>
      </c>
      <c r="B114" s="2">
        <v>7846</v>
      </c>
      <c r="C114" s="2">
        <v>20314</v>
      </c>
      <c r="D114" s="2">
        <v>8242</v>
      </c>
      <c r="E114" s="2">
        <v>2064</v>
      </c>
      <c r="F114" s="2">
        <v>3679</v>
      </c>
      <c r="G114" s="13">
        <f t="shared" si="4"/>
        <v>34299</v>
      </c>
      <c r="H114" s="4">
        <f>G114/B114</f>
        <v>4.3715268926841704</v>
      </c>
      <c r="I114" s="2">
        <v>60630</v>
      </c>
      <c r="J114" s="2">
        <v>21335</v>
      </c>
      <c r="K114" s="3">
        <v>706</v>
      </c>
      <c r="L114" s="13">
        <f t="shared" si="5"/>
        <v>82671</v>
      </c>
      <c r="M114" s="4">
        <f t="shared" si="6"/>
        <v>10.536706602090238</v>
      </c>
    </row>
    <row r="115" spans="1:13">
      <c r="A115" s="1" t="s">
        <v>555</v>
      </c>
      <c r="B115" s="2">
        <v>2390</v>
      </c>
      <c r="C115" s="2">
        <v>5000</v>
      </c>
      <c r="D115" s="2">
        <v>2000</v>
      </c>
      <c r="E115" s="3">
        <v>0</v>
      </c>
      <c r="F115" s="3">
        <v>0</v>
      </c>
      <c r="G115" s="13">
        <f t="shared" si="4"/>
        <v>7000</v>
      </c>
      <c r="H115" s="4">
        <f>G115/B115</f>
        <v>2.9288702928870292</v>
      </c>
      <c r="I115" s="3">
        <v>0</v>
      </c>
      <c r="J115" s="3">
        <v>0</v>
      </c>
      <c r="K115" s="3">
        <v>0</v>
      </c>
      <c r="L115" s="13">
        <f t="shared" si="5"/>
        <v>0</v>
      </c>
      <c r="M115" s="4">
        <f t="shared" si="6"/>
        <v>0</v>
      </c>
    </row>
    <row r="116" spans="1:13">
      <c r="A116" s="1" t="s">
        <v>560</v>
      </c>
      <c r="B116" s="2">
        <v>2633</v>
      </c>
      <c r="C116" s="2">
        <v>7346</v>
      </c>
      <c r="D116" s="2">
        <v>4931</v>
      </c>
      <c r="E116" s="3">
        <v>162</v>
      </c>
      <c r="F116" s="3">
        <v>441</v>
      </c>
      <c r="G116" s="13">
        <f t="shared" si="4"/>
        <v>12880</v>
      </c>
      <c r="H116" s="4">
        <f>G116/B116</f>
        <v>4.8917584504367637</v>
      </c>
      <c r="I116" s="2">
        <v>58063</v>
      </c>
      <c r="J116" s="2">
        <v>19628</v>
      </c>
      <c r="K116" s="3">
        <v>712</v>
      </c>
      <c r="L116" s="13">
        <f t="shared" si="5"/>
        <v>78403</v>
      </c>
      <c r="M116" s="4">
        <f t="shared" si="6"/>
        <v>29.777060387390808</v>
      </c>
    </row>
    <row r="117" spans="1:13">
      <c r="A117" s="1" t="s">
        <v>565</v>
      </c>
      <c r="B117" s="2">
        <v>1886</v>
      </c>
      <c r="C117" s="2">
        <v>9374</v>
      </c>
      <c r="D117" s="2">
        <v>2310</v>
      </c>
      <c r="E117" s="3">
        <v>93</v>
      </c>
      <c r="F117" s="2">
        <v>1427</v>
      </c>
      <c r="G117" s="13">
        <f t="shared" si="4"/>
        <v>13204</v>
      </c>
      <c r="H117" s="4">
        <f>G117/B117</f>
        <v>7.0010604453870622</v>
      </c>
      <c r="I117" s="2">
        <v>60515</v>
      </c>
      <c r="J117" s="2">
        <v>21448</v>
      </c>
      <c r="K117" s="3">
        <v>713</v>
      </c>
      <c r="L117" s="13">
        <f t="shared" si="5"/>
        <v>82676</v>
      </c>
      <c r="M117" s="4">
        <f t="shared" si="6"/>
        <v>43.836691410392362</v>
      </c>
    </row>
    <row r="118" spans="1:13">
      <c r="A118" s="1" t="s">
        <v>570</v>
      </c>
      <c r="B118" s="3">
        <v>716</v>
      </c>
      <c r="C118" s="2">
        <v>5296</v>
      </c>
      <c r="D118" s="2">
        <v>1901</v>
      </c>
      <c r="E118" s="3">
        <v>969</v>
      </c>
      <c r="F118" s="3">
        <v>765</v>
      </c>
      <c r="G118" s="13">
        <f t="shared" si="4"/>
        <v>8931</v>
      </c>
      <c r="H118" s="4">
        <f>G118/B118</f>
        <v>12.473463687150838</v>
      </c>
      <c r="I118" s="2">
        <v>57508</v>
      </c>
      <c r="J118" s="2">
        <v>19573</v>
      </c>
      <c r="K118" s="3">
        <v>712</v>
      </c>
      <c r="L118" s="13">
        <f t="shared" si="5"/>
        <v>77793</v>
      </c>
      <c r="M118" s="4">
        <f t="shared" si="6"/>
        <v>108.64944134078212</v>
      </c>
    </row>
    <row r="119" spans="1:13">
      <c r="A119" s="1" t="s">
        <v>575</v>
      </c>
      <c r="B119" s="2">
        <v>46881</v>
      </c>
      <c r="C119" s="2">
        <v>77401</v>
      </c>
      <c r="D119" s="2">
        <v>58797</v>
      </c>
      <c r="E119" s="2">
        <v>6062</v>
      </c>
      <c r="F119" s="2">
        <v>5613</v>
      </c>
      <c r="G119" s="13">
        <f t="shared" si="4"/>
        <v>147873</v>
      </c>
      <c r="H119" s="4">
        <f>G119/B119</f>
        <v>3.1542202598067446</v>
      </c>
      <c r="I119" s="2">
        <v>17722</v>
      </c>
      <c r="J119" s="2">
        <v>3485</v>
      </c>
      <c r="K119" s="3">
        <v>0</v>
      </c>
      <c r="L119" s="13">
        <f t="shared" si="5"/>
        <v>21207</v>
      </c>
      <c r="M119" s="4">
        <f t="shared" si="6"/>
        <v>0.45235809816343509</v>
      </c>
    </row>
    <row r="120" spans="1:13">
      <c r="A120" s="1" t="s">
        <v>579</v>
      </c>
      <c r="B120" s="2">
        <v>1147</v>
      </c>
      <c r="C120" s="2">
        <v>2445</v>
      </c>
      <c r="D120" s="2">
        <v>3570</v>
      </c>
      <c r="E120" s="3">
        <v>0</v>
      </c>
      <c r="F120" s="2">
        <v>1275</v>
      </c>
      <c r="G120" s="13">
        <f t="shared" si="4"/>
        <v>7290</v>
      </c>
      <c r="H120" s="4">
        <f>G120/B120</f>
        <v>6.3557105492589363</v>
      </c>
      <c r="I120" s="3">
        <v>0</v>
      </c>
      <c r="J120" s="3">
        <v>0</v>
      </c>
      <c r="K120" s="3">
        <v>0</v>
      </c>
      <c r="L120" s="13">
        <f t="shared" si="5"/>
        <v>0</v>
      </c>
      <c r="M120" s="4">
        <f t="shared" si="6"/>
        <v>0</v>
      </c>
    </row>
    <row r="121" spans="1:13">
      <c r="A121" s="1" t="s">
        <v>584</v>
      </c>
      <c r="B121" s="2">
        <v>3080</v>
      </c>
      <c r="C121" s="2">
        <v>18502</v>
      </c>
      <c r="D121" s="2">
        <v>2723</v>
      </c>
      <c r="E121" s="3">
        <v>463</v>
      </c>
      <c r="F121" s="3">
        <v>0</v>
      </c>
      <c r="G121" s="13">
        <f t="shared" si="4"/>
        <v>21688</v>
      </c>
      <c r="H121" s="4">
        <f>G121/B121</f>
        <v>7.0415584415584416</v>
      </c>
      <c r="I121" s="3">
        <v>0</v>
      </c>
      <c r="J121" s="3">
        <v>0</v>
      </c>
      <c r="K121" s="3">
        <v>0</v>
      </c>
      <c r="L121" s="13">
        <f t="shared" si="5"/>
        <v>0</v>
      </c>
      <c r="M121" s="4">
        <f t="shared" si="6"/>
        <v>0</v>
      </c>
    </row>
    <row r="122" spans="1:13">
      <c r="A122" s="1" t="s">
        <v>589</v>
      </c>
      <c r="B122" s="2">
        <v>11998</v>
      </c>
      <c r="C122" s="2">
        <v>10638</v>
      </c>
      <c r="D122" s="2">
        <v>6436</v>
      </c>
      <c r="E122" s="2">
        <v>1135</v>
      </c>
      <c r="F122" s="2">
        <v>1697</v>
      </c>
      <c r="G122" s="13">
        <f t="shared" si="4"/>
        <v>19906</v>
      </c>
      <c r="H122" s="4">
        <f>G122/B122</f>
        <v>1.6591098516419402</v>
      </c>
      <c r="I122" s="2">
        <v>61412</v>
      </c>
      <c r="J122" s="2">
        <v>21335</v>
      </c>
      <c r="K122" s="3">
        <v>712</v>
      </c>
      <c r="L122" s="13">
        <f t="shared" si="5"/>
        <v>83459</v>
      </c>
      <c r="M122" s="4">
        <f t="shared" si="6"/>
        <v>6.9560760126687784</v>
      </c>
    </row>
    <row r="123" spans="1:13">
      <c r="A123" s="1" t="s">
        <v>594</v>
      </c>
      <c r="B123" s="2">
        <v>1931</v>
      </c>
      <c r="C123" s="2">
        <v>10837</v>
      </c>
      <c r="D123" s="2">
        <v>2268</v>
      </c>
      <c r="E123" s="3">
        <v>347</v>
      </c>
      <c r="F123" s="3">
        <v>596</v>
      </c>
      <c r="G123" s="13">
        <f t="shared" si="4"/>
        <v>14048</v>
      </c>
      <c r="H123" s="4">
        <f>G123/B123</f>
        <v>7.2749870533402383</v>
      </c>
      <c r="I123" s="2">
        <v>60630</v>
      </c>
      <c r="J123" s="2">
        <v>21335</v>
      </c>
      <c r="K123" s="3">
        <v>712</v>
      </c>
      <c r="L123" s="13">
        <f t="shared" si="5"/>
        <v>82677</v>
      </c>
      <c r="M123" s="4">
        <f t="shared" si="6"/>
        <v>42.815639564992232</v>
      </c>
    </row>
    <row r="124" spans="1:13">
      <c r="A124" s="1" t="s">
        <v>599</v>
      </c>
      <c r="B124" s="2">
        <v>1088</v>
      </c>
      <c r="C124" s="2">
        <v>11867</v>
      </c>
      <c r="D124" s="2">
        <v>3531</v>
      </c>
      <c r="E124" s="3">
        <v>61</v>
      </c>
      <c r="F124" s="2">
        <v>1293</v>
      </c>
      <c r="G124" s="13">
        <f t="shared" si="4"/>
        <v>16752</v>
      </c>
      <c r="H124" s="4">
        <f>G124/B124</f>
        <v>15.397058823529411</v>
      </c>
      <c r="I124" s="3">
        <v>0</v>
      </c>
      <c r="J124" s="3">
        <v>0</v>
      </c>
      <c r="K124" s="3">
        <v>0</v>
      </c>
      <c r="L124" s="13">
        <f t="shared" si="5"/>
        <v>0</v>
      </c>
      <c r="M124" s="4">
        <f t="shared" si="6"/>
        <v>0</v>
      </c>
    </row>
    <row r="125" spans="1:13">
      <c r="A125" s="1" t="s">
        <v>604</v>
      </c>
      <c r="B125" s="2">
        <v>24623</v>
      </c>
      <c r="C125" s="2">
        <v>26888</v>
      </c>
      <c r="D125" s="2">
        <v>14983</v>
      </c>
      <c r="E125" s="2">
        <v>1676</v>
      </c>
      <c r="F125" s="2">
        <v>3101</v>
      </c>
      <c r="G125" s="13">
        <f t="shared" si="4"/>
        <v>46648</v>
      </c>
      <c r="H125" s="4">
        <f>G125/B125</f>
        <v>1.8944888924988832</v>
      </c>
      <c r="I125" s="2">
        <v>60649</v>
      </c>
      <c r="J125" s="2">
        <v>21612</v>
      </c>
      <c r="K125" s="3">
        <v>713</v>
      </c>
      <c r="L125" s="13">
        <f t="shared" si="5"/>
        <v>82974</v>
      </c>
      <c r="M125" s="4">
        <f t="shared" si="6"/>
        <v>3.3697762254802419</v>
      </c>
    </row>
    <row r="126" spans="1:13">
      <c r="G126" s="13"/>
      <c r="L126" s="13"/>
      <c r="M126" s="4"/>
    </row>
    <row r="127" spans="1:13">
      <c r="A127" t="s">
        <v>609</v>
      </c>
      <c r="B127" s="13">
        <f>SUM(B5:B126)</f>
        <v>3271388</v>
      </c>
      <c r="C127" s="13">
        <f>SUM(C5:C126)</f>
        <v>3757391</v>
      </c>
      <c r="D127" s="13">
        <f>SUM(D5:D125)</f>
        <v>2007293</v>
      </c>
      <c r="E127" s="13">
        <f>SUM(E5:E125)</f>
        <v>286267</v>
      </c>
      <c r="F127" s="13">
        <f>SUM(F5:F125)</f>
        <v>581424</v>
      </c>
      <c r="G127" s="13">
        <f t="shared" si="4"/>
        <v>6632375</v>
      </c>
      <c r="H127" s="4">
        <f>G127/B127</f>
        <v>2.0273886802788295</v>
      </c>
      <c r="I127" s="13">
        <f>SUM(I5:I125)</f>
        <v>11668837</v>
      </c>
      <c r="J127" s="13">
        <f>SUM(J5:J126)</f>
        <v>4145638</v>
      </c>
      <c r="K127" s="12">
        <f>SUM(K5:K125)</f>
        <v>414330</v>
      </c>
      <c r="L127" s="13">
        <f t="shared" si="5"/>
        <v>16228805</v>
      </c>
      <c r="M127" s="4">
        <f t="shared" si="6"/>
        <v>4.9608316103134209</v>
      </c>
    </row>
    <row r="129" spans="5:6">
      <c r="E129" s="13"/>
      <c r="F129" s="13"/>
    </row>
  </sheetData>
  <mergeCells count="2">
    <mergeCell ref="C3:H3"/>
    <mergeCell ref="I3:M3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7ccbabd-4ab3-48a4-b222-3eb439b55a21">
      <Terms xmlns="http://schemas.microsoft.com/office/infopath/2007/PartnerControls"/>
    </lcf76f155ced4ddcb4097134ff3c332f>
    <TaxCatchAll xmlns="a6f4a60a-0d0a-42db-a1c1-8686a40ef89d" xsi:nil="true"/>
    <_ip_UnifiedCompliancePolicyProperties xmlns="http://schemas.microsoft.com/sharepoint/v3" xsi:nil="true"/>
    <Createdby xmlns="27ccbabd-4ab3-48a4-b222-3eb439b55a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3AC8D4CC86174C835E469662CBEEB3" ma:contentTypeVersion="18" ma:contentTypeDescription="Create a new document." ma:contentTypeScope="" ma:versionID="63bac7f4ee670ab9e977904aec339285">
  <xsd:schema xmlns:xsd="http://www.w3.org/2001/XMLSchema" xmlns:xs="http://www.w3.org/2001/XMLSchema" xmlns:p="http://schemas.microsoft.com/office/2006/metadata/properties" xmlns:ns1="http://schemas.microsoft.com/sharepoint/v3" xmlns:ns2="27ccbabd-4ab3-48a4-b222-3eb439b55a21" xmlns:ns3="a6f4a60a-0d0a-42db-a1c1-8686a40ef89d" targetNamespace="http://schemas.microsoft.com/office/2006/metadata/properties" ma:root="true" ma:fieldsID="fe5654b8c2ab711f2e960cbad930269b" ns1:_="" ns2:_="" ns3:_="">
    <xsd:import namespace="http://schemas.microsoft.com/sharepoint/v3"/>
    <xsd:import namespace="27ccbabd-4ab3-48a4-b222-3eb439b55a21"/>
    <xsd:import namespace="a6f4a60a-0d0a-42db-a1c1-8686a40ef8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reatedby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ccbabd-4ab3-48a4-b222-3eb439b55a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reatedby" ma:index="12" nillable="true" ma:displayName="Created by" ma:format="Dropdown" ma:internalName="Createdby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4a60a-0d0a-42db-a1c1-8686a40ef8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e253f86-2ee6-429c-9ae1-5f0ecb61b13a}" ma:internalName="TaxCatchAll" ma:showField="CatchAllData" ma:web="a6f4a60a-0d0a-42db-a1c1-8686a40ef8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CF1AAE-7028-4803-9EBD-19BC185FC6F1}"/>
</file>

<file path=customXml/itemProps2.xml><?xml version="1.0" encoding="utf-8"?>
<ds:datastoreItem xmlns:ds="http://schemas.openxmlformats.org/officeDocument/2006/customXml" ds:itemID="{4DDF5372-D12F-4751-96E9-29402AC87C15}"/>
</file>

<file path=customXml/itemProps3.xml><?xml version="1.0" encoding="utf-8"?>
<ds:datastoreItem xmlns:ds="http://schemas.openxmlformats.org/officeDocument/2006/customXml" ds:itemID="{8C306693-D23A-4EAF-A1CE-E838618175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Sadie Bruce</dc:creator>
  <cp:keywords/>
  <dc:description/>
  <cp:lastModifiedBy>Sadie Bruce</cp:lastModifiedBy>
  <cp:revision/>
  <dcterms:created xsi:type="dcterms:W3CDTF">2022-12-28T18:34:38Z</dcterms:created>
  <dcterms:modified xsi:type="dcterms:W3CDTF">2023-03-23T17:18:22Z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0x010100553AC8D4CC86174C835E469662CBEEB3</vt:lpwstr>
  </property>
  <property fmtid="{D5CDD505-2E9C-101B-9397-08002B2CF9AE}" pid="3" name="MediaServiceImageTags">
    <vt:lpwstr/>
  </property>
</Properties>
</file>