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5 Oct _payout for Jan-Jun 2014\Reports\"/>
    </mc:Choice>
  </mc:AlternateContent>
  <bookViews>
    <workbookView xWindow="45" yWindow="-45" windowWidth="18780" windowHeight="11220" tabRatio="559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'EMS-Cumulative'!$A$10:$O$69</definedName>
    <definedName name="_xlnm._FilterDatabase" localSheetId="2" hidden="1">'HOSP-Cumulative'!$A$6:$N$66</definedName>
    <definedName name="_xlnm._FilterDatabase" localSheetId="3" hidden="1">'PHYS-Alpha'!$A$6:$G$464</definedName>
    <definedName name="_xlnm.Print_Area" localSheetId="1">'EMS-Cumulative'!$A$1:$M$71</definedName>
    <definedName name="_xlnm.Print_Area" localSheetId="2">'HOSP-Cumulative'!$A$1:$M$83</definedName>
    <definedName name="_xlnm.Print_Area" localSheetId="3">'PHYS-Alpha'!$A$1:$G$464</definedName>
    <definedName name="_xlnm.Print_Area" localSheetId="0">'Top10'!$A$1:$G$61</definedName>
    <definedName name="_xlnm.Print_Titles" localSheetId="1">'EMS-Cumulative'!$1:$10</definedName>
    <definedName name="_xlnm.Print_Titles" localSheetId="2">'HOSP-Cumulative'!$1:$10</definedName>
    <definedName name="_xlnm.Print_Titles" localSheetId="3">'PHYS-Alpha'!$1:$7</definedName>
    <definedName name="_xlnm.Print_Titles" localSheetId="0">'Top10'!$1:$4</definedName>
  </definedNames>
  <calcPr calcId="152511"/>
</workbook>
</file>

<file path=xl/calcChain.xml><?xml version="1.0" encoding="utf-8"?>
<calcChain xmlns="http://schemas.openxmlformats.org/spreadsheetml/2006/main">
  <c r="A10" i="20" l="1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s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s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s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9" i="20"/>
  <c r="K67" i="29" l="1"/>
  <c r="M11" i="29"/>
  <c r="M12" i="29"/>
  <c r="M13" i="29"/>
  <c r="M14" i="29"/>
  <c r="M15" i="29"/>
  <c r="M16" i="29"/>
  <c r="M17" i="29"/>
  <c r="M18" i="29"/>
  <c r="M19" i="29"/>
  <c r="M20" i="29"/>
  <c r="M21" i="29"/>
  <c r="J79" i="30" l="1"/>
  <c r="F536" i="20" l="1"/>
  <c r="F61" i="3" s="1"/>
  <c r="M69" i="30" l="1"/>
  <c r="M70" i="30"/>
  <c r="M71" i="30"/>
  <c r="M72" i="30"/>
  <c r="M73" i="30"/>
  <c r="E67" i="29" l="1"/>
  <c r="M22" i="29" l="1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D18" i="3" l="1"/>
  <c r="E18" i="3"/>
  <c r="F18" i="3"/>
  <c r="D30" i="3"/>
  <c r="E30" i="3"/>
  <c r="F30" i="3"/>
  <c r="D45" i="3"/>
  <c r="E45" i="3"/>
  <c r="F45" i="3"/>
  <c r="F31" i="3" l="1"/>
  <c r="E31" i="3"/>
  <c r="D31" i="3"/>
  <c r="M77" i="30"/>
  <c r="M76" i="30"/>
  <c r="M75" i="30"/>
  <c r="M74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3" i="30"/>
  <c r="M12" i="30"/>
  <c r="E53" i="3" l="1"/>
  <c r="E55" i="3" l="1"/>
  <c r="E59" i="3"/>
  <c r="E52" i="3"/>
  <c r="E54" i="3"/>
  <c r="E56" i="3"/>
  <c r="E57" i="3"/>
  <c r="E50" i="3"/>
  <c r="E58" i="3"/>
  <c r="E51" i="3"/>
  <c r="L79" i="30" l="1"/>
  <c r="L67" i="29"/>
  <c r="L80" i="30" s="1"/>
  <c r="L81" i="30" l="1"/>
  <c r="L68" i="29"/>
  <c r="L69" i="29" s="1"/>
  <c r="L8" i="29" s="1"/>
  <c r="F67" i="29"/>
  <c r="D32" i="3"/>
  <c r="F79" i="30"/>
  <c r="E79" i="30"/>
  <c r="F68" i="29" l="1"/>
  <c r="E46" i="3" s="1"/>
  <c r="E32" i="3"/>
  <c r="E68" i="29"/>
  <c r="E69" i="29" s="1"/>
  <c r="G7" i="29" s="1"/>
  <c r="L9" i="29" s="1"/>
  <c r="L8" i="30"/>
  <c r="F80" i="30"/>
  <c r="F81" i="30" s="1"/>
  <c r="E80" i="30"/>
  <c r="E81" i="30" s="1"/>
  <c r="G7" i="30" s="1"/>
  <c r="F69" i="29"/>
  <c r="I67" i="29"/>
  <c r="I80" i="30" l="1"/>
  <c r="D46" i="3"/>
  <c r="L9" i="30"/>
  <c r="K80" i="30"/>
  <c r="J67" i="29"/>
  <c r="J80" i="30" s="1"/>
  <c r="K79" i="30" l="1"/>
  <c r="I79" i="30"/>
  <c r="M78" i="30" l="1"/>
  <c r="K68" i="29"/>
  <c r="K69" i="29" s="1"/>
  <c r="K8" i="29" s="1"/>
  <c r="I68" i="29"/>
  <c r="I69" i="29" s="1"/>
  <c r="I8" i="29" s="1"/>
  <c r="I81" i="30"/>
  <c r="K81" i="30"/>
  <c r="J68" i="29"/>
  <c r="J69" i="29" s="1"/>
  <c r="J8" i="29" s="1"/>
  <c r="J81" i="30"/>
  <c r="J9" i="29" l="1"/>
  <c r="J8" i="30"/>
  <c r="J9" i="30" s="1"/>
  <c r="K9" i="29"/>
  <c r="K8" i="30"/>
  <c r="K9" i="30" s="1"/>
  <c r="I9" i="29"/>
  <c r="I8" i="30"/>
  <c r="I9" i="30" s="1"/>
  <c r="H79" i="30"/>
  <c r="H67" i="29"/>
  <c r="H80" i="30" s="1"/>
  <c r="H68" i="29" l="1"/>
  <c r="H81" i="30"/>
  <c r="G79" i="30"/>
  <c r="G67" i="29"/>
  <c r="G80" i="30" s="1"/>
  <c r="G81" i="30" l="1"/>
  <c r="M79" i="30"/>
  <c r="G68" i="29"/>
  <c r="G69" i="29" s="1"/>
  <c r="G8" i="29" s="1"/>
  <c r="G9" i="29" s="1"/>
  <c r="H69" i="29"/>
  <c r="H8" i="29" s="1"/>
  <c r="M67" i="29"/>
  <c r="F32" i="3" l="1"/>
  <c r="H9" i="29"/>
  <c r="H8" i="30"/>
  <c r="H9" i="30" s="1"/>
  <c r="G8" i="30"/>
  <c r="M8" i="29"/>
  <c r="M9" i="29"/>
  <c r="M80" i="30"/>
  <c r="M81" i="30" s="1"/>
  <c r="M68" i="29"/>
  <c r="F46" i="3" s="1"/>
  <c r="M69" i="29"/>
  <c r="G9" i="30" l="1"/>
  <c r="M9" i="30" s="1"/>
  <c r="M8" i="30"/>
  <c r="F60" i="3"/>
  <c r="E60" i="3" l="1"/>
</calcChain>
</file>

<file path=xl/sharedStrings.xml><?xml version="1.0" encoding="utf-8"?>
<sst xmlns="http://schemas.openxmlformats.org/spreadsheetml/2006/main" count="3072" uniqueCount="1008">
  <si>
    <t>Last Name</t>
  </si>
  <si>
    <t>First Name</t>
  </si>
  <si>
    <t>Specialty</t>
  </si>
  <si>
    <t>Provider Name</t>
  </si>
  <si>
    <t>PHYSICIANS - In Alphabetical Order (Last Name, First Name)</t>
  </si>
  <si>
    <t>Business Name</t>
  </si>
  <si>
    <t>Amount ($)</t>
  </si>
  <si>
    <t>Top Ten Reimbursement Recipient, By Provider</t>
  </si>
  <si>
    <t>EMS Agency Name</t>
  </si>
  <si>
    <t>Trauma Region</t>
  </si>
  <si>
    <t>Uncompensated Cost ($)</t>
  </si>
  <si>
    <t>% Allocation</t>
  </si>
  <si>
    <t>Facility Share ($)</t>
  </si>
  <si>
    <t>AIR AMBULANCE</t>
  </si>
  <si>
    <t>A</t>
  </si>
  <si>
    <t>Subtotal 1:</t>
  </si>
  <si>
    <t>GROUND AMBULANCE</t>
  </si>
  <si>
    <t>Hospital Name</t>
  </si>
  <si>
    <t>Uncompensated Cost</t>
  </si>
  <si>
    <t>Facility Share</t>
  </si>
  <si>
    <t>Physician Group Name</t>
  </si>
  <si>
    <t>Physician Name</t>
  </si>
  <si>
    <t>Individual Amount</t>
  </si>
  <si>
    <t>Provider Share ($)</t>
  </si>
  <si>
    <t>Eligible Amount ($)</t>
  </si>
  <si>
    <t>EMS - In Alphabetical Order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</si>
  <si>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</si>
  <si>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</si>
  <si>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</si>
  <si>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</si>
  <si>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</si>
  <si>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</si>
  <si>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</si>
  <si>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</si>
  <si>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</si>
  <si>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</si>
  <si>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</si>
  <si>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</si>
  <si>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</si>
  <si>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</si>
  <si>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</si>
  <si>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</si>
  <si>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</si>
  <si>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</si>
  <si>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</si>
  <si>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Distribution Period Total ($)</t>
  </si>
  <si>
    <t>Allocation    Share</t>
  </si>
  <si>
    <t>*A=air ambulance; G=ground ambulance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</si>
  <si>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>=Provider's allocated amount as % of the total monies available for disbursement to EMS and Hospitals</t>
    </r>
  </si>
  <si>
    <t>OU Physicians</t>
  </si>
  <si>
    <t>William</t>
  </si>
  <si>
    <t>Roxie</t>
  </si>
  <si>
    <t>Albrecht</t>
  </si>
  <si>
    <t>Jason</t>
  </si>
  <si>
    <t>Lees</t>
  </si>
  <si>
    <t>Zeeshaan</t>
  </si>
  <si>
    <t>Khan</t>
  </si>
  <si>
    <t>Timothy</t>
  </si>
  <si>
    <t>Puckett</t>
  </si>
  <si>
    <t>Ertl</t>
  </si>
  <si>
    <t>Zachary</t>
  </si>
  <si>
    <t>Roberts</t>
  </si>
  <si>
    <t>Jeffrey</t>
  </si>
  <si>
    <t>Bender</t>
  </si>
  <si>
    <t>Todd</t>
  </si>
  <si>
    <t>Swenning</t>
  </si>
  <si>
    <t>David</t>
  </si>
  <si>
    <t>Teague</t>
  </si>
  <si>
    <t>Neurological Surgery dba Neurosurgery Specialists</t>
  </si>
  <si>
    <t>Daniel</t>
  </si>
  <si>
    <t>Boedeker</t>
  </si>
  <si>
    <t>Nicholas</t>
  </si>
  <si>
    <t>Davis</t>
  </si>
  <si>
    <t>Mahmoud</t>
  </si>
  <si>
    <t>Elkaissi</t>
  </si>
  <si>
    <t>Orthopedic &amp; Trauma Services of Oklahoma</t>
  </si>
  <si>
    <t>Paul</t>
  </si>
  <si>
    <t>Stafford</t>
  </si>
  <si>
    <t>Michael</t>
  </si>
  <si>
    <t>Martin</t>
  </si>
  <si>
    <t>Brent</t>
  </si>
  <si>
    <t>Norris</t>
  </si>
  <si>
    <t>Carl</t>
  </si>
  <si>
    <t>Bergren</t>
  </si>
  <si>
    <t>Thomas</t>
  </si>
  <si>
    <t>Lehman</t>
  </si>
  <si>
    <t>Ryan</t>
  </si>
  <si>
    <t>Rahhal</t>
  </si>
  <si>
    <t>Joshua</t>
  </si>
  <si>
    <t>Gierman</t>
  </si>
  <si>
    <t>Sam</t>
  </si>
  <si>
    <t>Safavi-Abbasi</t>
  </si>
  <si>
    <t>Robert</t>
  </si>
  <si>
    <t>Fails</t>
  </si>
  <si>
    <t>Debra</t>
  </si>
  <si>
    <t>Van Zandt</t>
  </si>
  <si>
    <t>Amanda</t>
  </si>
  <si>
    <t>Gomes</t>
  </si>
  <si>
    <t>AHS Oklahoma Physician Group, LLC dba Utica Park Clinic</t>
  </si>
  <si>
    <t>Lowe</t>
  </si>
  <si>
    <t>Steven</t>
  </si>
  <si>
    <t>Carter</t>
  </si>
  <si>
    <t>Jeremy</t>
  </si>
  <si>
    <t>White</t>
  </si>
  <si>
    <t>Dennis</t>
  </si>
  <si>
    <t>Wang</t>
  </si>
  <si>
    <t>Christian</t>
  </si>
  <si>
    <t>El Amm</t>
  </si>
  <si>
    <t>Marcos</t>
  </si>
  <si>
    <t>Christopher</t>
  </si>
  <si>
    <t>Pamela</t>
  </si>
  <si>
    <t>Amy</t>
  </si>
  <si>
    <t>Jarvis</t>
  </si>
  <si>
    <t>Justin</t>
  </si>
  <si>
    <t>North</t>
  </si>
  <si>
    <t>Tulsa Bone &amp; Joint Associates</t>
  </si>
  <si>
    <t>Jules</t>
  </si>
  <si>
    <t>Dumais</t>
  </si>
  <si>
    <t>Warren Clinic, Inc</t>
  </si>
  <si>
    <t>Kenneth</t>
  </si>
  <si>
    <t>Chekofsky</t>
  </si>
  <si>
    <t>Benjamin</t>
  </si>
  <si>
    <t>Benner</t>
  </si>
  <si>
    <t>Vaidy</t>
  </si>
  <si>
    <t>Rao</t>
  </si>
  <si>
    <t>Joseph</t>
  </si>
  <si>
    <t>Davey</t>
  </si>
  <si>
    <t>Gozde</t>
  </si>
  <si>
    <t>Demiralp</t>
  </si>
  <si>
    <t>Satya V</t>
  </si>
  <si>
    <t>Subramanyam Malladi</t>
  </si>
  <si>
    <t>Wagner</t>
  </si>
  <si>
    <t>Praveen</t>
  </si>
  <si>
    <t>Maheshwari</t>
  </si>
  <si>
    <t>Teodora</t>
  </si>
  <si>
    <t>Nicolescu</t>
  </si>
  <si>
    <t>Boe</t>
  </si>
  <si>
    <t>Shyla</t>
  </si>
  <si>
    <t>Penaroza</t>
  </si>
  <si>
    <t>Gibson</t>
  </si>
  <si>
    <t>Kofi</t>
  </si>
  <si>
    <t>Vandyck</t>
  </si>
  <si>
    <t>Kammerlocher</t>
  </si>
  <si>
    <t>Hoover</t>
  </si>
  <si>
    <t>Suhair</t>
  </si>
  <si>
    <t>Maqusi</t>
  </si>
  <si>
    <t>Luessenhop</t>
  </si>
  <si>
    <t>Jose</t>
  </si>
  <si>
    <t>Sanclement</t>
  </si>
  <si>
    <t>Ian</t>
  </si>
  <si>
    <t>Bond</t>
  </si>
  <si>
    <t>Theresa</t>
  </si>
  <si>
    <t>Thai</t>
  </si>
  <si>
    <t>Craig</t>
  </si>
  <si>
    <t>Rabb</t>
  </si>
  <si>
    <t>John</t>
  </si>
  <si>
    <t>Houck</t>
  </si>
  <si>
    <t>Dan</t>
  </si>
  <si>
    <t>Nguyen</t>
  </si>
  <si>
    <t>Tilak</t>
  </si>
  <si>
    <t>Raj</t>
  </si>
  <si>
    <t>Charles</t>
  </si>
  <si>
    <t>Pasque</t>
  </si>
  <si>
    <t>Shawn</t>
  </si>
  <si>
    <t>Vedamani</t>
  </si>
  <si>
    <t>Betty</t>
  </si>
  <si>
    <t>Haywood</t>
  </si>
  <si>
    <t>Kevin</t>
  </si>
  <si>
    <t>Kunkel</t>
  </si>
  <si>
    <t>Sughrue</t>
  </si>
  <si>
    <t>Bradley</t>
  </si>
  <si>
    <t>Lamprich</t>
  </si>
  <si>
    <t>Gavin</t>
  </si>
  <si>
    <t>O'Mahony</t>
  </si>
  <si>
    <t>Lewis</t>
  </si>
  <si>
    <t>Douglas</t>
  </si>
  <si>
    <t>Koontz</t>
  </si>
  <si>
    <t>Lyle</t>
  </si>
  <si>
    <t>Stefanich</t>
  </si>
  <si>
    <t>Puffinbarger</t>
  </si>
  <si>
    <t>Pramod</t>
  </si>
  <si>
    <t>Chetty</t>
  </si>
  <si>
    <t>Jacqueline</t>
  </si>
  <si>
    <t>Smith</t>
  </si>
  <si>
    <t>Radiology Consultants of Tulsa, Inc</t>
  </si>
  <si>
    <t>Leonard</t>
  </si>
  <si>
    <t>Melissa</t>
  </si>
  <si>
    <t>Pfenning</t>
  </si>
  <si>
    <t>Clouser</t>
  </si>
  <si>
    <t>Tulsa Radiology Associates, Inc</t>
  </si>
  <si>
    <t>Chonka</t>
  </si>
  <si>
    <t>Samuel</t>
  </si>
  <si>
    <t>Baird</t>
  </si>
  <si>
    <t>Orthopaedic and Sports Medicine Center</t>
  </si>
  <si>
    <t>Vytautas</t>
  </si>
  <si>
    <t>Ringus</t>
  </si>
  <si>
    <t>Rodney</t>
  </si>
  <si>
    <t>Shaffer</t>
  </si>
  <si>
    <t>Elizabeth</t>
  </si>
  <si>
    <t>Pickvance</t>
  </si>
  <si>
    <t>Bryan</t>
  </si>
  <si>
    <t>Balbas</t>
  </si>
  <si>
    <t>Tinker</t>
  </si>
  <si>
    <t>Gerald</t>
  </si>
  <si>
    <t>Erbar</t>
  </si>
  <si>
    <t>Anthony</t>
  </si>
  <si>
    <t>Alleman</t>
  </si>
  <si>
    <t>Bappaditya</t>
  </si>
  <si>
    <t>Ray</t>
  </si>
  <si>
    <t>Jonathan</t>
  </si>
  <si>
    <t>Schnitker</t>
  </si>
  <si>
    <t>Ghassan</t>
  </si>
  <si>
    <t>Tawil</t>
  </si>
  <si>
    <t>Casey</t>
  </si>
  <si>
    <t>Windrix</t>
  </si>
  <si>
    <t>Lind</t>
  </si>
  <si>
    <t>Matthew</t>
  </si>
  <si>
    <t>Parmley</t>
  </si>
  <si>
    <t>Mehmet</t>
  </si>
  <si>
    <t>Ozcan</t>
  </si>
  <si>
    <t>Anil</t>
  </si>
  <si>
    <t>Kilpadikar</t>
  </si>
  <si>
    <t>Central States Orthopedic Specialists, Inc</t>
  </si>
  <si>
    <t>Blake</t>
  </si>
  <si>
    <t>Shockley</t>
  </si>
  <si>
    <t>Anne</t>
  </si>
  <si>
    <t>Munson</t>
  </si>
  <si>
    <t>Harish</t>
  </si>
  <si>
    <t>Patel</t>
  </si>
  <si>
    <t>Jack</t>
  </si>
  <si>
    <t>Estibaliz</t>
  </si>
  <si>
    <t>Burns</t>
  </si>
  <si>
    <t>Ronald</t>
  </si>
  <si>
    <t>Krieger</t>
  </si>
  <si>
    <t>Biggs</t>
  </si>
  <si>
    <t>Stafira</t>
  </si>
  <si>
    <t>Sheffner</t>
  </si>
  <si>
    <t>Yaun</t>
  </si>
  <si>
    <t>Virginia</t>
  </si>
  <si>
    <t>Garrison</t>
  </si>
  <si>
    <t>W</t>
  </si>
  <si>
    <t>Taylor</t>
  </si>
  <si>
    <t>Robin</t>
  </si>
  <si>
    <t>Elwood</t>
  </si>
  <si>
    <t>Van</t>
  </si>
  <si>
    <t>Le</t>
  </si>
  <si>
    <t>Sheila</t>
  </si>
  <si>
    <t>Algan</t>
  </si>
  <si>
    <t>Fitter</t>
  </si>
  <si>
    <t>Eastern Oklahoma Orthopedic Center, Inc</t>
  </si>
  <si>
    <t>Ralph</t>
  </si>
  <si>
    <t>Boone</t>
  </si>
  <si>
    <t>Frank</t>
  </si>
  <si>
    <t>Clark</t>
  </si>
  <si>
    <t>Harris</t>
  </si>
  <si>
    <t>Mercy Clinic Oklahoma Communities, Inc</t>
  </si>
  <si>
    <t>Marvin</t>
  </si>
  <si>
    <t>Peyton</t>
  </si>
  <si>
    <t>Herbert</t>
  </si>
  <si>
    <t>Hamilton</t>
  </si>
  <si>
    <t>Randall</t>
  </si>
  <si>
    <t>Stickney</t>
  </si>
  <si>
    <t>Nhan</t>
  </si>
  <si>
    <t>Truong</t>
  </si>
  <si>
    <t>Tiller</t>
  </si>
  <si>
    <t>Natalie</t>
  </si>
  <si>
    <t>Mcallister</t>
  </si>
  <si>
    <t>George</t>
  </si>
  <si>
    <t>Lyons</t>
  </si>
  <si>
    <t>Randal</t>
  </si>
  <si>
    <t>Aschenbeck</t>
  </si>
  <si>
    <t>Roger</t>
  </si>
  <si>
    <t>Barton</t>
  </si>
  <si>
    <t>Nilesh</t>
  </si>
  <si>
    <t>Vasan</t>
  </si>
  <si>
    <t>Green Country Emergency Physicians Of Tulsa</t>
  </si>
  <si>
    <t>Johnson</t>
  </si>
  <si>
    <t>Suchitra</t>
  </si>
  <si>
    <t>Godara</t>
  </si>
  <si>
    <t>Associated Anesthesiologists, Inc</t>
  </si>
  <si>
    <t>Stephen</t>
  </si>
  <si>
    <t>Heimbach</t>
  </si>
  <si>
    <t>Ahdy</t>
  </si>
  <si>
    <t>Messiha</t>
  </si>
  <si>
    <t>Morris</t>
  </si>
  <si>
    <t>Herndon</t>
  </si>
  <si>
    <t>Daryl</t>
  </si>
  <si>
    <t>Reust</t>
  </si>
  <si>
    <t>Mary</t>
  </si>
  <si>
    <t>Carstens</t>
  </si>
  <si>
    <t>Judy</t>
  </si>
  <si>
    <t>Blebea</t>
  </si>
  <si>
    <t>Satyendra</t>
  </si>
  <si>
    <t>Arya</t>
  </si>
  <si>
    <t>Integris Baptist Medical Center ER Physicians</t>
  </si>
  <si>
    <t>Fish</t>
  </si>
  <si>
    <t>Olander</t>
  </si>
  <si>
    <t>Hassan</t>
  </si>
  <si>
    <t>Abou Houli</t>
  </si>
  <si>
    <t>Shadi</t>
  </si>
  <si>
    <t>Saleem</t>
  </si>
  <si>
    <t>Greg</t>
  </si>
  <si>
    <t>Krempl</t>
  </si>
  <si>
    <t>Jennifer</t>
  </si>
  <si>
    <t>Bierach</t>
  </si>
  <si>
    <t>Wayne</t>
  </si>
  <si>
    <t>Kishimoto</t>
  </si>
  <si>
    <t>Richard</t>
  </si>
  <si>
    <t>Frederick</t>
  </si>
  <si>
    <t>Laura</t>
  </si>
  <si>
    <t>Lee</t>
  </si>
  <si>
    <t>Lambrecht</t>
  </si>
  <si>
    <t>Stewart</t>
  </si>
  <si>
    <t>Huard</t>
  </si>
  <si>
    <t>Radiology Associates, LLC</t>
  </si>
  <si>
    <t>James</t>
  </si>
  <si>
    <t>Evans</t>
  </si>
  <si>
    <t>Hassell</t>
  </si>
  <si>
    <t>Brian</t>
  </si>
  <si>
    <t>Lovelace</t>
  </si>
  <si>
    <t>Kim</t>
  </si>
  <si>
    <t>Hauger</t>
  </si>
  <si>
    <t>Michelle</t>
  </si>
  <si>
    <t>Ponder</t>
  </si>
  <si>
    <t>Jennings</t>
  </si>
  <si>
    <t>Kamna</t>
  </si>
  <si>
    <t>Jaiswal</t>
  </si>
  <si>
    <t>Donald</t>
  </si>
  <si>
    <t>Stowell</t>
  </si>
  <si>
    <t>Mark</t>
  </si>
  <si>
    <t>Baldeck</t>
  </si>
  <si>
    <t>Gennady</t>
  </si>
  <si>
    <t>Slobodov</t>
  </si>
  <si>
    <t>Clinton</t>
  </si>
  <si>
    <t>Williamson</t>
  </si>
  <si>
    <t>Vikas</t>
  </si>
  <si>
    <t>Vij</t>
  </si>
  <si>
    <t>Naina</t>
  </si>
  <si>
    <t>Gross</t>
  </si>
  <si>
    <t>Mccoy</t>
  </si>
  <si>
    <t>Jeff</t>
  </si>
  <si>
    <t>Rachel</t>
  </si>
  <si>
    <t>Jay</t>
  </si>
  <si>
    <t>Hiller</t>
  </si>
  <si>
    <t>Andrew</t>
  </si>
  <si>
    <t>Foote</t>
  </si>
  <si>
    <t>Jeremiah</t>
  </si>
  <si>
    <t>Jansen</t>
  </si>
  <si>
    <t>Burger</t>
  </si>
  <si>
    <t>Phillips</t>
  </si>
  <si>
    <t>Gillies</t>
  </si>
  <si>
    <t>Iwan</t>
  </si>
  <si>
    <t>Tjauw</t>
  </si>
  <si>
    <t>Nitin</t>
  </si>
  <si>
    <t>Sawheny</t>
  </si>
  <si>
    <t>Julia</t>
  </si>
  <si>
    <t>Black</t>
  </si>
  <si>
    <t>Scott</t>
  </si>
  <si>
    <t>Lichao</t>
  </si>
  <si>
    <t>Zhao</t>
  </si>
  <si>
    <t>Katarzyna</t>
  </si>
  <si>
    <t>Kedzierska</t>
  </si>
  <si>
    <t>Tate</t>
  </si>
  <si>
    <t>Allen</t>
  </si>
  <si>
    <t>Lawrence</t>
  </si>
  <si>
    <t>Pratt</t>
  </si>
  <si>
    <t>Erik</t>
  </si>
  <si>
    <t>Angles</t>
  </si>
  <si>
    <t>Chad</t>
  </si>
  <si>
    <t>Garmany</t>
  </si>
  <si>
    <t>Laughlin</t>
  </si>
  <si>
    <t>Anna</t>
  </si>
  <si>
    <t>Stidham</t>
  </si>
  <si>
    <t>Murray</t>
  </si>
  <si>
    <t>Badie</t>
  </si>
  <si>
    <t>Mansour</t>
  </si>
  <si>
    <t>Sullivan</t>
  </si>
  <si>
    <t>Penni</t>
  </si>
  <si>
    <t>Barrett</t>
  </si>
  <si>
    <t>Rainer</t>
  </si>
  <si>
    <t>Kohrs</t>
  </si>
  <si>
    <t>Zhongxin</t>
  </si>
  <si>
    <t>Yu</t>
  </si>
  <si>
    <t>Heigle</t>
  </si>
  <si>
    <t>Dillon</t>
  </si>
  <si>
    <t>Roach</t>
  </si>
  <si>
    <t>Juan</t>
  </si>
  <si>
    <t>Nalagan</t>
  </si>
  <si>
    <t>Russell</t>
  </si>
  <si>
    <t>Faridali</t>
  </si>
  <si>
    <t>Ramji</t>
  </si>
  <si>
    <t>Christoph</t>
  </si>
  <si>
    <t>Schieche</t>
  </si>
  <si>
    <t>Aaron</t>
  </si>
  <si>
    <t>Susan</t>
  </si>
  <si>
    <t>Edwards</t>
  </si>
  <si>
    <t>Watson</t>
  </si>
  <si>
    <t>Roy</t>
  </si>
  <si>
    <t>Zhang</t>
  </si>
  <si>
    <t>Vincent</t>
  </si>
  <si>
    <t>Farhood</t>
  </si>
  <si>
    <t>Srikanth</t>
  </si>
  <si>
    <t>Nallacheru</t>
  </si>
  <si>
    <t>Rajesh</t>
  </si>
  <si>
    <t>Singh</t>
  </si>
  <si>
    <t>Sparkman</t>
  </si>
  <si>
    <t>Alejandro</t>
  </si>
  <si>
    <t>Ruiz-Elizalde</t>
  </si>
  <si>
    <t>Alex</t>
  </si>
  <si>
    <t>Dwuma</t>
  </si>
  <si>
    <t>Mahmood</t>
  </si>
  <si>
    <t>Khichi</t>
  </si>
  <si>
    <t>Gray</t>
  </si>
  <si>
    <t>Garrett</t>
  </si>
  <si>
    <t>Watts</t>
  </si>
  <si>
    <t>Okmulgee Emergency PLLC</t>
  </si>
  <si>
    <t>Ashley</t>
  </si>
  <si>
    <t>Bowen</t>
  </si>
  <si>
    <t>Jimmy</t>
  </si>
  <si>
    <t>J.</t>
  </si>
  <si>
    <t>Rosenhamer</t>
  </si>
  <si>
    <t>Magnum Healthcare, Inc</t>
  </si>
  <si>
    <t>Trinitia</t>
  </si>
  <si>
    <t>Cannon</t>
  </si>
  <si>
    <t>Bruce</t>
  </si>
  <si>
    <t>Markman</t>
  </si>
  <si>
    <t>Indira</t>
  </si>
  <si>
    <t>Murr</t>
  </si>
  <si>
    <t>Harmon</t>
  </si>
  <si>
    <t>Georgianne</t>
  </si>
  <si>
    <t>Snowden</t>
  </si>
  <si>
    <t>Angela</t>
  </si>
  <si>
    <t>Travis</t>
  </si>
  <si>
    <t>Nikola</t>
  </si>
  <si>
    <t>Mefford</t>
  </si>
  <si>
    <t>Reynolds</t>
  </si>
  <si>
    <t>Payne</t>
  </si>
  <si>
    <t>Jesse</t>
  </si>
  <si>
    <t>Hill</t>
  </si>
  <si>
    <t>Roopa</t>
  </si>
  <si>
    <t>Thukaram</t>
  </si>
  <si>
    <t>Joe</t>
  </si>
  <si>
    <t>Sandeep</t>
  </si>
  <si>
    <t>Prabhu</t>
  </si>
  <si>
    <t>Vaughn</t>
  </si>
  <si>
    <t>Philip</t>
  </si>
  <si>
    <t>Mantor</t>
  </si>
  <si>
    <t>Opoku</t>
  </si>
  <si>
    <t>Glade</t>
  </si>
  <si>
    <t>Eduardo</t>
  </si>
  <si>
    <t>De Sousa</t>
  </si>
  <si>
    <t>Sanam</t>
  </si>
  <si>
    <t>Husain</t>
  </si>
  <si>
    <t>Manuel</t>
  </si>
  <si>
    <t>Fortes</t>
  </si>
  <si>
    <t>Hall</t>
  </si>
  <si>
    <t>Barbara</t>
  </si>
  <si>
    <t>Bane</t>
  </si>
  <si>
    <t>Kamal</t>
  </si>
  <si>
    <t>Sawan</t>
  </si>
  <si>
    <t>Kar-Ming</t>
  </si>
  <si>
    <t>Fung</t>
  </si>
  <si>
    <t>Gelczer</t>
  </si>
  <si>
    <t>Groves</t>
  </si>
  <si>
    <t>Rader</t>
  </si>
  <si>
    <t>Molloy</t>
  </si>
  <si>
    <t>Arnold</t>
  </si>
  <si>
    <t>Francis</t>
  </si>
  <si>
    <t>Sutterfield</t>
  </si>
  <si>
    <t>Neuroscience Specialists, PC</t>
  </si>
  <si>
    <t>Crane</t>
  </si>
  <si>
    <t>Eric</t>
  </si>
  <si>
    <t>Wilson</t>
  </si>
  <si>
    <t>Caudle</t>
  </si>
  <si>
    <t>Goodloe</t>
  </si>
  <si>
    <t>Himelic</t>
  </si>
  <si>
    <t>Susheel</t>
  </si>
  <si>
    <t>Ramasahayam</t>
  </si>
  <si>
    <t>Cindy</t>
  </si>
  <si>
    <t>Rebecca</t>
  </si>
  <si>
    <t>Franchette</t>
  </si>
  <si>
    <t>Pascual</t>
  </si>
  <si>
    <t>Brown</t>
  </si>
  <si>
    <t>Laudenschlager</t>
  </si>
  <si>
    <t>Delafield</t>
  </si>
  <si>
    <t>Dustan</t>
  </si>
  <si>
    <t>Buckley</t>
  </si>
  <si>
    <t>Mikawa</t>
  </si>
  <si>
    <t>Kerri</t>
  </si>
  <si>
    <t>Kirchhoff</t>
  </si>
  <si>
    <t>Weiss</t>
  </si>
  <si>
    <t>Larson</t>
  </si>
  <si>
    <t>Allison</t>
  </si>
  <si>
    <t>Murphree</t>
  </si>
  <si>
    <t>Miranda</t>
  </si>
  <si>
    <t>Plinsky</t>
  </si>
  <si>
    <t>Agnel</t>
  </si>
  <si>
    <t>Raparthi</t>
  </si>
  <si>
    <t>Goodwin</t>
  </si>
  <si>
    <t>Leanne</t>
  </si>
  <si>
    <t>Santos</t>
  </si>
  <si>
    <t>Brandon</t>
  </si>
  <si>
    <t>Workman</t>
  </si>
  <si>
    <t>Seyed</t>
  </si>
  <si>
    <t>Alamian</t>
  </si>
  <si>
    <t>Seaton</t>
  </si>
  <si>
    <t>Mansoor</t>
  </si>
  <si>
    <t>Khalid</t>
  </si>
  <si>
    <t>Loc</t>
  </si>
  <si>
    <t>Ngo</t>
  </si>
  <si>
    <t>Tarek</t>
  </si>
  <si>
    <t>Dernaika</t>
  </si>
  <si>
    <t>MD</t>
  </si>
  <si>
    <t>General Surgery</t>
  </si>
  <si>
    <t>Orthopedic Surgery</t>
  </si>
  <si>
    <t>Orthopedic Trauma</t>
  </si>
  <si>
    <t>Vascular Surgery</t>
  </si>
  <si>
    <t>Radiology</t>
  </si>
  <si>
    <t>Anesthesiology</t>
  </si>
  <si>
    <t>Plastic Surgery</t>
  </si>
  <si>
    <t>Internal Medicine</t>
  </si>
  <si>
    <t>Neurology</t>
  </si>
  <si>
    <t>Otolaryngology</t>
  </si>
  <si>
    <t>Pediatric Orthopedics</t>
  </si>
  <si>
    <t>Family Medicine</t>
  </si>
  <si>
    <t>Psychiatry</t>
  </si>
  <si>
    <t>Emergency Medicine</t>
  </si>
  <si>
    <t>Urology</t>
  </si>
  <si>
    <t>Hand Surgery</t>
  </si>
  <si>
    <t>Hospitalist</t>
  </si>
  <si>
    <t>Surgical Critical Care</t>
  </si>
  <si>
    <t>Thoracic Surgery</t>
  </si>
  <si>
    <t>Cardiovascular Surgery</t>
  </si>
  <si>
    <t>Toby</t>
  </si>
  <si>
    <t>Moore</t>
  </si>
  <si>
    <t>Azad</t>
  </si>
  <si>
    <t>Dadgar-Dehkordi</t>
  </si>
  <si>
    <t>Nathan</t>
  </si>
  <si>
    <t>Powell</t>
  </si>
  <si>
    <t>Hulin</t>
  </si>
  <si>
    <t>Major</t>
  </si>
  <si>
    <t>Neurosurgical Specialists of Tulsa</t>
  </si>
  <si>
    <t>Marouk</t>
  </si>
  <si>
    <t>Cole</t>
  </si>
  <si>
    <t>Lisa</t>
  </si>
  <si>
    <t>Hayes</t>
  </si>
  <si>
    <t>Moult</t>
  </si>
  <si>
    <t>Kozlowski</t>
  </si>
  <si>
    <t>Vincel</t>
  </si>
  <si>
    <t>Edward</t>
  </si>
  <si>
    <t>Kosik</t>
  </si>
  <si>
    <t>Griffin</t>
  </si>
  <si>
    <t>Baker</t>
  </si>
  <si>
    <t>Gursky</t>
  </si>
  <si>
    <t>Drake</t>
  </si>
  <si>
    <t>Myers</t>
  </si>
  <si>
    <t>Christy</t>
  </si>
  <si>
    <t>Mareshie</t>
  </si>
  <si>
    <t>OSU Med Center Patient Services</t>
  </si>
  <si>
    <t>Wyatt</t>
  </si>
  <si>
    <t>Pickering</t>
  </si>
  <si>
    <t>Colby</t>
  </si>
  <si>
    <t>Mayo</t>
  </si>
  <si>
    <t>Anderson</t>
  </si>
  <si>
    <t>Gentges</t>
  </si>
  <si>
    <t>Gearhart</t>
  </si>
  <si>
    <t>Vicki</t>
  </si>
  <si>
    <t>Chain</t>
  </si>
  <si>
    <t>Garret</t>
  </si>
  <si>
    <t>Olson</t>
  </si>
  <si>
    <t>Luke</t>
  </si>
  <si>
    <t>Matloff</t>
  </si>
  <si>
    <t>Kristy</t>
  </si>
  <si>
    <t>Wingerter</t>
  </si>
  <si>
    <t>Audrey</t>
  </si>
  <si>
    <t>Stanton</t>
  </si>
  <si>
    <t>Marc</t>
  </si>
  <si>
    <t>Knudsen</t>
  </si>
  <si>
    <t>Galbraith</t>
  </si>
  <si>
    <t>English III</t>
  </si>
  <si>
    <t>Minor</t>
  </si>
  <si>
    <t>Nathaniel</t>
  </si>
  <si>
    <t>Stetson</t>
  </si>
  <si>
    <t>Kristin</t>
  </si>
  <si>
    <t>Wills</t>
  </si>
  <si>
    <t>Huddleston</t>
  </si>
  <si>
    <t>Shon</t>
  </si>
  <si>
    <t>Kendall</t>
  </si>
  <si>
    <t>Arthur</t>
  </si>
  <si>
    <t>Stone</t>
  </si>
  <si>
    <t>Trauma Surgery</t>
  </si>
  <si>
    <t>DO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</si>
  <si>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 xml:space="preserve"> = Provider's allocated amount as % of the total monies disbursed to physicians</t>
    </r>
  </si>
  <si>
    <t>Arbuckle Memorial Hospital</t>
  </si>
  <si>
    <t>Bailey Medical Center</t>
  </si>
  <si>
    <t>Bristow Medical Center</t>
  </si>
  <si>
    <t>Choctaw Memorial Hospital</t>
  </si>
  <si>
    <t>Comanche County Memorial Hospital</t>
  </si>
  <si>
    <t>Deaconess Hospital</t>
  </si>
  <si>
    <t>Duncan Regional Hospital</t>
  </si>
  <si>
    <t>EASTAR Health System</t>
  </si>
  <si>
    <t>Grady Memorial Hospital</t>
  </si>
  <si>
    <t>Haskell County Community Hospital</t>
  </si>
  <si>
    <t>Hillcrest Hospital Claremore</t>
  </si>
  <si>
    <t>Hillcrest Hospital Cushing</t>
  </si>
  <si>
    <t>Hillcrest Hospital Henryetta</t>
  </si>
  <si>
    <t>Hillcrest Medical Center</t>
  </si>
  <si>
    <t>INTEGRIS Baptist Medical Center</t>
  </si>
  <si>
    <t>INTEGRIS Baptist Regional Health Center</t>
  </si>
  <si>
    <t>INTEGRIS Bass Baptist Health Center</t>
  </si>
  <si>
    <t>INTEGRIS Canadian Valley Hospital</t>
  </si>
  <si>
    <t>INTEGRIS Grove General Hospital</t>
  </si>
  <si>
    <t>INTEGRIS Health Edmond</t>
  </si>
  <si>
    <t>INTEGRIS Southwest Medical Center</t>
  </si>
  <si>
    <t>Jackson County Memorial Hospital</t>
  </si>
  <si>
    <t>Jane Phillips Medical Center</t>
  </si>
  <si>
    <t>McAlester Regional Health Center</t>
  </si>
  <si>
    <t>McBride Clinic Orthopedic Hospital</t>
  </si>
  <si>
    <t>McCurtain Memorial Hospital</t>
  </si>
  <si>
    <t>Medical Center of Southeastern Oklahoma</t>
  </si>
  <si>
    <t>Memorial Hospital of Stilwell</t>
  </si>
  <si>
    <t>Mercy Hospital Ada</t>
  </si>
  <si>
    <t>Mercy Hospital Ardmore</t>
  </si>
  <si>
    <t>Mercy Hospital El Reno</t>
  </si>
  <si>
    <t>Mercy Hospital Logan County</t>
  </si>
  <si>
    <t>Mercy Hospital Oklahoma City</t>
  </si>
  <si>
    <t>Mercy Hospital Watonga</t>
  </si>
  <si>
    <t>Midwest Regional Medical Center</t>
  </si>
  <si>
    <t>Norman Regional Health System</t>
  </si>
  <si>
    <t>Northeastern Health System</t>
  </si>
  <si>
    <t>Oklahoma State University Medical Center</t>
  </si>
  <si>
    <t>OU Medical Center</t>
  </si>
  <si>
    <t>Ponca City Medical Center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</si>
  <si>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</si>
  <si>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</si>
  <si>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</si>
  <si>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</si>
  <si>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</si>
  <si>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 Shawnee Hospital</t>
  </si>
  <si>
    <t>St John Broken Arrow</t>
  </si>
  <si>
    <t>St John Medical Center</t>
  </si>
  <si>
    <t>St John Owasso</t>
  </si>
  <si>
    <t>St Mary's Regional Medical Center</t>
  </si>
  <si>
    <t>Stillwater Medical Center</t>
  </si>
  <si>
    <t>Wagoner Community Hospital</t>
  </si>
  <si>
    <t>Weatherford Regional Hospital</t>
  </si>
  <si>
    <t>Woodward Regional Hospital</t>
  </si>
  <si>
    <t>IV</t>
  </si>
  <si>
    <t>III</t>
  </si>
  <si>
    <t>I</t>
  </si>
  <si>
    <t>II</t>
  </si>
  <si>
    <t>Air Evac Lifeteam-396 Pauls Valley</t>
  </si>
  <si>
    <t>Air Evac Lifeteam-397 Claremore</t>
  </si>
  <si>
    <t>Air Evac Lifeteam-398 McAlester, Altus</t>
  </si>
  <si>
    <t>Air Evac Lifeteam-399 Cushing</t>
  </si>
  <si>
    <t>Air Evac Lifeteam-401 Duncan &amp; Lawton</t>
  </si>
  <si>
    <t>Air Evac Lifeteam-412 Elk City</t>
  </si>
  <si>
    <t>Air Evac Lifeteam-428 Sherman/Decatur/Greenville TX</t>
  </si>
  <si>
    <t>Air Evac Lifeteam-429 Woodward</t>
  </si>
  <si>
    <t>Air Evac Lifeteam-430 DeQueen</t>
  </si>
  <si>
    <t>Alfalfa County EMS</t>
  </si>
  <si>
    <t>American Medical Response-Duncan</t>
  </si>
  <si>
    <t>Beaver County EMS</t>
  </si>
  <si>
    <t>Comanche County Memorial Hospital EMS</t>
  </si>
  <si>
    <t>EagleMed LLC-382 Tahlequah</t>
  </si>
  <si>
    <t>EagleMed LLC-418 Hugo</t>
  </si>
  <si>
    <t>EagleMed LLC-423 Ardmore</t>
  </si>
  <si>
    <t>EagleMed LLC-446 Rotor Wing OKC</t>
  </si>
  <si>
    <t>EagleMed LLC-447 Fixed Wing</t>
  </si>
  <si>
    <t>EMSA-East Division</t>
  </si>
  <si>
    <t>EMSA-West Division</t>
  </si>
  <si>
    <t>Johnston County EMS</t>
  </si>
  <si>
    <t>McClain Grady EMS District #1</t>
  </si>
  <si>
    <t>McCurtain County EMS</t>
  </si>
  <si>
    <t>Muskogee County EMS</t>
  </si>
  <si>
    <t>Noble Fire Department EMS</t>
  </si>
  <si>
    <t>Sinor EMS-Weatherford</t>
  </si>
  <si>
    <t>Southern Oklahoma Ambulance Service</t>
  </si>
  <si>
    <t>G</t>
  </si>
  <si>
    <t>Oklahoma Surgical Group, PLLC</t>
  </si>
  <si>
    <t>Samantha</t>
  </si>
  <si>
    <t>Lucas</t>
  </si>
  <si>
    <t>Leigh</t>
  </si>
  <si>
    <t>Randy</t>
  </si>
  <si>
    <t>Kennedye</t>
  </si>
  <si>
    <t>Whiteside</t>
  </si>
  <si>
    <t>Hennings</t>
  </si>
  <si>
    <t>Barrow</t>
  </si>
  <si>
    <t>Engelman</t>
  </si>
  <si>
    <t>Simic</t>
  </si>
  <si>
    <t>Eldridge</t>
  </si>
  <si>
    <t>TOTAL AMOUNT FOR DISTRIBUTION = $</t>
  </si>
  <si>
    <t>* Trauma Fund 2015 October *</t>
  </si>
  <si>
    <t>Claims January 1, 2014 to June 30, 2014</t>
  </si>
  <si>
    <t>Air Evac Lifeteam-402 Wichita Falls, TX</t>
  </si>
  <si>
    <t>AirEvac Lifeteam-433 Muskogee</t>
  </si>
  <si>
    <t>Burns Flat EMS</t>
  </si>
  <si>
    <t>Comanche County Memorial Hospital-Cache EMS</t>
  </si>
  <si>
    <t>Community Ambulance Service</t>
  </si>
  <si>
    <t>Creek County Emergency Ambulance Service District</t>
  </si>
  <si>
    <t>EagleMed LLC-367/382 Stillwater</t>
  </si>
  <si>
    <t>Ellis County EMS</t>
  </si>
  <si>
    <t>EMSSTAT-Norman Regional Hospital</t>
  </si>
  <si>
    <t>Garber EMS</t>
  </si>
  <si>
    <t>Jay (city of) EMS</t>
  </si>
  <si>
    <t>Kiowa County District #3 EMS</t>
  </si>
  <si>
    <t>Kirks Emergency Services Inc</t>
  </si>
  <si>
    <t>Laverne Ambulance Service</t>
  </si>
  <si>
    <t>Life Emergency Medical Service</t>
  </si>
  <si>
    <t>Medford (city of) Ambulance</t>
  </si>
  <si>
    <t>Rocky Mountain Holdings, LLC dba MediFlight</t>
  </si>
  <si>
    <t>Mercy Health-Love County EMS</t>
  </si>
  <si>
    <t>Emergency Medical Services A Trust c/o Okmulgee County EMS - A Trust</t>
  </si>
  <si>
    <t>City of Perry-Perry Ambulance Service</t>
  </si>
  <si>
    <t>Samaritan EMS</t>
  </si>
  <si>
    <t>Shidler (city of) Ambulance</t>
  </si>
  <si>
    <t>Sinor EMS, Inc-Hobart</t>
  </si>
  <si>
    <t>Rocky Mountain Holdings, LLC dba Tulsa Life Flight</t>
  </si>
  <si>
    <t>Vici-Camargo EMS</t>
  </si>
  <si>
    <t>Wewoka (City of) Ambulance Service</t>
  </si>
  <si>
    <t>Woodward EMS</t>
  </si>
  <si>
    <t>American Medical Response-Marlow</t>
  </si>
  <si>
    <t>Oct</t>
  </si>
  <si>
    <t>Nov</t>
  </si>
  <si>
    <t>Dec</t>
  </si>
  <si>
    <t>Jan</t>
  </si>
  <si>
    <t>Feb</t>
  </si>
  <si>
    <t>Mar</t>
  </si>
  <si>
    <t>Fairfax Community Hospital</t>
  </si>
  <si>
    <t>Fairview Regional Medical Center</t>
  </si>
  <si>
    <t>Great Plains Regional Medical Center</t>
  </si>
  <si>
    <t>Hillcrest Hospital South</t>
  </si>
  <si>
    <t>Holdenville General Hospital</t>
  </si>
  <si>
    <t>Jane Phillips Nowata Health Center</t>
  </si>
  <si>
    <t>Memorial Hospital of Texas County</t>
  </si>
  <si>
    <t>Muscogee (Creek) Nation Medical Center</t>
  </si>
  <si>
    <t>Okeene Municipal Hospital</t>
  </si>
  <si>
    <t>Pauls Valley General Hospital</t>
  </si>
  <si>
    <t>Prague Community Hospital</t>
  </si>
  <si>
    <t>Sayre Memorial Hospital</t>
  </si>
  <si>
    <t>St John Sapulpa</t>
  </si>
  <si>
    <t xml:space="preserve">Claims January 1, 2014 to June 30, 2014 </t>
  </si>
  <si>
    <t>St John Physicians, Inc</t>
  </si>
  <si>
    <t>Abramovitz</t>
  </si>
  <si>
    <t>Joel</t>
  </si>
  <si>
    <t>Neurosurgery</t>
  </si>
  <si>
    <t>Surgical Assistant</t>
  </si>
  <si>
    <t>Adler</t>
  </si>
  <si>
    <t>St John Anesthesia Services</t>
  </si>
  <si>
    <t>Akers</t>
  </si>
  <si>
    <t>Colon/Rectal Surgery</t>
  </si>
  <si>
    <t>Ames</t>
  </si>
  <si>
    <t>Andrews</t>
  </si>
  <si>
    <t>Sarah</t>
  </si>
  <si>
    <t>Arant</t>
  </si>
  <si>
    <t>Surgery, Inc</t>
  </si>
  <si>
    <t>Atherton</t>
  </si>
  <si>
    <t>Azarian</t>
  </si>
  <si>
    <t>Maureen</t>
  </si>
  <si>
    <t>Pathology</t>
  </si>
  <si>
    <t>Baranano</t>
  </si>
  <si>
    <t>Orl</t>
  </si>
  <si>
    <t>Emergency Medicine Physicians of Tulsa County, PLLC</t>
  </si>
  <si>
    <t>Pediatric Intensive Care</t>
  </si>
  <si>
    <t>Beasley</t>
  </si>
  <si>
    <t>Benton</t>
  </si>
  <si>
    <t>Sean</t>
  </si>
  <si>
    <t>Care Communications LLC dba Saint Francis Trauma Institute</t>
  </si>
  <si>
    <t>Berry</t>
  </si>
  <si>
    <t>Blankenship</t>
  </si>
  <si>
    <t>OU Physicians-Tulsa (Dept of Surgery)</t>
  </si>
  <si>
    <t>Bloom</t>
  </si>
  <si>
    <t>Bracciale</t>
  </si>
  <si>
    <t>Donna</t>
  </si>
  <si>
    <t>Brannon</t>
  </si>
  <si>
    <t>Dale</t>
  </si>
  <si>
    <t>Brinkley</t>
  </si>
  <si>
    <t>Brotherton III</t>
  </si>
  <si>
    <t>Jordan</t>
  </si>
  <si>
    <t>Bruns</t>
  </si>
  <si>
    <t>Billy</t>
  </si>
  <si>
    <t>Buchan</t>
  </si>
  <si>
    <t>Megan</t>
  </si>
  <si>
    <t>Butcher</t>
  </si>
  <si>
    <t>Calvert</t>
  </si>
  <si>
    <t>Campaigniac</t>
  </si>
  <si>
    <t>Erin</t>
  </si>
  <si>
    <t>Campbell</t>
  </si>
  <si>
    <t>Carey</t>
  </si>
  <si>
    <t>Surgery</t>
  </si>
  <si>
    <t>Carrico</t>
  </si>
  <si>
    <t>Cassidy Jr</t>
  </si>
  <si>
    <t>Chainakul</t>
  </si>
  <si>
    <t>Weera</t>
  </si>
  <si>
    <t>Cochran</t>
  </si>
  <si>
    <t>Collins</t>
  </si>
  <si>
    <t>Madison</t>
  </si>
  <si>
    <t>Cordry Jr</t>
  </si>
  <si>
    <t>Cunningham III</t>
  </si>
  <si>
    <t>Da Silva</t>
  </si>
  <si>
    <t>Dappen</t>
  </si>
  <si>
    <t>De Armendi</t>
  </si>
  <si>
    <t>Alberto</t>
  </si>
  <si>
    <t>Decker</t>
  </si>
  <si>
    <t>Dickens</t>
  </si>
  <si>
    <t>Eugene</t>
  </si>
  <si>
    <t>Dixon</t>
  </si>
  <si>
    <t>Dull</t>
  </si>
  <si>
    <t>Derald</t>
  </si>
  <si>
    <t>Farmer</t>
  </si>
  <si>
    <t>Farrar</t>
  </si>
  <si>
    <t>Fields</t>
  </si>
  <si>
    <t>Finer</t>
  </si>
  <si>
    <t>Janis</t>
  </si>
  <si>
    <t>Friend II</t>
  </si>
  <si>
    <t>Gebetsberger</t>
  </si>
  <si>
    <t>Oklahoma Sports and Orthopedics Institute, PLLC</t>
  </si>
  <si>
    <t>Geib</t>
  </si>
  <si>
    <t>Georgy</t>
  </si>
  <si>
    <t>Ibrahim</t>
  </si>
  <si>
    <t>Gilbert</t>
  </si>
  <si>
    <t>Gillock</t>
  </si>
  <si>
    <t>Graham</t>
  </si>
  <si>
    <t>Guy</t>
  </si>
  <si>
    <t>Hale II</t>
  </si>
  <si>
    <t>Halpin</t>
  </si>
  <si>
    <t>Hamilton Jr</t>
  </si>
  <si>
    <t>Han</t>
  </si>
  <si>
    <t>Patrick</t>
  </si>
  <si>
    <t>Hanson</t>
  </si>
  <si>
    <t>Havron III</t>
  </si>
  <si>
    <t>Hawa</t>
  </si>
  <si>
    <t>Ziad</t>
  </si>
  <si>
    <t>OMNI Medical Group, Inc</t>
  </si>
  <si>
    <t>Hawasli</t>
  </si>
  <si>
    <t>Omar</t>
  </si>
  <si>
    <t>Heinlen</t>
  </si>
  <si>
    <t>Hepner</t>
  </si>
  <si>
    <t>Herren</t>
  </si>
  <si>
    <t>Cherie</t>
  </si>
  <si>
    <t>Hieke</t>
  </si>
  <si>
    <t>Hildebrand</t>
  </si>
  <si>
    <t>St John Sapulpa Physicians c/o St John Sapulpa</t>
  </si>
  <si>
    <t>Holsopple II</t>
  </si>
  <si>
    <t>Hood</t>
  </si>
  <si>
    <t>Hooper</t>
  </si>
  <si>
    <t>Horton</t>
  </si>
  <si>
    <t>Tyler</t>
  </si>
  <si>
    <t>Hunter</t>
  </si>
  <si>
    <t>Hutto Jr</t>
  </si>
  <si>
    <t>Radiology Associates of Eastern Oklahoma, PLLC</t>
  </si>
  <si>
    <t>Jaskowiak</t>
  </si>
  <si>
    <t>Johnson Jr</t>
  </si>
  <si>
    <t>Kacere</t>
  </si>
  <si>
    <t>Cardiology</t>
  </si>
  <si>
    <t>Kalkat</t>
  </si>
  <si>
    <t>Tejwant</t>
  </si>
  <si>
    <t>Karunapuzha</t>
  </si>
  <si>
    <t>Cherian</t>
  </si>
  <si>
    <t>Kay</t>
  </si>
  <si>
    <t>Terry</t>
  </si>
  <si>
    <t>Kebert</t>
  </si>
  <si>
    <t>Cory</t>
  </si>
  <si>
    <t>Kernes</t>
  </si>
  <si>
    <t>Kirkpatrick</t>
  </si>
  <si>
    <t>Knutson</t>
  </si>
  <si>
    <t>Zakary</t>
  </si>
  <si>
    <t>Koterba</t>
  </si>
  <si>
    <t>Kraus</t>
  </si>
  <si>
    <t>Teresa</t>
  </si>
  <si>
    <t>Kuhn</t>
  </si>
  <si>
    <t>Holly</t>
  </si>
  <si>
    <t>Kwon</t>
  </si>
  <si>
    <t>Lagaso</t>
  </si>
  <si>
    <t>Jill</t>
  </si>
  <si>
    <t>Lake Jr</t>
  </si>
  <si>
    <t>Dana</t>
  </si>
  <si>
    <t>Lawrence Jr</t>
  </si>
  <si>
    <t>Thoracic/Cardio Surgery</t>
  </si>
  <si>
    <t>Letton Jr</t>
  </si>
  <si>
    <t>Pediatric Surgery Critical Care</t>
  </si>
  <si>
    <t>Lindsay</t>
  </si>
  <si>
    <t>Macha</t>
  </si>
  <si>
    <t>Macias</t>
  </si>
  <si>
    <t>Maciver</t>
  </si>
  <si>
    <t>Madamangalam</t>
  </si>
  <si>
    <t>Abhinava</t>
  </si>
  <si>
    <t>Maqbool</t>
  </si>
  <si>
    <t>Feroz</t>
  </si>
  <si>
    <t>Markert</t>
  </si>
  <si>
    <t>K. Eric</t>
  </si>
  <si>
    <t>Mcclintock</t>
  </si>
  <si>
    <t>Lynn</t>
  </si>
  <si>
    <t>Mcintosh</t>
  </si>
  <si>
    <t>Brady</t>
  </si>
  <si>
    <t>Mikus III</t>
  </si>
  <si>
    <t>Montgomery</t>
  </si>
  <si>
    <t>Jewel</t>
  </si>
  <si>
    <t>Morgan</t>
  </si>
  <si>
    <t>Rocky</t>
  </si>
  <si>
    <t>Mundra</t>
  </si>
  <si>
    <t>Vishal</t>
  </si>
  <si>
    <t>Nasr</t>
  </si>
  <si>
    <t>Fadi</t>
  </si>
  <si>
    <t>Tommy</t>
  </si>
  <si>
    <t>Trang</t>
  </si>
  <si>
    <t>Nick</t>
  </si>
  <si>
    <t>Niebergall</t>
  </si>
  <si>
    <t>O'Dell II</t>
  </si>
  <si>
    <t>O'Hara</t>
  </si>
  <si>
    <t>Paulsen</t>
  </si>
  <si>
    <t>Pentecost</t>
  </si>
  <si>
    <t>Diane</t>
  </si>
  <si>
    <t>Peterson</t>
  </si>
  <si>
    <t>Postlewait</t>
  </si>
  <si>
    <t>Powell II</t>
  </si>
  <si>
    <t>Rapacki</t>
  </si>
  <si>
    <t>Reyna</t>
  </si>
  <si>
    <t>Tania</t>
  </si>
  <si>
    <t>OSU Physicians</t>
  </si>
  <si>
    <t>Robbins</t>
  </si>
  <si>
    <t>Hal</t>
  </si>
  <si>
    <t>Rodman IV</t>
  </si>
  <si>
    <t>Rooks</t>
  </si>
  <si>
    <t>Rosenfeld</t>
  </si>
  <si>
    <t>Allan</t>
  </si>
  <si>
    <t>Ross</t>
  </si>
  <si>
    <t>Saenz</t>
  </si>
  <si>
    <t>Monica</t>
  </si>
  <si>
    <t>Sanford</t>
  </si>
  <si>
    <t>Sarfraz</t>
  </si>
  <si>
    <t>Asif</t>
  </si>
  <si>
    <t>Schiesel</t>
  </si>
  <si>
    <t>Scifres</t>
  </si>
  <si>
    <t>Sclabas</t>
  </si>
  <si>
    <t>Guido</t>
  </si>
  <si>
    <t>Shah</t>
  </si>
  <si>
    <t>Kavita</t>
  </si>
  <si>
    <t>Shepherd</t>
  </si>
  <si>
    <t>Siex</t>
  </si>
  <si>
    <t>Neal</t>
  </si>
  <si>
    <t>Simpson</t>
  </si>
  <si>
    <t>Ricky</t>
  </si>
  <si>
    <t>Smarinsky</t>
  </si>
  <si>
    <t>Stokes</t>
  </si>
  <si>
    <t>Suku</t>
  </si>
  <si>
    <t>Suraj</t>
  </si>
  <si>
    <t>Sundene</t>
  </si>
  <si>
    <t>Suttle</t>
  </si>
  <si>
    <t>Swope</t>
  </si>
  <si>
    <t>Melanie</t>
  </si>
  <si>
    <t>Taubman</t>
  </si>
  <si>
    <t>Terrell</t>
  </si>
  <si>
    <t>Thompson</t>
  </si>
  <si>
    <t>Ruth</t>
  </si>
  <si>
    <t>Traino Jr</t>
  </si>
  <si>
    <t>Turner</t>
  </si>
  <si>
    <t>Wackowski Jr</t>
  </si>
  <si>
    <t>Walker</t>
  </si>
  <si>
    <t>Wallace Jr</t>
  </si>
  <si>
    <t>Waller</t>
  </si>
  <si>
    <t>Watson II</t>
  </si>
  <si>
    <t>Wenger</t>
  </si>
  <si>
    <t>Whelan</t>
  </si>
  <si>
    <t>Lori</t>
  </si>
  <si>
    <t>Brad Aaron</t>
  </si>
  <si>
    <t>Wienecke</t>
  </si>
  <si>
    <t>Wiley III</t>
  </si>
  <si>
    <t>Williams</t>
  </si>
  <si>
    <t>Nancy</t>
  </si>
  <si>
    <t>Williston</t>
  </si>
  <si>
    <t>Laurel</t>
  </si>
  <si>
    <t>Victoria</t>
  </si>
  <si>
    <t>Winn</t>
  </si>
  <si>
    <t>Worden</t>
  </si>
  <si>
    <t>Yeary II</t>
  </si>
  <si>
    <t>Edwin</t>
  </si>
  <si>
    <t>Zekauskas</t>
  </si>
  <si>
    <t>Raymond</t>
  </si>
  <si>
    <t>Apollo Medflight LLC**</t>
  </si>
  <si>
    <t>(updated 03/21/2016)</t>
  </si>
  <si>
    <t>Renae</t>
  </si>
  <si>
    <t>Bernard*</t>
  </si>
  <si>
    <t>Bowen*</t>
  </si>
  <si>
    <t>Barrow*</t>
  </si>
  <si>
    <t>Curry*</t>
  </si>
  <si>
    <t>Julie</t>
  </si>
  <si>
    <t>Bradt*</t>
  </si>
  <si>
    <t>Engelman*</t>
  </si>
  <si>
    <t>Fairless*</t>
  </si>
  <si>
    <t>Kimberly</t>
  </si>
  <si>
    <t>Felten*</t>
  </si>
  <si>
    <t>Annie</t>
  </si>
  <si>
    <t>Madden*</t>
  </si>
  <si>
    <t>Markowski*</t>
  </si>
  <si>
    <t>Phillips*</t>
  </si>
  <si>
    <t>Rodman IV*</t>
  </si>
  <si>
    <t>Simic*</t>
  </si>
  <si>
    <t>Hennings*</t>
  </si>
  <si>
    <t>Kennedye*</t>
  </si>
  <si>
    <t>Whiteside*</t>
  </si>
  <si>
    <t>Gharapetian*</t>
  </si>
  <si>
    <t>Internal Med-Emergency Medicine</t>
  </si>
  <si>
    <t>*</t>
  </si>
  <si>
    <t>Sinor EMS, Inc-Weatherford</t>
  </si>
  <si>
    <t>Disbursement review found additional uncompensated cases adding $26,369.19 to original $1,722.64 equaling new eligible amount of $28,091.83</t>
  </si>
  <si>
    <t>** Disbursement review found additional uncompensated case adding $1,814.67 to original $14,618.07 equaling new eligible amount of $16,432.74</t>
  </si>
  <si>
    <t xml:space="preserve">      December disbursment contains the additional $313.93 from underpaid monthly payments of October and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</si>
</sst>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0.000"/>
    <numFmt numFmtId="167" formatCode="&quot;$&quot;#,##0"/>
    <numFmt numFmtId="168" formatCode="\$#,##0.00;\(\$#,##0.00\)"/>
  </numFmts>
  <fonts count="3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rgb="FFC0C0C0"/>
      </patternFill>
    </fill>
    <fill>
      <patternFill patternType="solid">
        <fgColor theme="0" tint="-0.24994659260841701"/>
        <bgColor theme="0" tint="-0.1499679555650502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6" tint="0.79998168889431442"/>
        <bgColor rgb="FFC0C0C0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4" fontId="0" fillId="0" borderId="0" xfId="0" applyNumberFormat="1" applyAlignment="1">
      <alignment horizontal="right" indent="1"/>
    </xf>
    <xf numFmtId="0" fontId="3" fillId="0" borderId="0" xfId="0" applyFont="1" applyFill="1" applyAlignment="1">
      <alignment wrapText="1"/>
    </xf>
    <xf numFmtId="10" fontId="0" fillId="0" borderId="0" xfId="0" applyNumberFormat="1"/>
    <xf numFmtId="43" fontId="0" fillId="0" borderId="0" xfId="0" applyNumberFormat="1" applyAlignment="1">
      <alignment horizontal="right"/>
    </xf>
    <xf numFmtId="0" fontId="0" fillId="0" borderId="0" xfId="0" applyFill="1"/>
    <xf numFmtId="0" fontId="16" fillId="5" borderId="1" xfId="0" applyFont="1" applyFill="1" applyBorder="1" applyAlignment="1">
      <alignment horizontal="left"/>
    </xf>
    <xf numFmtId="44" fontId="11" fillId="5" borderId="1" xfId="0" applyNumberFormat="1" applyFont="1" applyFill="1" applyBorder="1"/>
    <xf numFmtId="164" fontId="24" fillId="5" borderId="1" xfId="0" applyNumberFormat="1" applyFont="1" applyFill="1" applyBorder="1"/>
    <xf numFmtId="0" fontId="16" fillId="4" borderId="1" xfId="0" applyFont="1" applyFill="1" applyBorder="1" applyAlignment="1">
      <alignment horizontal="left"/>
    </xf>
    <xf numFmtId="44" fontId="11" fillId="6" borderId="1" xfId="0" applyNumberFormat="1" applyFont="1" applyFill="1" applyBorder="1"/>
    <xf numFmtId="44" fontId="15" fillId="0" borderId="1" xfId="0" applyNumberFormat="1" applyFont="1" applyBorder="1"/>
    <xf numFmtId="44" fontId="15" fillId="0" borderId="1" xfId="1" applyFont="1" applyBorder="1"/>
    <xf numFmtId="44" fontId="23" fillId="0" borderId="1" xfId="0" applyNumberFormat="1" applyFont="1" applyFill="1" applyBorder="1" applyAlignment="1" applyProtection="1">
      <alignment horizontal="left" vertical="center" wrapText="1"/>
    </xf>
    <xf numFmtId="44" fontId="4" fillId="0" borderId="1" xfId="0" applyNumberFormat="1" applyFon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</xf>
    <xf numFmtId="164" fontId="25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14" fillId="3" borderId="1" xfId="0" applyFont="1" applyFill="1" applyBorder="1" applyAlignment="1" applyProtection="1">
      <alignment horizontal="left" vertical="center" indent="1"/>
    </xf>
    <xf numFmtId="0" fontId="14" fillId="3" borderId="1" xfId="0" applyFont="1" applyFill="1" applyBorder="1" applyAlignment="1" applyProtection="1">
      <alignment vertical="center" wrapText="1"/>
    </xf>
    <xf numFmtId="10" fontId="8" fillId="3" borderId="1" xfId="0" applyNumberFormat="1" applyFont="1" applyFill="1" applyBorder="1"/>
    <xf numFmtId="10" fontId="22" fillId="0" borderId="1" xfId="0" applyNumberFormat="1" applyFont="1" applyBorder="1" applyAlignment="1"/>
    <xf numFmtId="0" fontId="0" fillId="0" borderId="0" xfId="0"/>
    <xf numFmtId="0" fontId="11" fillId="0" borderId="0" xfId="0" applyFont="1" applyAlignment="1">
      <alignment horizontal="left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7" fillId="0" borderId="0" xfId="0" applyFont="1" applyFill="1" applyAlignment="1">
      <alignment vertical="center"/>
    </xf>
    <xf numFmtId="4" fontId="5" fillId="0" borderId="0" xfId="0" applyNumberFormat="1" applyFont="1"/>
    <xf numFmtId="44" fontId="15" fillId="0" borderId="1" xfId="1" applyFont="1" applyBorder="1" applyAlignment="1">
      <alignment horizontal="left"/>
    </xf>
    <xf numFmtId="43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0" fontId="11" fillId="6" borderId="2" xfId="0" applyNumberFormat="1" applyFont="1" applyFill="1" applyBorder="1"/>
    <xf numFmtId="164" fontId="25" fillId="0" borderId="2" xfId="0" applyNumberFormat="1" applyFont="1" applyBorder="1"/>
    <xf numFmtId="164" fontId="25" fillId="0" borderId="2" xfId="0" applyNumberFormat="1" applyFont="1" applyBorder="1" applyAlignment="1"/>
    <xf numFmtId="44" fontId="0" fillId="0" borderId="0" xfId="0" applyNumberFormat="1"/>
    <xf numFmtId="43" fontId="6" fillId="3" borderId="1" xfId="3" applyNumberFormat="1" applyFont="1" applyFill="1" applyBorder="1" applyAlignment="1" applyProtection="1">
      <alignment horizontal="right" vertical="center" wrapText="1" indent="1"/>
    </xf>
    <xf numFmtId="0" fontId="16" fillId="10" borderId="1" xfId="0" applyFont="1" applyFill="1" applyBorder="1" applyAlignment="1">
      <alignment horizontal="left" vertical="center"/>
    </xf>
    <xf numFmtId="4" fontId="20" fillId="10" borderId="5" xfId="0" applyNumberFormat="1" applyFont="1" applyFill="1" applyBorder="1" applyAlignment="1" applyProtection="1">
      <alignment horizontal="right" vertical="center" wrapText="1"/>
    </xf>
    <xf numFmtId="0" fontId="16" fillId="10" borderId="1" xfId="0" applyFont="1" applyFill="1" applyBorder="1" applyAlignment="1">
      <alignment horizontal="left"/>
    </xf>
    <xf numFmtId="4" fontId="20" fillId="10" borderId="4" xfId="0" applyNumberFormat="1" applyFont="1" applyFill="1" applyBorder="1" applyAlignment="1" applyProtection="1">
      <alignment horizontal="right" vertical="center" wrapText="1"/>
    </xf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left" vertical="center" wrapText="1" indent="1"/>
    </xf>
    <xf numFmtId="8" fontId="6" fillId="10" borderId="1" xfId="7" applyNumberFormat="1" applyFont="1" applyFill="1" applyBorder="1" applyAlignment="1" applyProtection="1">
      <alignment horizontal="right" vertical="center" wrapText="1"/>
    </xf>
    <xf numFmtId="10" fontId="6" fillId="1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4" fontId="5" fillId="0" borderId="1" xfId="7" applyNumberFormat="1" applyFont="1" applyBorder="1" applyAlignment="1">
      <alignment horizontal="right"/>
    </xf>
    <xf numFmtId="0" fontId="12" fillId="13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4" fontId="16" fillId="5" borderId="1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44" fontId="16" fillId="10" borderId="1" xfId="0" applyNumberFormat="1" applyFont="1" applyFill="1" applyBorder="1" applyAlignment="1">
      <alignment horizontal="center" vertical="center" wrapText="1"/>
    </xf>
    <xf numFmtId="10" fontId="16" fillId="10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>
      <alignment horizontal="center"/>
    </xf>
    <xf numFmtId="8" fontId="6" fillId="6" borderId="1" xfId="0" applyNumberFormat="1" applyFont="1" applyFill="1" applyBorder="1" applyAlignment="1" applyProtection="1">
      <alignment horizontal="right" vertical="center" wrapText="1"/>
    </xf>
    <xf numFmtId="10" fontId="6" fillId="6" borderId="2" xfId="0" applyNumberFormat="1" applyFont="1" applyFill="1" applyBorder="1" applyAlignment="1" applyProtection="1">
      <alignment horizontal="right" vertical="center" wrapText="1"/>
    </xf>
    <xf numFmtId="4" fontId="0" fillId="6" borderId="1" xfId="0" applyNumberFormat="1" applyFill="1" applyBorder="1"/>
    <xf numFmtId="0" fontId="6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/>
    </xf>
    <xf numFmtId="8" fontId="6" fillId="5" borderId="1" xfId="0" applyNumberFormat="1" applyFont="1" applyFill="1" applyBorder="1" applyAlignment="1" applyProtection="1">
      <alignment horizontal="right" vertical="center" wrapText="1"/>
    </xf>
    <xf numFmtId="10" fontId="6" fillId="5" borderId="1" xfId="0" applyNumberFormat="1" applyFont="1" applyFill="1" applyBorder="1" applyAlignment="1" applyProtection="1">
      <alignment horizontal="right" vertical="center" wrapText="1"/>
    </xf>
    <xf numFmtId="4" fontId="0" fillId="5" borderId="1" xfId="0" applyNumberFormat="1" applyFill="1" applyBorder="1"/>
    <xf numFmtId="167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19" fillId="0" borderId="0" xfId="2"/>
    <xf numFmtId="0" fontId="1" fillId="8" borderId="6" xfId="0" applyFont="1" applyFill="1" applyBorder="1" applyAlignment="1" applyProtection="1">
      <alignment horizontal="center" vertical="center" wrapText="1"/>
    </xf>
    <xf numFmtId="167" fontId="1" fillId="8" borderId="6" xfId="1" applyNumberFormat="1" applyFont="1" applyFill="1" applyBorder="1" applyAlignment="1" applyProtection="1">
      <alignment horizontal="center" vertical="center" wrapText="1"/>
    </xf>
    <xf numFmtId="167" fontId="21" fillId="8" borderId="6" xfId="1" applyNumberFormat="1" applyFont="1" applyFill="1" applyBorder="1" applyAlignment="1" applyProtection="1">
      <alignment horizontal="center" vertical="center" wrapText="1"/>
    </xf>
    <xf numFmtId="166" fontId="1" fillId="8" borderId="6" xfId="0" applyNumberFormat="1" applyFont="1" applyFill="1" applyBorder="1" applyAlignment="1" applyProtection="1">
      <alignment horizontal="center" vertical="center" wrapText="1"/>
    </xf>
    <xf numFmtId="166" fontId="21" fillId="8" borderId="6" xfId="0" applyNumberFormat="1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4" fontId="4" fillId="7" borderId="6" xfId="0" applyNumberFormat="1" applyFont="1" applyFill="1" applyBorder="1" applyAlignment="1" applyProtection="1">
      <alignment horizontal="center" vertical="center" wrapText="1"/>
    </xf>
    <xf numFmtId="4" fontId="4" fillId="8" borderId="6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vertical="center" wrapText="1"/>
    </xf>
    <xf numFmtId="0" fontId="5" fillId="0" borderId="6" xfId="0" applyFont="1" applyBorder="1" applyAlignment="1">
      <alignment horizontal="center"/>
    </xf>
    <xf numFmtId="168" fontId="31" fillId="0" borderId="6" xfId="0" applyNumberFormat="1" applyFont="1" applyFill="1" applyBorder="1" applyAlignment="1" applyProtection="1">
      <alignment horizontal="right" vertical="center" wrapText="1"/>
    </xf>
    <xf numFmtId="10" fontId="31" fillId="0" borderId="6" xfId="0" applyNumberFormat="1" applyFont="1" applyFill="1" applyBorder="1" applyAlignment="1" applyProtection="1">
      <alignment horizontal="right" vertical="center" wrapText="1"/>
    </xf>
    <xf numFmtId="4" fontId="31" fillId="0" borderId="6" xfId="0" applyNumberFormat="1" applyFont="1" applyFill="1" applyBorder="1" applyAlignment="1" applyProtection="1">
      <alignment horizontal="right" vertical="center" wrapText="1"/>
    </xf>
    <xf numFmtId="4" fontId="6" fillId="0" borderId="6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43" fontId="26" fillId="9" borderId="6" xfId="0" applyNumberFormat="1" applyFont="1" applyFill="1" applyBorder="1" applyAlignment="1">
      <alignment horizontal="right" vertical="center" wrapText="1"/>
    </xf>
    <xf numFmtId="10" fontId="26" fillId="9" borderId="6" xfId="0" applyNumberFormat="1" applyFont="1" applyFill="1" applyBorder="1" applyAlignment="1">
      <alignment horizontal="right" vertical="center"/>
    </xf>
    <xf numFmtId="4" fontId="21" fillId="9" borderId="6" xfId="0" applyNumberFormat="1" applyFont="1" applyFill="1" applyBorder="1" applyAlignment="1" applyProtection="1">
      <alignment horizontal="right" vertical="center" wrapText="1"/>
    </xf>
    <xf numFmtId="4" fontId="26" fillId="9" borderId="6" xfId="0" applyNumberFormat="1" applyFont="1" applyFill="1" applyBorder="1" applyAlignment="1">
      <alignment vertical="center"/>
    </xf>
    <xf numFmtId="4" fontId="26" fillId="9" borderId="6" xfId="7" applyNumberFormat="1" applyFont="1" applyFill="1" applyBorder="1" applyAlignment="1">
      <alignment horizontal="right" vertical="center" wrapText="1"/>
    </xf>
    <xf numFmtId="4" fontId="26" fillId="9" borderId="6" xfId="0" applyNumberFormat="1" applyFont="1" applyFill="1" applyBorder="1" applyAlignment="1">
      <alignment horizontal="right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42" fontId="1" fillId="11" borderId="6" xfId="1" applyNumberFormat="1" applyFont="1" applyFill="1" applyBorder="1" applyAlignment="1" applyProtection="1">
      <alignment horizontal="center" vertical="center" wrapText="1"/>
    </xf>
    <xf numFmtId="42" fontId="21" fillId="11" borderId="6" xfId="1" applyNumberFormat="1" applyFont="1" applyFill="1" applyBorder="1" applyAlignment="1" applyProtection="1">
      <alignment horizontal="center" vertical="center" wrapText="1"/>
    </xf>
    <xf numFmtId="166" fontId="1" fillId="11" borderId="6" xfId="0" applyNumberFormat="1" applyFont="1" applyFill="1" applyBorder="1" applyAlignment="1" applyProtection="1">
      <alignment horizontal="center" vertical="center" wrapText="1"/>
    </xf>
    <xf numFmtId="166" fontId="21" fillId="11" borderId="6" xfId="0" applyNumberFormat="1" applyFont="1" applyFill="1" applyBorder="1" applyAlignment="1" applyProtection="1">
      <alignment horizontal="center" vertical="center" wrapText="1"/>
    </xf>
    <xf numFmtId="0" fontId="4" fillId="11" borderId="6" xfId="0" applyFont="1" applyFill="1" applyBorder="1" applyAlignment="1" applyProtection="1">
      <alignment horizontal="center" vertical="center" wrapText="1"/>
    </xf>
    <xf numFmtId="4" fontId="4" fillId="11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43" fontId="26" fillId="9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32" fillId="0" borderId="6" xfId="0" applyFont="1" applyFill="1" applyBorder="1" applyAlignment="1" applyProtection="1">
      <alignment horizontal="left" vertical="center" wrapText="1"/>
    </xf>
    <xf numFmtId="168" fontId="6" fillId="0" borderId="6" xfId="0" applyNumberFormat="1" applyFont="1" applyFill="1" applyBorder="1" applyAlignment="1" applyProtection="1">
      <alignment horizontal="right" vertical="center" wrapText="1"/>
    </xf>
    <xf numFmtId="10" fontId="6" fillId="0" borderId="6" xfId="0" applyNumberFormat="1" applyFont="1" applyFill="1" applyBorder="1" applyAlignment="1" applyProtection="1">
      <alignment horizontal="right" vertical="center" wrapText="1"/>
    </xf>
    <xf numFmtId="4" fontId="15" fillId="0" borderId="6" xfId="0" applyNumberFormat="1" applyFont="1" applyBorder="1"/>
    <xf numFmtId="0" fontId="33" fillId="0" borderId="6" xfId="0" applyFont="1" applyFill="1" applyBorder="1"/>
    <xf numFmtId="43" fontId="26" fillId="0" borderId="6" xfId="0" applyNumberFormat="1" applyFont="1" applyBorder="1" applyAlignment="1">
      <alignment horizontal="right"/>
    </xf>
    <xf numFmtId="0" fontId="15" fillId="0" borderId="0" xfId="0" applyFont="1"/>
    <xf numFmtId="168" fontId="1" fillId="0" borderId="6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Alignment="1" applyProtection="1">
      <alignment vertical="center" wrapText="1"/>
    </xf>
    <xf numFmtId="4" fontId="4" fillId="11" borderId="6" xfId="0" applyNumberFormat="1" applyFont="1" applyFill="1" applyBorder="1" applyAlignment="1" applyProtection="1">
      <alignment horizontal="center" vertical="center" wrapText="1"/>
    </xf>
    <xf numFmtId="0" fontId="4" fillId="11" borderId="6" xfId="0" applyFont="1" applyFill="1" applyBorder="1" applyAlignment="1" applyProtection="1">
      <alignment horizontal="center" vertical="center"/>
    </xf>
    <xf numFmtId="4" fontId="34" fillId="0" borderId="6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13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right"/>
    </xf>
    <xf numFmtId="2" fontId="12" fillId="1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6" fillId="9" borderId="6" xfId="0" applyFont="1" applyFill="1" applyBorder="1" applyAlignment="1">
      <alignment horizontal="right" vertical="center"/>
    </xf>
    <xf numFmtId="167" fontId="1" fillId="8" borderId="6" xfId="0" applyNumberFormat="1" applyFont="1" applyFill="1" applyBorder="1" applyAlignment="1" applyProtection="1">
      <alignment horizontal="center" vertical="center" wrapText="1"/>
    </xf>
    <xf numFmtId="4" fontId="21" fillId="8" borderId="6" xfId="0" applyNumberFormat="1" applyFont="1" applyFill="1" applyBorder="1" applyAlignment="1" applyProtection="1">
      <alignment horizontal="center" vertical="center" wrapText="1"/>
    </xf>
    <xf numFmtId="0" fontId="21" fillId="8" borderId="6" xfId="0" applyFont="1" applyFill="1" applyBorder="1" applyAlignment="1" applyProtection="1">
      <alignment horizontal="right" vertical="center" indent="2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" fontId="4" fillId="8" borderId="6" xfId="0" applyNumberFormat="1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/>
    </xf>
    <xf numFmtId="4" fontId="4" fillId="11" borderId="6" xfId="0" applyNumberFormat="1" applyFont="1" applyFill="1" applyBorder="1" applyAlignment="1" applyProtection="1">
      <alignment horizontal="center" vertical="center" wrapText="1"/>
    </xf>
    <xf numFmtId="0" fontId="4" fillId="11" borderId="6" xfId="0" applyFont="1" applyFill="1" applyBorder="1" applyAlignment="1" applyProtection="1">
      <alignment horizontal="center" vertical="center"/>
    </xf>
    <xf numFmtId="0" fontId="21" fillId="11" borderId="6" xfId="0" applyFont="1" applyFill="1" applyBorder="1" applyAlignment="1" applyProtection="1">
      <alignment horizontal="right" vertical="center" indent="2"/>
    </xf>
    <xf numFmtId="4" fontId="21" fillId="11" borderId="6" xfId="0" applyNumberFormat="1" applyFont="1" applyFill="1" applyBorder="1" applyAlignment="1" applyProtection="1">
      <alignment horizontal="center" vertical="center" wrapText="1"/>
    </xf>
    <xf numFmtId="0" fontId="21" fillId="12" borderId="6" xfId="0" applyFont="1" applyFill="1" applyBorder="1" applyAlignment="1" applyProtection="1">
      <alignment horizontal="right" vertical="center" indent="2"/>
    </xf>
    <xf numFmtId="165" fontId="1" fillId="1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43" fontId="4" fillId="2" borderId="6" xfId="0" applyNumberFormat="1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center" wrapText="1"/>
    </xf>
    <xf numFmtId="0" fontId="28" fillId="0" borderId="0" xfId="0" applyFont="1" applyFill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center"/>
    </xf>
    <xf numFmtId="43" fontId="26" fillId="0" borderId="0" xfId="0" applyNumberFormat="1" applyFont="1" applyAlignment="1">
      <alignment horizontal="right"/>
    </xf>
    <xf numFmtId="0" fontId="26" fillId="0" borderId="0" xfId="0" applyFont="1"/>
    <xf numFmtId="0" fontId="13" fillId="0" borderId="0" xfId="0" applyFont="1" applyAlignment="1">
      <alignment horizontal="left" indent="1"/>
    </xf>
    <xf numFmtId="4" fontId="15" fillId="0" borderId="6" xfId="0" applyNumberFormat="1" applyFont="1" applyBorder="1" applyAlignment="1">
      <alignment horizontal="right" vertical="center"/>
    </xf>
  </cellXfs>
  <cellStyles count="16">
    <cellStyle name="Comma" xfId="7" builtinId="3"/>
    <cellStyle name="Comma 2" xfId="10"/>
    <cellStyle name="Comma 3" xfId="12"/>
    <cellStyle name="Comma 3 2" xfId="14"/>
    <cellStyle name="Currency" xfId="1" builtinId="4"/>
    <cellStyle name="Currency 2" xfId="5"/>
    <cellStyle name="Currency 3" xfId="9"/>
    <cellStyle name="Currency 4" xfId="13"/>
    <cellStyle name="Currency 4 2" xfId="15"/>
    <cellStyle name="Normal" xfId="0" builtinId="0"/>
    <cellStyle name="Normal 2" xfId="2"/>
    <cellStyle name="Normal 3" xfId="3"/>
    <cellStyle name="Normal 4" xfId="4"/>
    <cellStyle name="Normal 5" xfId="6"/>
    <cellStyle name="Normal 6" xfId="8"/>
    <cellStyle name="Normal 7" xfId="11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3.85546875" customWidth="1"/>
    <col min="2" max="2" width="42.7109375" customWidth="1"/>
    <col min="3" max="3" width="8.7109375" customWidth="1"/>
    <col min="4" max="4" width="15.7109375" customWidth="1"/>
    <col min="5" max="5" width="11" style="9" bestFit="1" customWidth="1"/>
    <col min="6" max="6" width="15.7109375" customWidth="1"/>
    <col min="7" max="7" width="7.7109375" customWidth="1"/>
    <col min="9" max="9" width="15.28515625" bestFit="1" customWidth="1"/>
  </cols>
  <sheetData>
    <row r="1" spans="1:7" ht="15.75" customHeight="1" x14ac:dyDescent="0.25">
      <c r="A1" s="126" t="s">
        <v>692</v>
      </c>
      <c r="B1" s="126"/>
      <c r="C1" s="126"/>
      <c r="D1" s="126"/>
      <c r="E1" s="126"/>
      <c r="F1" s="126"/>
      <c r="G1" s="126"/>
    </row>
    <row r="2" spans="1:7" ht="15.75" customHeight="1" x14ac:dyDescent="0.25">
      <c r="A2" s="126" t="s">
        <v>7</v>
      </c>
      <c r="B2" s="126"/>
      <c r="C2" s="126"/>
      <c r="D2" s="126"/>
      <c r="E2" s="126"/>
      <c r="F2" s="126"/>
      <c r="G2" s="126"/>
    </row>
    <row r="3" spans="1:7" ht="15.75" customHeight="1" x14ac:dyDescent="0.25">
      <c r="A3" s="126" t="s">
        <v>693</v>
      </c>
      <c r="B3" s="126"/>
      <c r="C3" s="126"/>
      <c r="D3" s="126"/>
      <c r="E3" s="126"/>
      <c r="F3" s="126"/>
      <c r="G3" s="126"/>
    </row>
    <row r="4" spans="1:7" ht="15.75" customHeight="1" x14ac:dyDescent="0.25">
      <c r="A4" s="126" t="s">
        <v>691</v>
      </c>
      <c r="B4" s="126"/>
      <c r="C4" s="126"/>
      <c r="D4" s="126"/>
      <c r="E4" s="126"/>
      <c r="F4" s="126"/>
      <c r="G4" s="126"/>
    </row>
    <row r="6" spans="1:7" ht="25.5" customHeight="1" x14ac:dyDescent="0.25">
      <c r="A6" s="55"/>
      <c r="B6" s="56" t="s">
        <v>8</v>
      </c>
      <c r="C6" s="56" t="s">
        <v>9</v>
      </c>
      <c r="D6" s="57" t="s">
        <v>10</v>
      </c>
      <c r="E6" s="58" t="s">
        <v>11</v>
      </c>
      <c r="F6" s="57" t="s">
        <v>12</v>
      </c>
      <c r="G6" s="125" t="s">
        <v>48</v>
      </c>
    </row>
    <row r="7" spans="1:7" x14ac:dyDescent="0.25">
      <c r="A7" s="130" t="s">
        <v>13</v>
      </c>
      <c r="B7" s="130"/>
      <c r="C7" s="130"/>
      <c r="D7" s="130"/>
      <c r="E7" s="130"/>
      <c r="F7" s="130"/>
      <c r="G7" s="125"/>
    </row>
    <row r="8" spans="1:7" x14ac:dyDescent="0.25">
      <c r="A8" s="12">
        <v>1</v>
      </c>
      <c r="B8" s="68" t="s">
        <v>710</v>
      </c>
      <c r="C8" s="69" t="s">
        <v>14</v>
      </c>
      <c r="D8" s="70">
        <v>172792.97</v>
      </c>
      <c r="E8" s="71">
        <v>9.1999999999999998E-3</v>
      </c>
      <c r="F8" s="72">
        <v>92070.897370574312</v>
      </c>
      <c r="G8" s="125"/>
    </row>
    <row r="9" spans="1:7" ht="15" customHeight="1" x14ac:dyDescent="0.25">
      <c r="A9" s="12">
        <v>2</v>
      </c>
      <c r="B9" s="68" t="s">
        <v>717</v>
      </c>
      <c r="C9" s="69" t="s">
        <v>14</v>
      </c>
      <c r="D9" s="70">
        <v>149431.37</v>
      </c>
      <c r="E9" s="71">
        <v>8.0000000000000002E-3</v>
      </c>
      <c r="F9" s="72">
        <v>79622.911806516189</v>
      </c>
      <c r="G9" s="125"/>
    </row>
    <row r="10" spans="1:7" x14ac:dyDescent="0.25">
      <c r="A10" s="12">
        <v>3</v>
      </c>
      <c r="B10" s="68" t="s">
        <v>666</v>
      </c>
      <c r="C10" s="69" t="s">
        <v>14</v>
      </c>
      <c r="D10" s="70">
        <v>109311.25</v>
      </c>
      <c r="E10" s="71">
        <v>5.7999999999999996E-3</v>
      </c>
      <c r="F10" s="72">
        <v>58245.334082495872</v>
      </c>
      <c r="G10" s="125"/>
    </row>
    <row r="11" spans="1:7" x14ac:dyDescent="0.25">
      <c r="A11" s="12">
        <v>4</v>
      </c>
      <c r="B11" s="68" t="s">
        <v>667</v>
      </c>
      <c r="C11" s="69" t="s">
        <v>14</v>
      </c>
      <c r="D11" s="70">
        <v>69365.73</v>
      </c>
      <c r="E11" s="71">
        <v>3.7000000000000002E-3</v>
      </c>
      <c r="F11" s="72">
        <v>36960.789612768211</v>
      </c>
      <c r="G11" s="125"/>
    </row>
    <row r="12" spans="1:7" x14ac:dyDescent="0.25">
      <c r="A12" s="12">
        <v>5</v>
      </c>
      <c r="B12" s="68" t="s">
        <v>665</v>
      </c>
      <c r="C12" s="69" t="s">
        <v>14</v>
      </c>
      <c r="D12" s="70">
        <v>56546.87</v>
      </c>
      <c r="E12" s="71">
        <v>3.0000000000000001E-3</v>
      </c>
      <c r="F12" s="72">
        <v>30130.39366590323</v>
      </c>
      <c r="G12" s="125"/>
    </row>
    <row r="13" spans="1:7" x14ac:dyDescent="0.25">
      <c r="A13" s="12">
        <v>6</v>
      </c>
      <c r="B13" s="68" t="s">
        <v>656</v>
      </c>
      <c r="C13" s="69" t="s">
        <v>14</v>
      </c>
      <c r="D13" s="70">
        <v>48976.27</v>
      </c>
      <c r="E13" s="71">
        <v>2.5999999999999999E-3</v>
      </c>
      <c r="F13" s="72">
        <v>26096.487291628462</v>
      </c>
      <c r="G13" s="125"/>
    </row>
    <row r="14" spans="1:7" x14ac:dyDescent="0.25">
      <c r="A14" s="12">
        <v>7</v>
      </c>
      <c r="B14" s="68" t="s">
        <v>651</v>
      </c>
      <c r="C14" s="69" t="s">
        <v>14</v>
      </c>
      <c r="D14" s="70">
        <v>41047.089999999997</v>
      </c>
      <c r="E14" s="71">
        <v>2.2000000000000001E-3</v>
      </c>
      <c r="F14" s="72">
        <v>21871.50682271292</v>
      </c>
      <c r="G14" s="125"/>
    </row>
    <row r="15" spans="1:7" x14ac:dyDescent="0.25">
      <c r="A15" s="12">
        <v>8</v>
      </c>
      <c r="B15" s="68" t="s">
        <v>659</v>
      </c>
      <c r="C15" s="69" t="s">
        <v>14</v>
      </c>
      <c r="D15" s="70">
        <v>40994.99</v>
      </c>
      <c r="E15" s="71">
        <v>2.2000000000000001E-3</v>
      </c>
      <c r="F15" s="72">
        <v>21843.749505710326</v>
      </c>
      <c r="G15" s="125"/>
    </row>
    <row r="16" spans="1:7" x14ac:dyDescent="0.25">
      <c r="A16" s="12">
        <v>9</v>
      </c>
      <c r="B16" s="68" t="s">
        <v>664</v>
      </c>
      <c r="C16" s="69" t="s">
        <v>14</v>
      </c>
      <c r="D16" s="70">
        <v>33078.5</v>
      </c>
      <c r="E16" s="71">
        <v>1.8E-3</v>
      </c>
      <c r="F16" s="72">
        <v>17625.5338094006</v>
      </c>
      <c r="G16" s="125"/>
    </row>
    <row r="17" spans="1:7" x14ac:dyDescent="0.25">
      <c r="A17" s="12">
        <v>10</v>
      </c>
      <c r="B17" s="68" t="s">
        <v>668</v>
      </c>
      <c r="C17" s="69" t="s">
        <v>14</v>
      </c>
      <c r="D17" s="70">
        <v>30391.19</v>
      </c>
      <c r="E17" s="71">
        <v>1.6000000000000001E-3</v>
      </c>
      <c r="F17" s="72">
        <v>16193.615474387221</v>
      </c>
      <c r="G17" s="125"/>
    </row>
    <row r="18" spans="1:7" x14ac:dyDescent="0.25">
      <c r="A18" s="131" t="s">
        <v>15</v>
      </c>
      <c r="B18" s="131"/>
      <c r="C18" s="131"/>
      <c r="D18" s="13">
        <f>SUM(D8:D17)</f>
        <v>751936.22999999986</v>
      </c>
      <c r="E18" s="14">
        <f>SUM(E8:E17)</f>
        <v>4.0100000000000004E-2</v>
      </c>
      <c r="F18" s="13">
        <f t="shared" ref="F18" si="0">SUM(F8:F17)</f>
        <v>400661.2194420973</v>
      </c>
      <c r="G18" s="125"/>
    </row>
    <row r="19" spans="1:7" x14ac:dyDescent="0.25">
      <c r="A19" s="133" t="s">
        <v>16</v>
      </c>
      <c r="B19" s="133"/>
      <c r="C19" s="133"/>
      <c r="D19" s="133"/>
      <c r="E19" s="133"/>
      <c r="F19" s="133"/>
      <c r="G19" s="125"/>
    </row>
    <row r="20" spans="1:7" x14ac:dyDescent="0.25">
      <c r="A20" s="15">
        <v>1</v>
      </c>
      <c r="B20" s="63" t="s">
        <v>670</v>
      </c>
      <c r="C20" s="64">
        <v>8</v>
      </c>
      <c r="D20" s="65">
        <v>39049</v>
      </c>
      <c r="E20" s="66">
        <v>2.0999999999999999E-3</v>
      </c>
      <c r="F20" s="67">
        <v>20806.840818304452</v>
      </c>
      <c r="G20" s="125"/>
    </row>
    <row r="21" spans="1:7" x14ac:dyDescent="0.25">
      <c r="A21" s="15">
        <v>2</v>
      </c>
      <c r="B21" s="63" t="s">
        <v>669</v>
      </c>
      <c r="C21" s="64">
        <v>7</v>
      </c>
      <c r="D21" s="65">
        <v>33282.68</v>
      </c>
      <c r="E21" s="66">
        <v>1.8E-3</v>
      </c>
      <c r="F21" s="67">
        <v>17734.32149818345</v>
      </c>
      <c r="G21" s="125"/>
    </row>
    <row r="22" spans="1:7" x14ac:dyDescent="0.25">
      <c r="A22" s="15">
        <v>3</v>
      </c>
      <c r="B22" s="63" t="s">
        <v>673</v>
      </c>
      <c r="C22" s="64">
        <v>5</v>
      </c>
      <c r="D22" s="65">
        <v>15366.78</v>
      </c>
      <c r="E22" s="66">
        <v>8.0000000000000004E-4</v>
      </c>
      <c r="F22" s="67">
        <v>8188.0186827038988</v>
      </c>
      <c r="G22" s="125"/>
    </row>
    <row r="23" spans="1:7" x14ac:dyDescent="0.25">
      <c r="A23" s="15">
        <v>4</v>
      </c>
      <c r="B23" s="63" t="s">
        <v>699</v>
      </c>
      <c r="C23" s="64">
        <v>4</v>
      </c>
      <c r="D23" s="65">
        <v>12572.46</v>
      </c>
      <c r="E23" s="66">
        <v>6.9999999999999999E-4</v>
      </c>
      <c r="F23" s="67">
        <v>6699.1057758585202</v>
      </c>
      <c r="G23" s="125"/>
    </row>
    <row r="24" spans="1:7" x14ac:dyDescent="0.25">
      <c r="A24" s="15">
        <v>5</v>
      </c>
      <c r="B24" s="63" t="s">
        <v>702</v>
      </c>
      <c r="C24" s="64">
        <v>6</v>
      </c>
      <c r="D24" s="65">
        <v>9518.68</v>
      </c>
      <c r="E24" s="66">
        <v>5.0000000000000001E-4</v>
      </c>
      <c r="F24" s="67">
        <v>5071.9341613454435</v>
      </c>
      <c r="G24" s="125"/>
    </row>
    <row r="25" spans="1:7" x14ac:dyDescent="0.25">
      <c r="A25" s="15">
        <v>6</v>
      </c>
      <c r="B25" s="63" t="s">
        <v>674</v>
      </c>
      <c r="C25" s="64">
        <v>4</v>
      </c>
      <c r="D25" s="65">
        <v>8738.64</v>
      </c>
      <c r="E25" s="66">
        <v>5.0000000000000001E-4</v>
      </c>
      <c r="F25" s="67">
        <v>4656.2927725797836</v>
      </c>
      <c r="G25" s="125"/>
    </row>
    <row r="26" spans="1:7" x14ac:dyDescent="0.25">
      <c r="A26" s="15">
        <v>7</v>
      </c>
      <c r="B26" s="63" t="s">
        <v>706</v>
      </c>
      <c r="C26" s="64">
        <v>3</v>
      </c>
      <c r="D26" s="65">
        <v>5202.49</v>
      </c>
      <c r="E26" s="66">
        <v>2.9999999999999997E-4</v>
      </c>
      <c r="F26" s="67">
        <v>2772.0896244288137</v>
      </c>
      <c r="G26" s="125"/>
    </row>
    <row r="27" spans="1:7" ht="25.5" x14ac:dyDescent="0.25">
      <c r="A27" s="15">
        <v>8</v>
      </c>
      <c r="B27" s="63" t="s">
        <v>712</v>
      </c>
      <c r="C27" s="64">
        <v>4</v>
      </c>
      <c r="D27" s="65">
        <v>3214.33</v>
      </c>
      <c r="E27" s="66">
        <v>2.0000000000000001E-4</v>
      </c>
      <c r="F27" s="67">
        <v>1712.7251796717082</v>
      </c>
      <c r="G27" s="125"/>
    </row>
    <row r="28" spans="1:7" x14ac:dyDescent="0.25">
      <c r="A28" s="15">
        <v>9</v>
      </c>
      <c r="B28" s="63" t="s">
        <v>697</v>
      </c>
      <c r="C28" s="64">
        <v>3</v>
      </c>
      <c r="D28" s="65">
        <v>3139.69</v>
      </c>
      <c r="E28" s="66">
        <v>2.0000000000000001E-4</v>
      </c>
      <c r="F28" s="67">
        <v>1672.9582902077468</v>
      </c>
      <c r="G28" s="125"/>
    </row>
    <row r="29" spans="1:7" ht="15" customHeight="1" x14ac:dyDescent="0.25">
      <c r="A29" s="15">
        <v>10</v>
      </c>
      <c r="B29" s="63" t="s">
        <v>1004</v>
      </c>
      <c r="C29" s="64">
        <v>1</v>
      </c>
      <c r="D29" s="65">
        <v>3138.73</v>
      </c>
      <c r="E29" s="66">
        <v>2.0000000000000001E-4</v>
      </c>
      <c r="F29" s="67">
        <v>1672.4371726583709</v>
      </c>
      <c r="G29" s="125"/>
    </row>
    <row r="30" spans="1:7" x14ac:dyDescent="0.25">
      <c r="A30" s="134"/>
      <c r="B30" s="134"/>
      <c r="C30" s="134"/>
      <c r="D30" s="16">
        <f>SUM(D20:D29)</f>
        <v>133223.47999999998</v>
      </c>
      <c r="E30" s="38">
        <f t="shared" ref="E30:F30" si="1">SUM(E20:E29)</f>
        <v>7.3000000000000001E-3</v>
      </c>
      <c r="F30" s="16">
        <f t="shared" si="1"/>
        <v>70986.723975942194</v>
      </c>
      <c r="G30" s="125"/>
    </row>
    <row r="31" spans="1:7" x14ac:dyDescent="0.25">
      <c r="A31" s="124" t="s">
        <v>32</v>
      </c>
      <c r="B31" s="124"/>
      <c r="C31" s="124"/>
      <c r="D31" s="17">
        <f>SUM(D18+D30)</f>
        <v>885159.70999999985</v>
      </c>
      <c r="E31" s="39">
        <f>SUM(E18+E30)</f>
        <v>4.7400000000000005E-2</v>
      </c>
      <c r="F31" s="17">
        <f>SUM(F18+F30)</f>
        <v>471647.94341803947</v>
      </c>
      <c r="G31" s="125"/>
    </row>
    <row r="32" spans="1:7" x14ac:dyDescent="0.25">
      <c r="A32" s="138" t="s">
        <v>31</v>
      </c>
      <c r="B32" s="139"/>
      <c r="C32" s="140"/>
      <c r="D32" s="18">
        <f>SUM('EMS-Cumulative'!E67)</f>
        <v>1093497.9299999997</v>
      </c>
      <c r="E32" s="40">
        <f>SUM('EMS-Cumulative'!F67)</f>
        <v>5.8404739216748006E-2</v>
      </c>
      <c r="F32" s="19">
        <f>SUM('EMS-Cumulative'!M67)</f>
        <v>582344.93573386746</v>
      </c>
      <c r="G32" s="125"/>
    </row>
    <row r="33" spans="1:9" x14ac:dyDescent="0.25">
      <c r="A33" s="127"/>
      <c r="B33" s="127"/>
      <c r="C33" s="127"/>
      <c r="D33" s="127"/>
      <c r="E33" s="127"/>
      <c r="F33" s="127"/>
      <c r="G33" s="125"/>
    </row>
    <row r="34" spans="1:9" ht="25.5" x14ac:dyDescent="0.25">
      <c r="A34" s="59"/>
      <c r="B34" s="60" t="s">
        <v>17</v>
      </c>
      <c r="C34" s="60" t="s">
        <v>9</v>
      </c>
      <c r="D34" s="61" t="s">
        <v>18</v>
      </c>
      <c r="E34" s="62" t="s">
        <v>11</v>
      </c>
      <c r="F34" s="61" t="s">
        <v>19</v>
      </c>
      <c r="G34" s="125"/>
    </row>
    <row r="35" spans="1:9" x14ac:dyDescent="0.25">
      <c r="A35" s="43">
        <v>1</v>
      </c>
      <c r="B35" s="48" t="s">
        <v>631</v>
      </c>
      <c r="C35" s="47">
        <v>8</v>
      </c>
      <c r="D35" s="49">
        <v>8324848.8899999997</v>
      </c>
      <c r="E35" s="50">
        <v>0.44469999999999998</v>
      </c>
      <c r="F35" s="44">
        <v>4435807.092583267</v>
      </c>
      <c r="G35" s="125"/>
    </row>
    <row r="36" spans="1:9" x14ac:dyDescent="0.25">
      <c r="A36" s="45">
        <v>2</v>
      </c>
      <c r="B36" s="48" t="s">
        <v>640</v>
      </c>
      <c r="C36" s="47">
        <v>7</v>
      </c>
      <c r="D36" s="49">
        <v>2708578.06</v>
      </c>
      <c r="E36" s="50">
        <v>0.1447</v>
      </c>
      <c r="F36" s="46">
        <v>1443236.986791695</v>
      </c>
      <c r="G36" s="125"/>
    </row>
    <row r="37" spans="1:9" x14ac:dyDescent="0.25">
      <c r="A37" s="45">
        <v>3</v>
      </c>
      <c r="B37" s="48" t="s">
        <v>634</v>
      </c>
      <c r="C37" s="47">
        <v>7</v>
      </c>
      <c r="D37" s="49">
        <v>2187425.2000000002</v>
      </c>
      <c r="E37" s="50">
        <v>0.1168</v>
      </c>
      <c r="F37" s="46">
        <v>1165546.225486127</v>
      </c>
      <c r="G37" s="125"/>
    </row>
    <row r="38" spans="1:9" x14ac:dyDescent="0.25">
      <c r="A38" s="43">
        <v>4</v>
      </c>
      <c r="B38" s="48" t="s">
        <v>607</v>
      </c>
      <c r="C38" s="47">
        <v>8</v>
      </c>
      <c r="D38" s="49">
        <v>1130139.53</v>
      </c>
      <c r="E38" s="50">
        <v>6.0400000000000002E-2</v>
      </c>
      <c r="F38" s="46">
        <v>602182.81783981388</v>
      </c>
      <c r="G38" s="125"/>
    </row>
    <row r="39" spans="1:9" x14ac:dyDescent="0.25">
      <c r="A39" s="45">
        <v>5</v>
      </c>
      <c r="B39" s="48" t="s">
        <v>606</v>
      </c>
      <c r="C39" s="47">
        <v>7</v>
      </c>
      <c r="D39" s="49">
        <v>500137.64</v>
      </c>
      <c r="E39" s="50">
        <v>2.6700000000000002E-2</v>
      </c>
      <c r="F39" s="46">
        <v>266493.01386182645</v>
      </c>
      <c r="G39" s="125"/>
    </row>
    <row r="40" spans="1:9" x14ac:dyDescent="0.25">
      <c r="A40" s="45">
        <v>6</v>
      </c>
      <c r="B40" s="48" t="s">
        <v>613</v>
      </c>
      <c r="C40" s="47">
        <v>8</v>
      </c>
      <c r="D40" s="49">
        <v>350279.57</v>
      </c>
      <c r="E40" s="50">
        <v>1.8700000000000001E-2</v>
      </c>
      <c r="F40" s="46">
        <v>186642.74199456151</v>
      </c>
      <c r="G40" s="125"/>
    </row>
    <row r="41" spans="1:9" x14ac:dyDescent="0.25">
      <c r="A41" s="43">
        <v>7</v>
      </c>
      <c r="B41" s="48" t="s">
        <v>637</v>
      </c>
      <c r="C41" s="47">
        <v>8</v>
      </c>
      <c r="D41" s="49">
        <v>333105.87</v>
      </c>
      <c r="E41" s="50">
        <v>1.78E-2</v>
      </c>
      <c r="F41" s="46">
        <v>177491.92181300349</v>
      </c>
      <c r="G41" s="125"/>
    </row>
    <row r="42" spans="1:9" x14ac:dyDescent="0.25">
      <c r="A42" s="45">
        <v>8</v>
      </c>
      <c r="B42" s="48" t="s">
        <v>628</v>
      </c>
      <c r="C42" s="47">
        <v>6</v>
      </c>
      <c r="D42" s="49">
        <v>328463.15999999997</v>
      </c>
      <c r="E42" s="50">
        <v>1.7500000000000002E-2</v>
      </c>
      <c r="F42" s="46">
        <v>175018.09910969061</v>
      </c>
      <c r="G42" s="125"/>
    </row>
    <row r="43" spans="1:9" x14ac:dyDescent="0.25">
      <c r="A43" s="45">
        <v>9</v>
      </c>
      <c r="B43" s="48" t="s">
        <v>625</v>
      </c>
      <c r="C43" s="47">
        <v>8</v>
      </c>
      <c r="D43" s="49">
        <v>226741.81</v>
      </c>
      <c r="E43" s="50">
        <v>1.21E-2</v>
      </c>
      <c r="F43" s="46">
        <v>120816.9566335561</v>
      </c>
      <c r="G43" s="125"/>
    </row>
    <row r="44" spans="1:9" x14ac:dyDescent="0.25">
      <c r="A44" s="43">
        <v>10</v>
      </c>
      <c r="B44" s="48" t="s">
        <v>597</v>
      </c>
      <c r="C44" s="47">
        <v>3</v>
      </c>
      <c r="D44" s="49">
        <v>189012.56</v>
      </c>
      <c r="E44" s="50">
        <v>1.01E-2</v>
      </c>
      <c r="F44" s="46">
        <v>100713.32915577899</v>
      </c>
      <c r="G44" s="125"/>
    </row>
    <row r="45" spans="1:9" s="11" customFormat="1" x14ac:dyDescent="0.25">
      <c r="A45" s="132" t="s">
        <v>28</v>
      </c>
      <c r="B45" s="132"/>
      <c r="C45" s="132"/>
      <c r="D45" s="20">
        <f>SUM(D35:D44)</f>
        <v>16278732.289999999</v>
      </c>
      <c r="E45" s="21">
        <f>SUM(E35:E44)</f>
        <v>0.86949999999999994</v>
      </c>
      <c r="F45" s="20">
        <f>SUM(F35:F44)</f>
        <v>8673949.1852693185</v>
      </c>
      <c r="G45" s="125"/>
    </row>
    <row r="46" spans="1:9" x14ac:dyDescent="0.25">
      <c r="A46" s="124" t="s">
        <v>30</v>
      </c>
      <c r="B46" s="124"/>
      <c r="C46" s="124"/>
      <c r="D46" s="35">
        <f>SUM('EMS-Cumulative'!E68)</f>
        <v>17629262.323100004</v>
      </c>
      <c r="E46" s="22">
        <f>SUM('EMS-Cumulative'!F68)</f>
        <v>0.94159526078325129</v>
      </c>
      <c r="F46" s="19">
        <f>SUM('EMS-Cumulative'!M68)</f>
        <v>9393564.0442661326</v>
      </c>
      <c r="G46" s="125"/>
      <c r="I46" s="41"/>
    </row>
    <row r="47" spans="1:9" x14ac:dyDescent="0.25">
      <c r="A47" s="128"/>
      <c r="B47" s="128"/>
      <c r="C47" s="128"/>
      <c r="D47" s="128"/>
      <c r="E47" s="128"/>
      <c r="F47" s="128"/>
    </row>
    <row r="48" spans="1:9" ht="15" customHeight="1" x14ac:dyDescent="0.25">
      <c r="A48" s="136"/>
      <c r="B48" s="129" t="s">
        <v>20</v>
      </c>
      <c r="C48" s="129" t="s">
        <v>21</v>
      </c>
      <c r="D48" s="129"/>
      <c r="E48" s="137" t="s">
        <v>11</v>
      </c>
      <c r="F48" s="135" t="s">
        <v>22</v>
      </c>
      <c r="G48" s="125" t="s">
        <v>592</v>
      </c>
    </row>
    <row r="49" spans="1:7" ht="25.5" x14ac:dyDescent="0.25">
      <c r="A49" s="136"/>
      <c r="B49" s="129"/>
      <c r="C49" s="54" t="s">
        <v>0</v>
      </c>
      <c r="D49" s="54" t="s">
        <v>1</v>
      </c>
      <c r="E49" s="137"/>
      <c r="F49" s="135"/>
      <c r="G49" s="125"/>
    </row>
    <row r="50" spans="1:7" ht="18.75" customHeight="1" x14ac:dyDescent="0.25">
      <c r="A50" s="23">
        <v>1</v>
      </c>
      <c r="B50" s="24" t="s">
        <v>49</v>
      </c>
      <c r="C50" s="25" t="s">
        <v>830</v>
      </c>
      <c r="D50" s="25" t="s">
        <v>50</v>
      </c>
      <c r="E50" s="26">
        <f>SUM(F50/$F$61)</f>
        <v>4.4851116856166842E-2</v>
      </c>
      <c r="F50" s="42">
        <v>80388.070000000007</v>
      </c>
      <c r="G50" s="125"/>
    </row>
    <row r="51" spans="1:7" x14ac:dyDescent="0.25">
      <c r="A51" s="23">
        <v>2</v>
      </c>
      <c r="B51" s="24" t="s">
        <v>49</v>
      </c>
      <c r="C51" s="25" t="s">
        <v>54</v>
      </c>
      <c r="D51" s="25" t="s">
        <v>53</v>
      </c>
      <c r="E51" s="26">
        <f t="shared" ref="E51:E59" si="2">SUM(F51/$F$61)</f>
        <v>3.5632543222988901E-2</v>
      </c>
      <c r="F51" s="42">
        <v>63865.33</v>
      </c>
      <c r="G51" s="125"/>
    </row>
    <row r="52" spans="1:7" x14ac:dyDescent="0.25">
      <c r="A52" s="23">
        <v>3</v>
      </c>
      <c r="B52" s="24" t="s">
        <v>49</v>
      </c>
      <c r="C52" s="25" t="s">
        <v>52</v>
      </c>
      <c r="D52" s="25" t="s">
        <v>51</v>
      </c>
      <c r="E52" s="26">
        <f t="shared" si="2"/>
        <v>3.1597391266083345E-2</v>
      </c>
      <c r="F52" s="42">
        <v>56633</v>
      </c>
      <c r="G52" s="125"/>
    </row>
    <row r="53" spans="1:7" ht="38.25" x14ac:dyDescent="0.25">
      <c r="A53" s="23">
        <v>4</v>
      </c>
      <c r="B53" s="24" t="s">
        <v>49</v>
      </c>
      <c r="C53" s="25" t="s">
        <v>130</v>
      </c>
      <c r="D53" s="25" t="s">
        <v>129</v>
      </c>
      <c r="E53" s="26">
        <f t="shared" si="2"/>
        <v>3.1481469630581883E-2</v>
      </c>
      <c r="F53" s="42">
        <v>56425.23</v>
      </c>
      <c r="G53" s="125"/>
    </row>
    <row r="54" spans="1:7" x14ac:dyDescent="0.25">
      <c r="A54" s="23">
        <v>5</v>
      </c>
      <c r="B54" s="24" t="s">
        <v>49</v>
      </c>
      <c r="C54" s="25" t="s">
        <v>61</v>
      </c>
      <c r="D54" s="25" t="s">
        <v>60</v>
      </c>
      <c r="E54" s="26">
        <f t="shared" si="2"/>
        <v>3.1112095998356896E-2</v>
      </c>
      <c r="F54" s="42">
        <v>55763.19</v>
      </c>
      <c r="G54" s="125"/>
    </row>
    <row r="55" spans="1:7" x14ac:dyDescent="0.25">
      <c r="A55" s="23">
        <v>6</v>
      </c>
      <c r="B55" s="24" t="s">
        <v>49</v>
      </c>
      <c r="C55" s="25" t="s">
        <v>59</v>
      </c>
      <c r="D55" s="25" t="s">
        <v>50</v>
      </c>
      <c r="E55" s="26">
        <f t="shared" si="2"/>
        <v>2.6289333048661278E-2</v>
      </c>
      <c r="F55" s="42">
        <v>47119.199999999997</v>
      </c>
      <c r="G55" s="125"/>
    </row>
    <row r="56" spans="1:7" x14ac:dyDescent="0.25">
      <c r="A56" s="23">
        <v>7</v>
      </c>
      <c r="B56" s="24" t="s">
        <v>742</v>
      </c>
      <c r="C56" s="25" t="s">
        <v>916</v>
      </c>
      <c r="D56" s="25" t="s">
        <v>84</v>
      </c>
      <c r="E56" s="26">
        <f t="shared" si="2"/>
        <v>2.4832303483857166E-2</v>
      </c>
      <c r="F56" s="42">
        <v>44507.72</v>
      </c>
      <c r="G56" s="125"/>
    </row>
    <row r="57" spans="1:7" x14ac:dyDescent="0.25">
      <c r="A57" s="23">
        <v>8</v>
      </c>
      <c r="B57" s="24" t="s">
        <v>49</v>
      </c>
      <c r="C57" s="25" t="s">
        <v>58</v>
      </c>
      <c r="D57" s="25" t="s">
        <v>57</v>
      </c>
      <c r="E57" s="26">
        <f t="shared" si="2"/>
        <v>2.3518511929748968E-2</v>
      </c>
      <c r="F57" s="42">
        <v>42152.97</v>
      </c>
      <c r="G57" s="125"/>
    </row>
    <row r="58" spans="1:7" x14ac:dyDescent="0.25">
      <c r="A58" s="23">
        <v>9</v>
      </c>
      <c r="B58" s="24" t="s">
        <v>49</v>
      </c>
      <c r="C58" s="25" t="s">
        <v>56</v>
      </c>
      <c r="D58" s="25" t="s">
        <v>55</v>
      </c>
      <c r="E58" s="26">
        <f t="shared" si="2"/>
        <v>2.2543753638521916E-2</v>
      </c>
      <c r="F58" s="42">
        <v>40405.879999999997</v>
      </c>
      <c r="G58" s="125"/>
    </row>
    <row r="59" spans="1:7" ht="15" customHeight="1" x14ac:dyDescent="0.25">
      <c r="A59" s="23">
        <v>10</v>
      </c>
      <c r="B59" s="24" t="s">
        <v>118</v>
      </c>
      <c r="C59" s="25" t="s">
        <v>120</v>
      </c>
      <c r="D59" s="25" t="s">
        <v>119</v>
      </c>
      <c r="E59" s="26">
        <f t="shared" si="2"/>
        <v>2.208848071861437E-2</v>
      </c>
      <c r="F59" s="42">
        <v>39589.879999999997</v>
      </c>
      <c r="G59" s="125"/>
    </row>
    <row r="60" spans="1:7" x14ac:dyDescent="0.25">
      <c r="A60" s="124" t="s">
        <v>28</v>
      </c>
      <c r="B60" s="124"/>
      <c r="C60" s="124"/>
      <c r="D60" s="124"/>
      <c r="E60" s="27">
        <f>SUM(E50:E59)</f>
        <v>0.29394699979358158</v>
      </c>
      <c r="F60" s="17">
        <f>SUM(F50:F59)</f>
        <v>526850.47000000009</v>
      </c>
      <c r="G60" s="125"/>
    </row>
    <row r="61" spans="1:7" x14ac:dyDescent="0.25">
      <c r="A61" s="124" t="s">
        <v>27</v>
      </c>
      <c r="B61" s="124"/>
      <c r="C61" s="124"/>
      <c r="D61" s="124"/>
      <c r="E61" s="27">
        <v>1</v>
      </c>
      <c r="F61" s="19">
        <f>SUM('PHYS-Alpha'!F536)</f>
        <v>1792331.5100000009</v>
      </c>
      <c r="G61" s="125"/>
    </row>
  </sheetData>
  <sheetProtection selectLockedCells="1" sort="0" selectUnlockedCells="1"/>
  <mergeCells count="23">
    <mergeCell ref="F48:F49"/>
    <mergeCell ref="A60:D60"/>
    <mergeCell ref="A31:C31"/>
    <mergeCell ref="A48:A49"/>
    <mergeCell ref="B48:B49"/>
    <mergeCell ref="E48:E49"/>
    <mergeCell ref="A32:C32"/>
    <mergeCell ref="A61:D61"/>
    <mergeCell ref="G48:G61"/>
    <mergeCell ref="A1:G1"/>
    <mergeCell ref="A2:G2"/>
    <mergeCell ref="A3:G3"/>
    <mergeCell ref="A4:G4"/>
    <mergeCell ref="A33:F33"/>
    <mergeCell ref="A46:C46"/>
    <mergeCell ref="A47:F47"/>
    <mergeCell ref="C48:D48"/>
    <mergeCell ref="G6:G46"/>
    <mergeCell ref="A7:F7"/>
    <mergeCell ref="A18:C18"/>
    <mergeCell ref="A45:C45"/>
    <mergeCell ref="A19:F19"/>
    <mergeCell ref="A30:C30"/>
  </mergeCells>
  <printOptions horizontalCentered="1"/>
  <pageMargins left="0.25" right="0.25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zoomScaleNormal="100" zoomScaleSheetLayoutView="100" workbookViewId="0">
      <selection activeCell="E56" sqref="E56"/>
    </sheetView>
  </sheetViews>
  <sheetFormatPr defaultColWidth="9.140625" defaultRowHeight="15" x14ac:dyDescent="0.25"/>
  <cols>
    <col min="1" max="1" width="4.140625" style="4" bestFit="1" customWidth="1"/>
    <col min="2" max="2" width="50.28515625" style="3" customWidth="1"/>
    <col min="3" max="4" width="6.7109375" style="5" customWidth="1"/>
    <col min="5" max="5" width="13.7109375" style="5" bestFit="1" customWidth="1"/>
    <col min="6" max="6" width="8.7109375" style="5" customWidth="1"/>
    <col min="7" max="12" width="11.7109375" style="5" bestFit="1" customWidth="1"/>
    <col min="13" max="13" width="11.7109375" style="7" bestFit="1" customWidth="1"/>
    <col min="14" max="14" width="12.140625" style="28" bestFit="1" customWidth="1"/>
    <col min="15" max="15" width="13.42578125" style="28" bestFit="1" customWidth="1"/>
    <col min="16" max="16" width="13.28515625" style="28" bestFit="1" customWidth="1"/>
    <col min="17" max="16384" width="9.140625" style="28"/>
  </cols>
  <sheetData>
    <row r="1" spans="1:16" ht="15.75" customHeight="1" x14ac:dyDescent="0.25">
      <c r="A1" s="145" t="s">
        <v>692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5.75" customHeight="1" x14ac:dyDescent="0.25">
      <c r="A2" s="145" t="s">
        <v>25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6" ht="15.75" customHeight="1" x14ac:dyDescent="0.25">
      <c r="A3" s="146" t="s">
        <v>693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8"/>
    </row>
    <row r="4" spans="1:16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6" s="6" customFormat="1" ht="20.100000000000001" customHeight="1" x14ac:dyDescent="0.2">
      <c r="A5" s="144" t="s">
        <v>36</v>
      </c>
      <c r="B5" s="144"/>
      <c r="C5" s="144"/>
      <c r="D5" s="144"/>
      <c r="E5" s="144"/>
      <c r="F5" s="144"/>
      <c r="G5" s="77">
        <v>1</v>
      </c>
      <c r="H5" s="77">
        <v>2</v>
      </c>
      <c r="I5" s="77">
        <v>3</v>
      </c>
      <c r="J5" s="77">
        <v>4</v>
      </c>
      <c r="K5" s="77">
        <v>5</v>
      </c>
      <c r="L5" s="77">
        <v>6</v>
      </c>
      <c r="M5" s="143" t="s">
        <v>34</v>
      </c>
    </row>
    <row r="6" spans="1:16" s="6" customFormat="1" ht="20.100000000000001" customHeight="1" x14ac:dyDescent="0.2">
      <c r="A6" s="144" t="s">
        <v>37</v>
      </c>
      <c r="B6" s="144"/>
      <c r="C6" s="144"/>
      <c r="D6" s="144"/>
      <c r="E6" s="144"/>
      <c r="F6" s="144"/>
      <c r="G6" s="77" t="s">
        <v>722</v>
      </c>
      <c r="H6" s="77" t="s">
        <v>723</v>
      </c>
      <c r="I6" s="77" t="s">
        <v>724</v>
      </c>
      <c r="J6" s="77" t="s">
        <v>725</v>
      </c>
      <c r="K6" s="77" t="s">
        <v>726</v>
      </c>
      <c r="L6" s="77" t="s">
        <v>727</v>
      </c>
      <c r="M6" s="143"/>
    </row>
    <row r="7" spans="1:16" s="6" customFormat="1" ht="20.100000000000001" customHeight="1" x14ac:dyDescent="0.2">
      <c r="A7" s="144" t="s">
        <v>43</v>
      </c>
      <c r="B7" s="144"/>
      <c r="C7" s="144"/>
      <c r="D7" s="144"/>
      <c r="E7" s="144"/>
      <c r="F7" s="144"/>
      <c r="G7" s="142">
        <f>SUM(E69)</f>
        <v>18722760.253100004</v>
      </c>
      <c r="H7" s="142"/>
      <c r="I7" s="142"/>
      <c r="J7" s="142"/>
      <c r="K7" s="142"/>
      <c r="L7" s="142"/>
      <c r="M7" s="143"/>
    </row>
    <row r="8" spans="1:16" s="6" customFormat="1" ht="20.100000000000001" customHeight="1" x14ac:dyDescent="0.25">
      <c r="A8" s="144" t="s">
        <v>44</v>
      </c>
      <c r="B8" s="144"/>
      <c r="C8" s="144"/>
      <c r="D8" s="144"/>
      <c r="E8" s="144"/>
      <c r="F8" s="144"/>
      <c r="G8" s="78">
        <f>G69</f>
        <v>1748086.7199999997</v>
      </c>
      <c r="H8" s="78">
        <f t="shared" ref="H8:L8" si="0">H69</f>
        <v>1489528.1799999992</v>
      </c>
      <c r="I8" s="78">
        <f t="shared" si="0"/>
        <v>1530328.1000000003</v>
      </c>
      <c r="J8" s="78">
        <f t="shared" si="0"/>
        <v>2171190.1599999997</v>
      </c>
      <c r="K8" s="78">
        <f t="shared" si="0"/>
        <v>1494458.6800000002</v>
      </c>
      <c r="L8" s="78">
        <f t="shared" si="0"/>
        <v>1542317.1399999997</v>
      </c>
      <c r="M8" s="79">
        <f>SUM(G8:L8)</f>
        <v>9975908.9799999967</v>
      </c>
      <c r="N8" s="36"/>
      <c r="O8" s="76"/>
      <c r="P8" s="36"/>
    </row>
    <row r="9" spans="1:16" s="6" customFormat="1" ht="20.100000000000001" customHeight="1" x14ac:dyDescent="0.2">
      <c r="A9" s="144" t="s">
        <v>35</v>
      </c>
      <c r="B9" s="144"/>
      <c r="C9" s="144"/>
      <c r="D9" s="144"/>
      <c r="E9" s="144"/>
      <c r="F9" s="144"/>
      <c r="G9" s="80">
        <f>SUM(G8/$G$7)</f>
        <v>9.3366933954653494E-2</v>
      </c>
      <c r="H9" s="80">
        <f t="shared" ref="H9:L9" si="1">SUM(H8/$G$7)</f>
        <v>7.9557082388713063E-2</v>
      </c>
      <c r="I9" s="80">
        <f t="shared" si="1"/>
        <v>8.1736243978588446E-2</v>
      </c>
      <c r="J9" s="80">
        <f t="shared" si="1"/>
        <v>0.11596528132867091</v>
      </c>
      <c r="K9" s="80">
        <f t="shared" si="1"/>
        <v>7.9820424969259354E-2</v>
      </c>
      <c r="L9" s="80">
        <f t="shared" si="1"/>
        <v>8.2376589730920255E-2</v>
      </c>
      <c r="M9" s="81">
        <f>SUM(G9:L9)</f>
        <v>0.53282255635080544</v>
      </c>
      <c r="O9" s="37"/>
    </row>
    <row r="10" spans="1:16" s="6" customFormat="1" ht="32.1" customHeight="1" x14ac:dyDescent="0.2">
      <c r="A10" s="148" t="s">
        <v>3</v>
      </c>
      <c r="B10" s="148"/>
      <c r="C10" s="82" t="s">
        <v>9</v>
      </c>
      <c r="D10" s="82" t="s">
        <v>26</v>
      </c>
      <c r="E10" s="83" t="s">
        <v>24</v>
      </c>
      <c r="F10" s="83" t="s">
        <v>46</v>
      </c>
      <c r="G10" s="147" t="s">
        <v>23</v>
      </c>
      <c r="H10" s="147"/>
      <c r="I10" s="147"/>
      <c r="J10" s="147"/>
      <c r="K10" s="147"/>
      <c r="L10" s="147"/>
      <c r="M10" s="84"/>
      <c r="O10" s="74"/>
    </row>
    <row r="11" spans="1:16" s="1" customFormat="1" ht="15" customHeight="1" x14ac:dyDescent="0.2">
      <c r="A11" s="85">
        <v>1</v>
      </c>
      <c r="B11" s="86" t="s">
        <v>651</v>
      </c>
      <c r="C11" s="87" t="s">
        <v>14</v>
      </c>
      <c r="D11" s="86" t="s">
        <v>14</v>
      </c>
      <c r="E11" s="88">
        <v>41047.089999999997</v>
      </c>
      <c r="F11" s="89">
        <v>2.1923631689512099E-3</v>
      </c>
      <c r="G11" s="90">
        <v>3832.8124295398502</v>
      </c>
      <c r="H11" s="90">
        <v>3265.9032627705501</v>
      </c>
      <c r="I11" s="90">
        <v>3355.0349628510799</v>
      </c>
      <c r="J11" s="91">
        <v>4760.04</v>
      </c>
      <c r="K11" s="123">
        <v>3276.3961675514402</v>
      </c>
      <c r="L11" s="123">
        <v>3381.32</v>
      </c>
      <c r="M11" s="115">
        <f t="shared" ref="M11:M42" si="2">SUM(G11:L11)</f>
        <v>21871.50682271292</v>
      </c>
      <c r="O11" s="75"/>
      <c r="P11" s="73"/>
    </row>
    <row r="12" spans="1:16" s="1" customFormat="1" ht="15" customHeight="1" x14ac:dyDescent="0.2">
      <c r="A12" s="85">
        <v>2</v>
      </c>
      <c r="B12" s="86" t="s">
        <v>652</v>
      </c>
      <c r="C12" s="87" t="s">
        <v>14</v>
      </c>
      <c r="D12" s="86" t="s">
        <v>14</v>
      </c>
      <c r="E12" s="88">
        <v>21143.49</v>
      </c>
      <c r="F12" s="89">
        <v>1.12929342223987E-3</v>
      </c>
      <c r="G12" s="90">
        <v>1974.29418932868</v>
      </c>
      <c r="H12" s="90">
        <v>1682.2774276411899</v>
      </c>
      <c r="I12" s="90">
        <v>1728.1894571988501</v>
      </c>
      <c r="J12" s="91">
        <v>2451.91</v>
      </c>
      <c r="K12" s="123">
        <v>1687.68235713329</v>
      </c>
      <c r="L12" s="123">
        <v>1741.73</v>
      </c>
      <c r="M12" s="115">
        <f t="shared" si="2"/>
        <v>11266.08343130201</v>
      </c>
    </row>
    <row r="13" spans="1:16" s="1" customFormat="1" ht="15" customHeight="1" x14ac:dyDescent="0.2">
      <c r="A13" s="85">
        <v>3</v>
      </c>
      <c r="B13" s="86" t="s">
        <v>653</v>
      </c>
      <c r="C13" s="87" t="s">
        <v>14</v>
      </c>
      <c r="D13" s="86" t="s">
        <v>14</v>
      </c>
      <c r="E13" s="88">
        <v>17490.240000000002</v>
      </c>
      <c r="F13" s="89">
        <v>9.3416994949257397E-4</v>
      </c>
      <c r="G13" s="90">
        <v>1633.1683748503301</v>
      </c>
      <c r="H13" s="90">
        <v>1391.6073437274099</v>
      </c>
      <c r="I13" s="90">
        <v>1429.5865238840699</v>
      </c>
      <c r="J13" s="91">
        <v>2028.26</v>
      </c>
      <c r="K13" s="123">
        <v>1396.07838961434</v>
      </c>
      <c r="L13" s="123">
        <v>1440.79</v>
      </c>
      <c r="M13" s="115">
        <f t="shared" si="2"/>
        <v>9319.4906320761511</v>
      </c>
    </row>
    <row r="14" spans="1:16" s="1" customFormat="1" ht="15" customHeight="1" x14ac:dyDescent="0.2">
      <c r="A14" s="85">
        <v>4</v>
      </c>
      <c r="B14" s="86" t="s">
        <v>654</v>
      </c>
      <c r="C14" s="87" t="s">
        <v>14</v>
      </c>
      <c r="D14" s="86" t="s">
        <v>14</v>
      </c>
      <c r="E14" s="88">
        <v>26346.89</v>
      </c>
      <c r="F14" s="89">
        <v>1.40721184503966E-3</v>
      </c>
      <c r="G14" s="90">
        <v>2460.1667857994098</v>
      </c>
      <c r="H14" s="90">
        <v>2096.2848770730602</v>
      </c>
      <c r="I14" s="90">
        <v>2153.4958291170301</v>
      </c>
      <c r="J14" s="91">
        <v>3055.32</v>
      </c>
      <c r="K14" s="123">
        <v>2103.0199564183299</v>
      </c>
      <c r="L14" s="123">
        <v>2170.37</v>
      </c>
      <c r="M14" s="115">
        <f t="shared" si="2"/>
        <v>14038.65744840783</v>
      </c>
    </row>
    <row r="15" spans="1:16" s="1" customFormat="1" ht="15" customHeight="1" x14ac:dyDescent="0.2">
      <c r="A15" s="85">
        <v>5</v>
      </c>
      <c r="B15" s="86" t="s">
        <v>655</v>
      </c>
      <c r="C15" s="87" t="s">
        <v>14</v>
      </c>
      <c r="D15" s="86" t="s">
        <v>14</v>
      </c>
      <c r="E15" s="88">
        <v>6566.6</v>
      </c>
      <c r="F15" s="89">
        <v>3.5072819986106202E-4</v>
      </c>
      <c r="G15" s="90">
        <v>613.162738206688</v>
      </c>
      <c r="H15" s="90">
        <v>522.47017669971501</v>
      </c>
      <c r="I15" s="90">
        <v>536.72921970979905</v>
      </c>
      <c r="J15" s="91">
        <v>761.5</v>
      </c>
      <c r="K15" s="123">
        <v>524.14880260313896</v>
      </c>
      <c r="L15" s="123">
        <v>540.92999999999995</v>
      </c>
      <c r="M15" s="115">
        <f t="shared" si="2"/>
        <v>3498.9409372193409</v>
      </c>
    </row>
    <row r="16" spans="1:16" s="1" customFormat="1" ht="15" customHeight="1" x14ac:dyDescent="0.2">
      <c r="A16" s="85">
        <v>6</v>
      </c>
      <c r="B16" s="86" t="s">
        <v>694</v>
      </c>
      <c r="C16" s="87" t="s">
        <v>14</v>
      </c>
      <c r="D16" s="86" t="s">
        <v>14</v>
      </c>
      <c r="E16" s="88">
        <v>5907.06</v>
      </c>
      <c r="F16" s="89">
        <v>3.1550155640229098E-4</v>
      </c>
      <c r="G16" s="90">
        <v>551.57754155136604</v>
      </c>
      <c r="H16" s="90">
        <v>469.99401242283898</v>
      </c>
      <c r="I16" s="90">
        <v>482.82089735616103</v>
      </c>
      <c r="J16" s="91">
        <v>685.01</v>
      </c>
      <c r="K16" s="123">
        <v>471.50403951891298</v>
      </c>
      <c r="L16" s="123">
        <v>486.6</v>
      </c>
      <c r="M16" s="115">
        <f t="shared" si="2"/>
        <v>3147.5064908492786</v>
      </c>
    </row>
    <row r="17" spans="1:20" s="1" customFormat="1" ht="15" customHeight="1" x14ac:dyDescent="0.2">
      <c r="A17" s="85">
        <v>7</v>
      </c>
      <c r="B17" s="86" t="s">
        <v>656</v>
      </c>
      <c r="C17" s="87" t="s">
        <v>14</v>
      </c>
      <c r="D17" s="86" t="s">
        <v>14</v>
      </c>
      <c r="E17" s="88">
        <v>48976.27</v>
      </c>
      <c r="F17" s="89">
        <v>2.6158680310981799E-3</v>
      </c>
      <c r="G17" s="90">
        <v>4573.20741637226</v>
      </c>
      <c r="H17" s="90">
        <v>3896.7868365657901</v>
      </c>
      <c r="I17" s="90">
        <v>4003.1363538812202</v>
      </c>
      <c r="J17" s="91">
        <v>5679.55</v>
      </c>
      <c r="K17" s="123">
        <v>3909.3066848091898</v>
      </c>
      <c r="L17" s="123">
        <v>4034.5</v>
      </c>
      <c r="M17" s="115">
        <f t="shared" si="2"/>
        <v>26096.487291628462</v>
      </c>
    </row>
    <row r="18" spans="1:20" s="1" customFormat="1" ht="15" customHeight="1" x14ac:dyDescent="0.2">
      <c r="A18" s="85">
        <v>8</v>
      </c>
      <c r="B18" s="86" t="s">
        <v>657</v>
      </c>
      <c r="C18" s="87" t="s">
        <v>14</v>
      </c>
      <c r="D18" s="86" t="s">
        <v>14</v>
      </c>
      <c r="E18" s="88">
        <v>24857.41</v>
      </c>
      <c r="F18" s="89">
        <v>1.3276573359894499E-3</v>
      </c>
      <c r="G18" s="90">
        <v>2321.0851247717701</v>
      </c>
      <c r="H18" s="90">
        <v>1977.7747076108301</v>
      </c>
      <c r="I18" s="90">
        <v>2031.7513284357999</v>
      </c>
      <c r="J18" s="91">
        <v>2882.6</v>
      </c>
      <c r="K18" s="123">
        <v>1984.12902983512</v>
      </c>
      <c r="L18" s="123">
        <v>2047.67</v>
      </c>
      <c r="M18" s="115">
        <f t="shared" si="2"/>
        <v>13245.01019065352</v>
      </c>
    </row>
    <row r="19" spans="1:20" s="1" customFormat="1" ht="15" customHeight="1" x14ac:dyDescent="0.2">
      <c r="A19" s="85">
        <v>9</v>
      </c>
      <c r="B19" s="86" t="s">
        <v>658</v>
      </c>
      <c r="C19" s="87" t="s">
        <v>14</v>
      </c>
      <c r="D19" s="86" t="s">
        <v>14</v>
      </c>
      <c r="E19" s="88">
        <v>26262.22</v>
      </c>
      <c r="F19" s="89">
        <v>1.40268954176517E-3</v>
      </c>
      <c r="G19" s="90">
        <v>2452.2606412125701</v>
      </c>
      <c r="H19" s="90">
        <v>2089.54812595967</v>
      </c>
      <c r="I19" s="90">
        <v>2146.5752213393698</v>
      </c>
      <c r="J19" s="91">
        <v>3045.51</v>
      </c>
      <c r="K19" s="123">
        <v>2096.26156103618</v>
      </c>
      <c r="L19" s="123">
        <v>2163.39</v>
      </c>
      <c r="M19" s="115">
        <f t="shared" si="2"/>
        <v>13993.545549547791</v>
      </c>
    </row>
    <row r="20" spans="1:20" s="1" customFormat="1" ht="15" customHeight="1" x14ac:dyDescent="0.2">
      <c r="A20" s="85">
        <v>10</v>
      </c>
      <c r="B20" s="86" t="s">
        <v>659</v>
      </c>
      <c r="C20" s="87" t="s">
        <v>14</v>
      </c>
      <c r="D20" s="86" t="s">
        <v>14</v>
      </c>
      <c r="E20" s="88">
        <v>40994.99</v>
      </c>
      <c r="F20" s="89">
        <v>2.1895804596019598E-3</v>
      </c>
      <c r="G20" s="90">
        <v>3827.9475407601799</v>
      </c>
      <c r="H20" s="90">
        <v>3261.7579369998198</v>
      </c>
      <c r="I20" s="90">
        <v>3350.77650453979</v>
      </c>
      <c r="J20" s="91">
        <v>4754</v>
      </c>
      <c r="K20" s="123">
        <v>3272.2375234105398</v>
      </c>
      <c r="L20" s="123">
        <v>3377.03</v>
      </c>
      <c r="M20" s="115">
        <f t="shared" si="2"/>
        <v>21843.749505710326</v>
      </c>
    </row>
    <row r="21" spans="1:20" s="1" customFormat="1" ht="15" customHeight="1" x14ac:dyDescent="0.2">
      <c r="A21" s="85">
        <v>11</v>
      </c>
      <c r="B21" s="86" t="s">
        <v>695</v>
      </c>
      <c r="C21" s="87" t="s">
        <v>14</v>
      </c>
      <c r="D21" s="86" t="s">
        <v>14</v>
      </c>
      <c r="E21" s="88">
        <v>8447.2999999999993</v>
      </c>
      <c r="F21" s="89">
        <v>4.5117813216677502E-4</v>
      </c>
      <c r="G21" s="90">
        <v>788.77495179443804</v>
      </c>
      <c r="H21" s="90">
        <v>672.10768489560803</v>
      </c>
      <c r="I21" s="90">
        <v>690.45057376033003</v>
      </c>
      <c r="J21" s="91">
        <v>979.59</v>
      </c>
      <c r="K21" s="123">
        <v>674.26707584282497</v>
      </c>
      <c r="L21" s="123">
        <v>695.86</v>
      </c>
      <c r="M21" s="115">
        <f t="shared" si="2"/>
        <v>4501.0502862932008</v>
      </c>
      <c r="Q21" s="118"/>
      <c r="T21" s="118"/>
    </row>
    <row r="22" spans="1:20" s="1" customFormat="1" ht="15" customHeight="1" x14ac:dyDescent="0.2">
      <c r="A22" s="85">
        <v>12</v>
      </c>
      <c r="B22" s="86" t="s">
        <v>660</v>
      </c>
      <c r="C22" s="92">
        <v>1</v>
      </c>
      <c r="D22" s="86" t="s">
        <v>678</v>
      </c>
      <c r="E22" s="88">
        <v>2649.41</v>
      </c>
      <c r="F22" s="89">
        <v>1.4150744677518E-4</v>
      </c>
      <c r="G22" s="90">
        <v>247.39126644415401</v>
      </c>
      <c r="H22" s="90">
        <v>210.79976104072</v>
      </c>
      <c r="I22" s="90">
        <v>216.552822159312</v>
      </c>
      <c r="J22" s="91">
        <v>307.24</v>
      </c>
      <c r="K22" s="123">
        <v>211.47703211780501</v>
      </c>
      <c r="L22" s="123">
        <v>218.25</v>
      </c>
      <c r="M22" s="115">
        <f t="shared" si="2"/>
        <v>1411.710881761991</v>
      </c>
      <c r="Q22" s="118"/>
      <c r="T22" s="118"/>
    </row>
    <row r="23" spans="1:20" s="1" customFormat="1" ht="14.25" customHeight="1" x14ac:dyDescent="0.2">
      <c r="A23" s="85">
        <v>13</v>
      </c>
      <c r="B23" s="86" t="s">
        <v>661</v>
      </c>
      <c r="C23" s="87">
        <v>3</v>
      </c>
      <c r="D23" s="86" t="s">
        <v>678</v>
      </c>
      <c r="E23" s="88">
        <v>855.39</v>
      </c>
      <c r="F23" s="89">
        <v>4.5687173709248901E-5</v>
      </c>
      <c r="G23" s="90">
        <v>79.872883171598502</v>
      </c>
      <c r="H23" s="90">
        <v>68.058929194281504</v>
      </c>
      <c r="I23" s="90">
        <v>69.916365736844796</v>
      </c>
      <c r="J23" s="91">
        <v>99.2</v>
      </c>
      <c r="K23" s="123">
        <v>68.277593314454805</v>
      </c>
      <c r="L23" s="123">
        <v>70.459999999999994</v>
      </c>
      <c r="M23" s="115">
        <f t="shared" si="2"/>
        <v>455.7857714171796</v>
      </c>
    </row>
    <row r="24" spans="1:20" s="1" customFormat="1" ht="15" customHeight="1" x14ac:dyDescent="0.2">
      <c r="A24" s="85">
        <v>14</v>
      </c>
      <c r="B24" s="86" t="s">
        <v>721</v>
      </c>
      <c r="C24" s="87">
        <v>3</v>
      </c>
      <c r="D24" s="86" t="s">
        <v>678</v>
      </c>
      <c r="E24" s="88">
        <v>1477.09</v>
      </c>
      <c r="F24" s="89">
        <v>7.8892747652175497E-5</v>
      </c>
      <c r="G24" s="90">
        <v>137.924732582724</v>
      </c>
      <c r="H24" s="90">
        <v>117.52436166378099</v>
      </c>
      <c r="I24" s="90">
        <v>120.731788618333</v>
      </c>
      <c r="J24" s="91">
        <v>171.29</v>
      </c>
      <c r="K24" s="123">
        <v>117.901951517843</v>
      </c>
      <c r="L24" s="123">
        <v>121.68</v>
      </c>
      <c r="M24" s="115">
        <f t="shared" si="2"/>
        <v>787.05283438268111</v>
      </c>
    </row>
    <row r="25" spans="1:20" s="1" customFormat="1" ht="15" customHeight="1" x14ac:dyDescent="0.2">
      <c r="A25" s="85">
        <v>15</v>
      </c>
      <c r="B25" s="120" t="s">
        <v>979</v>
      </c>
      <c r="C25" s="87" t="s">
        <v>14</v>
      </c>
      <c r="D25" s="86" t="s">
        <v>14</v>
      </c>
      <c r="E25" s="119">
        <v>16432.740000000002</v>
      </c>
      <c r="F25" s="89">
        <v>8.7768789312351399E-4</v>
      </c>
      <c r="G25" s="90">
        <v>1364.9766741536</v>
      </c>
      <c r="H25" s="90">
        <v>1163.0837291610301</v>
      </c>
      <c r="I25" s="90">
        <v>1343.1504458767099</v>
      </c>
      <c r="J25" s="91">
        <v>1905.63</v>
      </c>
      <c r="K25" s="123">
        <v>1311.6682902093501</v>
      </c>
      <c r="L25" s="123">
        <v>1353.67</v>
      </c>
      <c r="M25" s="115">
        <f t="shared" si="2"/>
        <v>8442.1791394006905</v>
      </c>
    </row>
    <row r="26" spans="1:20" s="1" customFormat="1" ht="15" customHeight="1" x14ac:dyDescent="0.2">
      <c r="A26" s="85">
        <v>16</v>
      </c>
      <c r="B26" s="86" t="s">
        <v>662</v>
      </c>
      <c r="C26" s="87">
        <v>1</v>
      </c>
      <c r="D26" s="86" t="s">
        <v>678</v>
      </c>
      <c r="E26" s="88">
        <v>444</v>
      </c>
      <c r="F26" s="89">
        <v>2.37144520358041E-5</v>
      </c>
      <c r="G26" s="90">
        <v>41.458937009071597</v>
      </c>
      <c r="H26" s="90">
        <v>35.326768564351902</v>
      </c>
      <c r="I26" s="90">
        <v>36.290892326493299</v>
      </c>
      <c r="J26" s="91">
        <v>51.49</v>
      </c>
      <c r="K26" s="123">
        <v>35.440268686351203</v>
      </c>
      <c r="L26" s="123">
        <v>36.58</v>
      </c>
      <c r="M26" s="115">
        <f t="shared" si="2"/>
        <v>236.586866586268</v>
      </c>
    </row>
    <row r="27" spans="1:20" s="1" customFormat="1" ht="15" customHeight="1" x14ac:dyDescent="0.2">
      <c r="A27" s="85">
        <v>17</v>
      </c>
      <c r="B27" s="86" t="s">
        <v>696</v>
      </c>
      <c r="C27" s="87">
        <v>3</v>
      </c>
      <c r="D27" s="86" t="s">
        <v>678</v>
      </c>
      <c r="E27" s="88">
        <v>643.69000000000005</v>
      </c>
      <c r="F27" s="89">
        <v>3.4380080249835002E-5</v>
      </c>
      <c r="G27" s="90">
        <v>60.105187304885803</v>
      </c>
      <c r="H27" s="90">
        <v>51.215062290963303</v>
      </c>
      <c r="I27" s="90">
        <v>52.612802886577597</v>
      </c>
      <c r="J27" s="91">
        <v>74.650000000000006</v>
      </c>
      <c r="K27" s="123">
        <v>51.379609348462601</v>
      </c>
      <c r="L27" s="123">
        <v>53.03</v>
      </c>
      <c r="M27" s="115">
        <f t="shared" si="2"/>
        <v>342.99266183088935</v>
      </c>
    </row>
    <row r="28" spans="1:20" s="1" customFormat="1" ht="15" customHeight="1" x14ac:dyDescent="0.2">
      <c r="A28" s="85">
        <v>18</v>
      </c>
      <c r="B28" s="86" t="s">
        <v>697</v>
      </c>
      <c r="C28" s="87">
        <v>3</v>
      </c>
      <c r="D28" s="86" t="s">
        <v>678</v>
      </c>
      <c r="E28" s="88">
        <v>3139.69</v>
      </c>
      <c r="F28" s="89">
        <v>1.6769375655922001E-4</v>
      </c>
      <c r="G28" s="90">
        <v>293.17164400453203</v>
      </c>
      <c r="H28" s="90">
        <v>249.80878827434699</v>
      </c>
      <c r="I28" s="90">
        <v>256.626467857134</v>
      </c>
      <c r="J28" s="91">
        <v>364.1</v>
      </c>
      <c r="K28" s="123">
        <v>250.61139007173401</v>
      </c>
      <c r="L28" s="123">
        <v>258.64</v>
      </c>
      <c r="M28" s="115">
        <f t="shared" si="2"/>
        <v>1672.9582902077468</v>
      </c>
    </row>
    <row r="29" spans="1:20" s="1" customFormat="1" ht="15" customHeight="1" x14ac:dyDescent="0.2">
      <c r="A29" s="85">
        <v>19</v>
      </c>
      <c r="B29" s="86" t="s">
        <v>663</v>
      </c>
      <c r="C29" s="87">
        <v>3</v>
      </c>
      <c r="D29" s="86" t="s">
        <v>678</v>
      </c>
      <c r="E29" s="88">
        <v>2455.33</v>
      </c>
      <c r="F29" s="89">
        <v>1.31141453867277E-4</v>
      </c>
      <c r="G29" s="90">
        <v>229.26885542000801</v>
      </c>
      <c r="H29" s="90">
        <v>195.35782580880701</v>
      </c>
      <c r="I29" s="90">
        <v>200.689451927948</v>
      </c>
      <c r="J29" s="91">
        <v>284.73</v>
      </c>
      <c r="K29" s="123">
        <v>195.98548403977199</v>
      </c>
      <c r="L29" s="123">
        <v>202.26</v>
      </c>
      <c r="M29" s="115">
        <f t="shared" si="2"/>
        <v>1308.2916171965351</v>
      </c>
    </row>
    <row r="30" spans="1:20" s="1" customFormat="1" ht="15" customHeight="1" x14ac:dyDescent="0.2">
      <c r="A30" s="85">
        <v>20</v>
      </c>
      <c r="B30" s="86" t="s">
        <v>698</v>
      </c>
      <c r="C30" s="87">
        <v>1</v>
      </c>
      <c r="D30" s="86" t="s">
        <v>678</v>
      </c>
      <c r="E30" s="88">
        <v>1230.1199999999999</v>
      </c>
      <c r="F30" s="89">
        <v>6.5701850761899501E-5</v>
      </c>
      <c r="G30" s="90">
        <v>114.863665751349</v>
      </c>
      <c r="H30" s="90">
        <v>97.874244473830103</v>
      </c>
      <c r="I30" s="90">
        <v>100.545388442941</v>
      </c>
      <c r="J30" s="91">
        <v>142.65</v>
      </c>
      <c r="K30" s="123">
        <v>98.1887011631853</v>
      </c>
      <c r="L30" s="123">
        <v>101.33</v>
      </c>
      <c r="M30" s="115">
        <f t="shared" si="2"/>
        <v>655.45199983130544</v>
      </c>
    </row>
    <row r="31" spans="1:20" s="1" customFormat="1" ht="15" customHeight="1" x14ac:dyDescent="0.2">
      <c r="A31" s="85">
        <v>21</v>
      </c>
      <c r="B31" s="86" t="s">
        <v>699</v>
      </c>
      <c r="C31" s="87">
        <v>4</v>
      </c>
      <c r="D31" s="86" t="s">
        <v>678</v>
      </c>
      <c r="E31" s="88">
        <v>12572.46</v>
      </c>
      <c r="F31" s="89">
        <v>6.7150675595059898E-4</v>
      </c>
      <c r="G31" s="90">
        <v>1173.9658270024099</v>
      </c>
      <c r="H31" s="90">
        <v>1000.32519077606</v>
      </c>
      <c r="I31" s="90">
        <v>1027.62565797104</v>
      </c>
      <c r="J31" s="91">
        <v>1457.97</v>
      </c>
      <c r="K31" s="123">
        <v>1003.53910010901</v>
      </c>
      <c r="L31" s="123">
        <v>1035.68</v>
      </c>
      <c r="M31" s="115">
        <f t="shared" si="2"/>
        <v>6699.1057758585202</v>
      </c>
    </row>
    <row r="32" spans="1:20" s="1" customFormat="1" ht="15" customHeight="1" x14ac:dyDescent="0.2">
      <c r="A32" s="85">
        <v>22</v>
      </c>
      <c r="B32" s="86" t="s">
        <v>700</v>
      </c>
      <c r="C32" s="87" t="s">
        <v>14</v>
      </c>
      <c r="D32" s="86" t="s">
        <v>14</v>
      </c>
      <c r="E32" s="88">
        <v>19468.95</v>
      </c>
      <c r="F32" s="89">
        <v>1.03985468685241E-3</v>
      </c>
      <c r="G32" s="90">
        <v>1817.9323686548801</v>
      </c>
      <c r="H32" s="90">
        <v>1549.0429973895</v>
      </c>
      <c r="I32" s="90">
        <v>1591.3188472069401</v>
      </c>
      <c r="J32" s="91">
        <v>2257.7199999999998</v>
      </c>
      <c r="K32" s="123">
        <v>1554.01986270526</v>
      </c>
      <c r="L32" s="123">
        <v>1603.79</v>
      </c>
      <c r="M32" s="115">
        <f t="shared" si="2"/>
        <v>10373.824075956578</v>
      </c>
    </row>
    <row r="33" spans="1:13" s="1" customFormat="1" ht="15" customHeight="1" x14ac:dyDescent="0.2">
      <c r="A33" s="85">
        <v>23</v>
      </c>
      <c r="B33" s="86" t="s">
        <v>664</v>
      </c>
      <c r="C33" s="87" t="s">
        <v>14</v>
      </c>
      <c r="D33" s="86" t="s">
        <v>14</v>
      </c>
      <c r="E33" s="88">
        <v>33078.5</v>
      </c>
      <c r="F33" s="89">
        <v>1.7667533821314101E-3</v>
      </c>
      <c r="G33" s="90">
        <v>3088.7374951679599</v>
      </c>
      <c r="H33" s="90">
        <v>2631.8840404412499</v>
      </c>
      <c r="I33" s="90">
        <v>2703.71234644574</v>
      </c>
      <c r="J33" s="91">
        <v>3835.96</v>
      </c>
      <c r="K33" s="123">
        <v>2640.3399273456498</v>
      </c>
      <c r="L33" s="123">
        <v>2724.9</v>
      </c>
      <c r="M33" s="115">
        <f t="shared" si="2"/>
        <v>17625.5338094006</v>
      </c>
    </row>
    <row r="34" spans="1:13" s="1" customFormat="1" ht="15" customHeight="1" x14ac:dyDescent="0.2">
      <c r="A34" s="85">
        <v>24</v>
      </c>
      <c r="B34" s="86" t="s">
        <v>665</v>
      </c>
      <c r="C34" s="87" t="s">
        <v>14</v>
      </c>
      <c r="D34" s="86" t="s">
        <v>14</v>
      </c>
      <c r="E34" s="88">
        <v>56546.87</v>
      </c>
      <c r="F34" s="89">
        <v>3.0202208026798502E-3</v>
      </c>
      <c r="G34" s="90">
        <v>5280.11964277063</v>
      </c>
      <c r="H34" s="90">
        <v>4499.1400665056199</v>
      </c>
      <c r="I34" s="90">
        <v>4621.9287625455199</v>
      </c>
      <c r="J34" s="91">
        <v>6557.47</v>
      </c>
      <c r="K34" s="123">
        <v>4513.5951940814602</v>
      </c>
      <c r="L34" s="123">
        <v>4658.1400000000003</v>
      </c>
      <c r="M34" s="115">
        <f t="shared" si="2"/>
        <v>30130.39366590323</v>
      </c>
    </row>
    <row r="35" spans="1:13" s="1" customFormat="1" ht="15" customHeight="1" x14ac:dyDescent="0.2">
      <c r="A35" s="85">
        <v>25</v>
      </c>
      <c r="B35" s="86" t="s">
        <v>666</v>
      </c>
      <c r="C35" s="87" t="s">
        <v>14</v>
      </c>
      <c r="D35" s="86" t="s">
        <v>14</v>
      </c>
      <c r="E35" s="88">
        <v>109311.25</v>
      </c>
      <c r="F35" s="89">
        <v>5.8384153042765601E-3</v>
      </c>
      <c r="G35" s="90">
        <v>10207.045558857801</v>
      </c>
      <c r="H35" s="90">
        <v>8697.3270951126397</v>
      </c>
      <c r="I35" s="90">
        <v>8934.6909996044797</v>
      </c>
      <c r="J35" s="91">
        <v>12676.31</v>
      </c>
      <c r="K35" s="123">
        <v>8725.2704289209505</v>
      </c>
      <c r="L35" s="123">
        <v>9004.69</v>
      </c>
      <c r="M35" s="115">
        <f t="shared" si="2"/>
        <v>58245.334082495872</v>
      </c>
    </row>
    <row r="36" spans="1:13" s="1" customFormat="1" ht="15" customHeight="1" x14ac:dyDescent="0.2">
      <c r="A36" s="85">
        <v>26</v>
      </c>
      <c r="B36" s="86" t="s">
        <v>667</v>
      </c>
      <c r="C36" s="87" t="s">
        <v>14</v>
      </c>
      <c r="D36" s="86" t="s">
        <v>14</v>
      </c>
      <c r="E36" s="88">
        <v>69365.73</v>
      </c>
      <c r="F36" s="89">
        <v>3.70488801129176E-3</v>
      </c>
      <c r="G36" s="90">
        <v>6477.0933122934002</v>
      </c>
      <c r="H36" s="90">
        <v>5519.0700225390201</v>
      </c>
      <c r="I36" s="90">
        <v>5669.6942310328895</v>
      </c>
      <c r="J36" s="91">
        <v>8044.02</v>
      </c>
      <c r="K36" s="123">
        <v>5536.8020469028997</v>
      </c>
      <c r="L36" s="123">
        <v>5714.11</v>
      </c>
      <c r="M36" s="115">
        <f t="shared" si="2"/>
        <v>36960.789612768211</v>
      </c>
    </row>
    <row r="37" spans="1:13" s="1" customFormat="1" ht="15" customHeight="1" x14ac:dyDescent="0.2">
      <c r="A37" s="85">
        <v>27</v>
      </c>
      <c r="B37" s="86" t="s">
        <v>668</v>
      </c>
      <c r="C37" s="87" t="s">
        <v>14</v>
      </c>
      <c r="D37" s="86" t="s">
        <v>14</v>
      </c>
      <c r="E37" s="88">
        <v>30391.19</v>
      </c>
      <c r="F37" s="89">
        <v>1.6232216611847101E-3</v>
      </c>
      <c r="G37" s="90">
        <v>2837.8072789205598</v>
      </c>
      <c r="H37" s="90">
        <v>2418.06877370551</v>
      </c>
      <c r="I37" s="90">
        <v>2484.06172063964</v>
      </c>
      <c r="J37" s="91">
        <v>3524.32</v>
      </c>
      <c r="K37" s="123">
        <v>2425.8377011215098</v>
      </c>
      <c r="L37" s="123">
        <v>2503.52</v>
      </c>
      <c r="M37" s="115">
        <f t="shared" si="2"/>
        <v>16193.615474387221</v>
      </c>
    </row>
    <row r="38" spans="1:13" s="1" customFormat="1" ht="15" customHeight="1" x14ac:dyDescent="0.2">
      <c r="A38" s="85">
        <v>28</v>
      </c>
      <c r="B38" s="86" t="s">
        <v>701</v>
      </c>
      <c r="C38" s="87">
        <v>1</v>
      </c>
      <c r="D38" s="86" t="s">
        <v>678</v>
      </c>
      <c r="E38" s="88">
        <v>2365.6</v>
      </c>
      <c r="F38" s="89">
        <v>1.26348891297068E-4</v>
      </c>
      <c r="G38" s="90">
        <v>220.890228352837</v>
      </c>
      <c r="H38" s="90">
        <v>188.21847683745699</v>
      </c>
      <c r="I38" s="90">
        <v>193.35525875574899</v>
      </c>
      <c r="J38" s="91">
        <v>274.33</v>
      </c>
      <c r="K38" s="123">
        <v>188.82319730728</v>
      </c>
      <c r="L38" s="123">
        <v>194.87</v>
      </c>
      <c r="M38" s="115">
        <f t="shared" si="2"/>
        <v>1260.4871612533229</v>
      </c>
    </row>
    <row r="39" spans="1:13" s="1" customFormat="1" ht="15" customHeight="1" x14ac:dyDescent="0.2">
      <c r="A39" s="85">
        <v>29</v>
      </c>
      <c r="B39" s="86" t="s">
        <v>669</v>
      </c>
      <c r="C39" s="87">
        <v>7</v>
      </c>
      <c r="D39" s="86" t="s">
        <v>678</v>
      </c>
      <c r="E39" s="88">
        <v>33282.68</v>
      </c>
      <c r="F39" s="89">
        <v>1.7776588254122001E-3</v>
      </c>
      <c r="G39" s="90">
        <v>3107.8030036330802</v>
      </c>
      <c r="H39" s="90">
        <v>2648.1295800932098</v>
      </c>
      <c r="I39" s="90">
        <v>2720.4012527412901</v>
      </c>
      <c r="J39" s="91">
        <v>3859.64</v>
      </c>
      <c r="K39" s="123">
        <v>2656.6376617158699</v>
      </c>
      <c r="L39" s="123">
        <v>2741.71</v>
      </c>
      <c r="M39" s="115">
        <f t="shared" si="2"/>
        <v>17734.32149818345</v>
      </c>
    </row>
    <row r="40" spans="1:13" s="1" customFormat="1" ht="15" customHeight="1" x14ac:dyDescent="0.2">
      <c r="A40" s="85">
        <v>30</v>
      </c>
      <c r="B40" s="86" t="s">
        <v>670</v>
      </c>
      <c r="C40" s="87">
        <v>8</v>
      </c>
      <c r="D40" s="86" t="s">
        <v>678</v>
      </c>
      <c r="E40" s="88">
        <v>39049</v>
      </c>
      <c r="F40" s="89">
        <v>2.08564332780657E-3</v>
      </c>
      <c r="G40" s="90">
        <v>3646.2388091604398</v>
      </c>
      <c r="H40" s="90">
        <v>3106.9256433995001</v>
      </c>
      <c r="I40" s="90">
        <v>3191.7185911198999</v>
      </c>
      <c r="J40" s="91">
        <v>4528.33</v>
      </c>
      <c r="K40" s="123">
        <v>3116.9077746246098</v>
      </c>
      <c r="L40" s="123">
        <v>3216.72</v>
      </c>
      <c r="M40" s="115">
        <f t="shared" si="2"/>
        <v>20806.840818304452</v>
      </c>
    </row>
    <row r="41" spans="1:13" s="1" customFormat="1" ht="15" customHeight="1" x14ac:dyDescent="0.2">
      <c r="A41" s="85">
        <v>31</v>
      </c>
      <c r="B41" s="86" t="s">
        <v>702</v>
      </c>
      <c r="C41" s="87">
        <v>6</v>
      </c>
      <c r="D41" s="86" t="s">
        <v>678</v>
      </c>
      <c r="E41" s="88">
        <v>9518.68</v>
      </c>
      <c r="F41" s="89">
        <v>5.0840153221659503E-4</v>
      </c>
      <c r="G41" s="90">
        <v>888.81611380520201</v>
      </c>
      <c r="H41" s="90">
        <v>757.351813959742</v>
      </c>
      <c r="I41" s="90">
        <v>778.02115083411002</v>
      </c>
      <c r="J41" s="91">
        <v>1103.8399999999999</v>
      </c>
      <c r="K41" s="123">
        <v>759.78508274639</v>
      </c>
      <c r="L41" s="123">
        <v>784.12</v>
      </c>
      <c r="M41" s="115">
        <f t="shared" si="2"/>
        <v>5071.9341613454435</v>
      </c>
    </row>
    <row r="42" spans="1:13" s="1" customFormat="1" ht="15" customHeight="1" x14ac:dyDescent="0.2">
      <c r="A42" s="85">
        <v>32</v>
      </c>
      <c r="B42" s="86" t="s">
        <v>703</v>
      </c>
      <c r="C42" s="87">
        <v>1</v>
      </c>
      <c r="D42" s="86" t="s">
        <v>678</v>
      </c>
      <c r="E42" s="88">
        <v>234.08</v>
      </c>
      <c r="F42" s="89">
        <v>1.2502430028245601E-5</v>
      </c>
      <c r="G42" s="90">
        <v>21.857450394332201</v>
      </c>
      <c r="H42" s="90">
        <v>18.624526994467299</v>
      </c>
      <c r="I42" s="90">
        <v>19.132819990508001</v>
      </c>
      <c r="J42" s="91">
        <v>27.15</v>
      </c>
      <c r="K42" s="123">
        <v>18.684365076804198</v>
      </c>
      <c r="L42" s="123">
        <v>19.28</v>
      </c>
      <c r="M42" s="115">
        <f t="shared" si="2"/>
        <v>124.72916245611171</v>
      </c>
    </row>
    <row r="43" spans="1:13" s="1" customFormat="1" ht="15" customHeight="1" x14ac:dyDescent="0.2">
      <c r="A43" s="85">
        <v>33</v>
      </c>
      <c r="B43" s="86" t="s">
        <v>704</v>
      </c>
      <c r="C43" s="87">
        <v>2</v>
      </c>
      <c r="D43" s="86" t="s">
        <v>678</v>
      </c>
      <c r="E43" s="88">
        <v>2467.6</v>
      </c>
      <c r="F43" s="89">
        <v>1.3179680595394201E-4</v>
      </c>
      <c r="G43" s="90">
        <v>230.41457874681299</v>
      </c>
      <c r="H43" s="90">
        <v>196.33408583196999</v>
      </c>
      <c r="I43" s="90">
        <v>201.692355641565</v>
      </c>
      <c r="J43" s="91">
        <v>286.16000000000003</v>
      </c>
      <c r="K43" s="123">
        <v>196.964880654144</v>
      </c>
      <c r="L43" s="123">
        <v>203.27</v>
      </c>
      <c r="M43" s="115">
        <f t="shared" ref="M43:M67" si="3">SUM(G43:L43)</f>
        <v>1314.8359008744919</v>
      </c>
    </row>
    <row r="44" spans="1:13" s="1" customFormat="1" ht="15" customHeight="1" x14ac:dyDescent="0.2">
      <c r="A44" s="85">
        <v>34</v>
      </c>
      <c r="B44" s="86" t="s">
        <v>671</v>
      </c>
      <c r="C44" s="87">
        <v>3</v>
      </c>
      <c r="D44" s="86" t="s">
        <v>678</v>
      </c>
      <c r="E44" s="88">
        <v>601.1</v>
      </c>
      <c r="F44" s="89">
        <v>3.2105308825950102E-5</v>
      </c>
      <c r="G44" s="90">
        <v>56.128304135479603</v>
      </c>
      <c r="H44" s="90">
        <v>47.826397711783699</v>
      </c>
      <c r="I44" s="90">
        <v>49.131656255529499</v>
      </c>
      <c r="J44" s="91">
        <v>69.709999999999994</v>
      </c>
      <c r="K44" s="123">
        <v>47.9800574490218</v>
      </c>
      <c r="L44" s="123">
        <v>49.52</v>
      </c>
      <c r="M44" s="115">
        <f t="shared" si="3"/>
        <v>320.29641555181456</v>
      </c>
    </row>
    <row r="45" spans="1:13" s="1" customFormat="1" ht="15" customHeight="1" x14ac:dyDescent="0.2">
      <c r="A45" s="85">
        <v>35</v>
      </c>
      <c r="B45" s="86" t="s">
        <v>705</v>
      </c>
      <c r="C45" s="87">
        <v>3</v>
      </c>
      <c r="D45" s="86" t="s">
        <v>678</v>
      </c>
      <c r="E45" s="88">
        <v>1081.55</v>
      </c>
      <c r="F45" s="89">
        <v>5.7766589187666601E-5</v>
      </c>
      <c r="G45" s="90">
        <v>100.99079577063399</v>
      </c>
      <c r="H45" s="90">
        <v>86.053303019763106</v>
      </c>
      <c r="I45" s="90">
        <v>88.401834675042295</v>
      </c>
      <c r="J45" s="91">
        <v>125.42</v>
      </c>
      <c r="K45" s="123">
        <v>86.329780625502494</v>
      </c>
      <c r="L45" s="123">
        <v>89.09</v>
      </c>
      <c r="M45" s="115">
        <f t="shared" si="3"/>
        <v>576.28571409094195</v>
      </c>
    </row>
    <row r="46" spans="1:13" s="1" customFormat="1" ht="15" customHeight="1" x14ac:dyDescent="0.2">
      <c r="A46" s="85">
        <v>36</v>
      </c>
      <c r="B46" s="86" t="s">
        <v>706</v>
      </c>
      <c r="C46" s="87">
        <v>3</v>
      </c>
      <c r="D46" s="86" t="s">
        <v>678</v>
      </c>
      <c r="E46" s="88">
        <v>5202.49</v>
      </c>
      <c r="F46" s="89">
        <v>2.7786981885529399E-4</v>
      </c>
      <c r="G46" s="90">
        <v>485.78762432505602</v>
      </c>
      <c r="H46" s="90">
        <v>413.93504546926903</v>
      </c>
      <c r="I46" s="90">
        <v>425.23199193616699</v>
      </c>
      <c r="J46" s="91">
        <v>603.30999999999995</v>
      </c>
      <c r="K46" s="123">
        <v>415.26496269832199</v>
      </c>
      <c r="L46" s="123">
        <v>428.56</v>
      </c>
      <c r="M46" s="115">
        <f t="shared" si="3"/>
        <v>2772.0896244288137</v>
      </c>
    </row>
    <row r="47" spans="1:13" s="1" customFormat="1" ht="15" customHeight="1" x14ac:dyDescent="0.2">
      <c r="A47" s="85">
        <v>37</v>
      </c>
      <c r="B47" s="86" t="s">
        <v>707</v>
      </c>
      <c r="C47" s="87">
        <v>1</v>
      </c>
      <c r="D47" s="86" t="s">
        <v>678</v>
      </c>
      <c r="E47" s="88">
        <v>397.04</v>
      </c>
      <c r="F47" s="89">
        <v>2.1206274856521799E-5</v>
      </c>
      <c r="G47" s="90">
        <v>37.074000788472503</v>
      </c>
      <c r="H47" s="90">
        <v>31.590405835113302</v>
      </c>
      <c r="I47" s="90">
        <v>32.452558309258798</v>
      </c>
      <c r="J47" s="91">
        <v>46.04</v>
      </c>
      <c r="K47" s="123">
        <v>31.691901529794698</v>
      </c>
      <c r="L47" s="123">
        <v>32.71</v>
      </c>
      <c r="M47" s="115">
        <f t="shared" si="3"/>
        <v>211.55886646263932</v>
      </c>
    </row>
    <row r="48" spans="1:13" s="1" customFormat="1" ht="15" customHeight="1" x14ac:dyDescent="0.2">
      <c r="A48" s="85">
        <v>38</v>
      </c>
      <c r="B48" s="86" t="s">
        <v>708</v>
      </c>
      <c r="C48" s="87">
        <v>1</v>
      </c>
      <c r="D48" s="86" t="s">
        <v>678</v>
      </c>
      <c r="E48" s="88">
        <v>1340</v>
      </c>
      <c r="F48" s="89">
        <v>7.1570643531480906E-5</v>
      </c>
      <c r="G48" s="90">
        <v>125.12381890125199</v>
      </c>
      <c r="H48" s="90">
        <v>106.616824045567</v>
      </c>
      <c r="I48" s="90">
        <v>109.52656693130901</v>
      </c>
      <c r="J48" s="91">
        <v>155.38999999999999</v>
      </c>
      <c r="K48" s="123">
        <v>106.959369458808</v>
      </c>
      <c r="L48" s="123">
        <v>110.38</v>
      </c>
      <c r="M48" s="115">
        <f t="shared" si="3"/>
        <v>713.99657933693595</v>
      </c>
    </row>
    <row r="49" spans="1:13" s="1" customFormat="1" ht="15" customHeight="1" x14ac:dyDescent="0.2">
      <c r="A49" s="85">
        <v>39</v>
      </c>
      <c r="B49" s="86" t="s">
        <v>672</v>
      </c>
      <c r="C49" s="87">
        <v>6</v>
      </c>
      <c r="D49" s="86" t="s">
        <v>678</v>
      </c>
      <c r="E49" s="88">
        <v>2774.4</v>
      </c>
      <c r="F49" s="89">
        <v>1.4818327866697101E-4</v>
      </c>
      <c r="G49" s="90">
        <v>259.06233071614503</v>
      </c>
      <c r="H49" s="90">
        <v>220.74456465076099</v>
      </c>
      <c r="I49" s="90">
        <v>226.76903529419599</v>
      </c>
      <c r="J49" s="91">
        <v>321.73</v>
      </c>
      <c r="K49" s="123">
        <v>221.453787034713</v>
      </c>
      <c r="L49" s="123">
        <v>228.55</v>
      </c>
      <c r="M49" s="115">
        <f t="shared" si="3"/>
        <v>1478.3097176958152</v>
      </c>
    </row>
    <row r="50" spans="1:13" s="1" customFormat="1" ht="15" customHeight="1" x14ac:dyDescent="0.2">
      <c r="A50" s="85">
        <v>40</v>
      </c>
      <c r="B50" s="86" t="s">
        <v>673</v>
      </c>
      <c r="C50" s="87">
        <v>5</v>
      </c>
      <c r="D50" s="86" t="s">
        <v>678</v>
      </c>
      <c r="E50" s="88">
        <v>15366.78</v>
      </c>
      <c r="F50" s="89">
        <v>8.2075398030350105E-4</v>
      </c>
      <c r="G50" s="90">
        <v>1434.8882073249099</v>
      </c>
      <c r="H50" s="90">
        <v>1222.6546861245799</v>
      </c>
      <c r="I50" s="90">
        <v>1256.0228792452899</v>
      </c>
      <c r="J50" s="91">
        <v>1782.01</v>
      </c>
      <c r="K50" s="123">
        <v>1226.58291000912</v>
      </c>
      <c r="L50" s="123">
        <v>1265.8599999999999</v>
      </c>
      <c r="M50" s="115">
        <f t="shared" si="3"/>
        <v>8188.0186827038988</v>
      </c>
    </row>
    <row r="51" spans="1:13" s="1" customFormat="1" ht="15" customHeight="1" x14ac:dyDescent="0.2">
      <c r="A51" s="85">
        <v>41</v>
      </c>
      <c r="B51" s="86" t="s">
        <v>709</v>
      </c>
      <c r="C51" s="87">
        <v>1</v>
      </c>
      <c r="D51" s="86" t="s">
        <v>678</v>
      </c>
      <c r="E51" s="88">
        <v>1426.62</v>
      </c>
      <c r="F51" s="89">
        <v>7.6197098115583098E-5</v>
      </c>
      <c r="G51" s="90">
        <v>133.212046657391</v>
      </c>
      <c r="H51" s="90">
        <v>113.508726507378</v>
      </c>
      <c r="I51" s="90">
        <v>116.606560384734</v>
      </c>
      <c r="J51" s="91">
        <v>165.44</v>
      </c>
      <c r="K51" s="123">
        <v>113.873414669645</v>
      </c>
      <c r="L51" s="123">
        <v>117.52</v>
      </c>
      <c r="M51" s="115">
        <f t="shared" si="3"/>
        <v>760.16074821914799</v>
      </c>
    </row>
    <row r="52" spans="1:13" s="1" customFormat="1" ht="15" customHeight="1" x14ac:dyDescent="0.2">
      <c r="A52" s="85">
        <v>42</v>
      </c>
      <c r="B52" s="86" t="s">
        <v>710</v>
      </c>
      <c r="C52" s="87" t="s">
        <v>14</v>
      </c>
      <c r="D52" s="86" t="s">
        <v>14</v>
      </c>
      <c r="E52" s="88">
        <v>172792.97</v>
      </c>
      <c r="F52" s="89">
        <v>9.2290328810566303E-3</v>
      </c>
      <c r="G52" s="90">
        <v>16134.7136460369</v>
      </c>
      <c r="H52" s="90">
        <v>13748.237073732</v>
      </c>
      <c r="I52" s="90">
        <v>14123.4483537049</v>
      </c>
      <c r="J52" s="91">
        <v>20037.990000000002</v>
      </c>
      <c r="K52" s="123">
        <v>13792.408297100499</v>
      </c>
      <c r="L52" s="123">
        <v>14234.1</v>
      </c>
      <c r="M52" s="115">
        <f t="shared" si="3"/>
        <v>92070.897370574312</v>
      </c>
    </row>
    <row r="53" spans="1:13" s="1" customFormat="1" ht="15" customHeight="1" x14ac:dyDescent="0.2">
      <c r="A53" s="85">
        <v>43</v>
      </c>
      <c r="B53" s="86" t="s">
        <v>711</v>
      </c>
      <c r="C53" s="87">
        <v>3</v>
      </c>
      <c r="D53" s="86" t="s">
        <v>678</v>
      </c>
      <c r="E53" s="88">
        <v>1580.91</v>
      </c>
      <c r="F53" s="89">
        <v>8.4437870198024998E-5</v>
      </c>
      <c r="G53" s="90">
        <v>147.61902726804399</v>
      </c>
      <c r="H53" s="90">
        <v>125.78477858349</v>
      </c>
      <c r="I53" s="90">
        <v>129.21764546819</v>
      </c>
      <c r="J53" s="91">
        <v>183.33</v>
      </c>
      <c r="K53" s="123">
        <v>126.18890803815199</v>
      </c>
      <c r="L53" s="123">
        <v>130.22999999999999</v>
      </c>
      <c r="M53" s="115">
        <f t="shared" si="3"/>
        <v>842.37035935787605</v>
      </c>
    </row>
    <row r="54" spans="1:13" x14ac:dyDescent="0.25">
      <c r="A54" s="85">
        <v>44</v>
      </c>
      <c r="B54" s="86" t="s">
        <v>674</v>
      </c>
      <c r="C54" s="87">
        <v>4</v>
      </c>
      <c r="D54" s="86" t="s">
        <v>678</v>
      </c>
      <c r="E54" s="88">
        <v>8738.64</v>
      </c>
      <c r="F54" s="89">
        <v>4.6673887193279101E-4</v>
      </c>
      <c r="G54" s="90">
        <v>815.97911104719196</v>
      </c>
      <c r="H54" s="90">
        <v>695.28809199817204</v>
      </c>
      <c r="I54" s="90">
        <v>714.26361108105198</v>
      </c>
      <c r="J54" s="91">
        <v>1013.38</v>
      </c>
      <c r="K54" s="123">
        <v>697.52195845336803</v>
      </c>
      <c r="L54" s="123">
        <v>719.86</v>
      </c>
      <c r="M54" s="115">
        <f t="shared" si="3"/>
        <v>4656.2927725797836</v>
      </c>
    </row>
    <row r="55" spans="1:13" x14ac:dyDescent="0.25">
      <c r="A55" s="85">
        <v>45</v>
      </c>
      <c r="B55" s="86" t="s">
        <v>675</v>
      </c>
      <c r="C55" s="87">
        <v>6</v>
      </c>
      <c r="D55" s="86" t="s">
        <v>678</v>
      </c>
      <c r="E55" s="88">
        <v>526.08000000000004</v>
      </c>
      <c r="F55" s="89">
        <v>2.8098421006747399E-5</v>
      </c>
      <c r="G55" s="90">
        <v>49.123237796694603</v>
      </c>
      <c r="H55" s="90">
        <v>41.857446861113203</v>
      </c>
      <c r="I55" s="90">
        <v>42.9998032322558</v>
      </c>
      <c r="J55" s="91">
        <v>61.01</v>
      </c>
      <c r="K55" s="123">
        <v>41.991929167827998</v>
      </c>
      <c r="L55" s="123">
        <v>43.34</v>
      </c>
      <c r="M55" s="115">
        <f t="shared" si="3"/>
        <v>280.32241705789158</v>
      </c>
    </row>
    <row r="56" spans="1:13" ht="30" x14ac:dyDescent="0.25">
      <c r="A56" s="85">
        <v>46</v>
      </c>
      <c r="B56" s="86" t="s">
        <v>712</v>
      </c>
      <c r="C56" s="92">
        <v>4</v>
      </c>
      <c r="D56" s="86" t="s">
        <v>678</v>
      </c>
      <c r="E56" s="88">
        <v>3214.33</v>
      </c>
      <c r="F56" s="89">
        <v>1.7168034822578001E-4</v>
      </c>
      <c r="G56" s="90">
        <v>300.14122746930002</v>
      </c>
      <c r="H56" s="90">
        <v>255.74750450327301</v>
      </c>
      <c r="I56" s="90">
        <v>262.72726110769599</v>
      </c>
      <c r="J56" s="91">
        <v>372.75</v>
      </c>
      <c r="K56" s="123">
        <v>256.56918659143901</v>
      </c>
      <c r="L56" s="123">
        <v>264.79000000000002</v>
      </c>
      <c r="M56" s="167">
        <f t="shared" si="3"/>
        <v>1712.7251796717082</v>
      </c>
    </row>
    <row r="57" spans="1:13" x14ac:dyDescent="0.25">
      <c r="A57" s="85">
        <v>47</v>
      </c>
      <c r="B57" s="86" t="s">
        <v>713</v>
      </c>
      <c r="C57" s="87">
        <v>2</v>
      </c>
      <c r="D57" s="86" t="s">
        <v>678</v>
      </c>
      <c r="E57" s="88">
        <v>1312.51</v>
      </c>
      <c r="F57" s="89">
        <v>7.0102377120525401E-5</v>
      </c>
      <c r="G57" s="90">
        <v>122.556913094091</v>
      </c>
      <c r="H57" s="90">
        <v>104.429587856751</v>
      </c>
      <c r="I57" s="90">
        <v>107.279637584337</v>
      </c>
      <c r="J57" s="91">
        <v>152.21</v>
      </c>
      <c r="K57" s="123">
        <v>104.76510597640301</v>
      </c>
      <c r="L57" s="123">
        <v>108.12</v>
      </c>
      <c r="M57" s="115">
        <f t="shared" si="3"/>
        <v>699.36124451158207</v>
      </c>
    </row>
    <row r="58" spans="1:13" x14ac:dyDescent="0.25">
      <c r="A58" s="85">
        <v>48</v>
      </c>
      <c r="B58" s="86" t="s">
        <v>714</v>
      </c>
      <c r="C58" s="87">
        <v>8</v>
      </c>
      <c r="D58" s="86" t="s">
        <v>678</v>
      </c>
      <c r="E58" s="88">
        <v>982.27</v>
      </c>
      <c r="F58" s="89">
        <v>5.2463952254975999E-5</v>
      </c>
      <c r="G58" s="90">
        <v>91.720428053830503</v>
      </c>
      <c r="H58" s="90">
        <v>78.154110265103498</v>
      </c>
      <c r="I58" s="90">
        <v>80.287060372848103</v>
      </c>
      <c r="J58" s="91">
        <v>113.91</v>
      </c>
      <c r="K58" s="123">
        <v>78.405208834554401</v>
      </c>
      <c r="L58" s="123">
        <v>80.92</v>
      </c>
      <c r="M58" s="115">
        <f t="shared" si="3"/>
        <v>523.39680752633649</v>
      </c>
    </row>
    <row r="59" spans="1:13" x14ac:dyDescent="0.25">
      <c r="A59" s="85">
        <v>49</v>
      </c>
      <c r="B59" s="86" t="s">
        <v>715</v>
      </c>
      <c r="C59" s="87">
        <v>2</v>
      </c>
      <c r="D59" s="86" t="s">
        <v>678</v>
      </c>
      <c r="E59" s="88">
        <v>692.86</v>
      </c>
      <c r="F59" s="89">
        <v>3.7006295580016298E-5</v>
      </c>
      <c r="G59" s="90">
        <v>64.696484450687706</v>
      </c>
      <c r="H59" s="90">
        <v>55.127263215082998</v>
      </c>
      <c r="I59" s="90">
        <v>56.6317740030048</v>
      </c>
      <c r="J59" s="91">
        <v>80.349999999999994</v>
      </c>
      <c r="K59" s="123">
        <v>55.304379644200999</v>
      </c>
      <c r="L59" s="123">
        <v>57.08</v>
      </c>
      <c r="M59" s="115">
        <f t="shared" si="3"/>
        <v>369.18990131297647</v>
      </c>
    </row>
    <row r="60" spans="1:13" x14ac:dyDescent="0.25">
      <c r="A60" s="85">
        <v>50</v>
      </c>
      <c r="B60" s="86" t="s">
        <v>716</v>
      </c>
      <c r="C60" s="87">
        <v>3</v>
      </c>
      <c r="D60" s="86" t="s">
        <v>678</v>
      </c>
      <c r="E60" s="88">
        <v>2680.68</v>
      </c>
      <c r="F60" s="89">
        <v>1.4317760649400801E-4</v>
      </c>
      <c r="G60" s="90">
        <v>250.31113347179701</v>
      </c>
      <c r="H60" s="90">
        <v>213.28775215109701</v>
      </c>
      <c r="I60" s="90">
        <v>219.10871450852201</v>
      </c>
      <c r="J60" s="91">
        <v>310.87</v>
      </c>
      <c r="K60" s="123">
        <v>213.97301680659399</v>
      </c>
      <c r="L60" s="123">
        <v>220.83</v>
      </c>
      <c r="M60" s="115">
        <f t="shared" si="3"/>
        <v>1428.38061693801</v>
      </c>
    </row>
    <row r="61" spans="1:13" x14ac:dyDescent="0.25">
      <c r="A61" s="85">
        <v>51</v>
      </c>
      <c r="B61" s="86" t="s">
        <v>676</v>
      </c>
      <c r="C61" s="87">
        <v>1</v>
      </c>
      <c r="D61" s="86" t="s">
        <v>678</v>
      </c>
      <c r="E61" s="88">
        <v>3138.73</v>
      </c>
      <c r="F61" s="89">
        <v>1.6764248206833199E-4</v>
      </c>
      <c r="G61" s="90">
        <v>293.08200305964698</v>
      </c>
      <c r="H61" s="90">
        <v>249.73240607204599</v>
      </c>
      <c r="I61" s="90">
        <v>256.54800106291498</v>
      </c>
      <c r="J61" s="91">
        <v>363.98</v>
      </c>
      <c r="K61" s="123">
        <v>250.534762463763</v>
      </c>
      <c r="L61" s="123">
        <v>258.56</v>
      </c>
      <c r="M61" s="115">
        <f t="shared" si="3"/>
        <v>1672.4371726583709</v>
      </c>
    </row>
    <row r="62" spans="1:13" x14ac:dyDescent="0.25">
      <c r="A62" s="85">
        <v>52</v>
      </c>
      <c r="B62" s="86" t="s">
        <v>677</v>
      </c>
      <c r="C62" s="87">
        <v>3</v>
      </c>
      <c r="D62" s="86" t="s">
        <v>678</v>
      </c>
      <c r="E62" s="88">
        <v>2532.44</v>
      </c>
      <c r="F62" s="89">
        <v>1.3525997052601799E-4</v>
      </c>
      <c r="G62" s="90">
        <v>236.46907756588601</v>
      </c>
      <c r="H62" s="90">
        <v>201.49306707907101</v>
      </c>
      <c r="I62" s="90">
        <v>206.99213370113699</v>
      </c>
      <c r="J62" s="91">
        <v>293.68</v>
      </c>
      <c r="K62" s="123">
        <v>202.14043700915099</v>
      </c>
      <c r="L62" s="123">
        <v>208.61</v>
      </c>
      <c r="M62" s="115">
        <f t="shared" si="3"/>
        <v>1349.3847153552451</v>
      </c>
    </row>
    <row r="63" spans="1:13" x14ac:dyDescent="0.25">
      <c r="A63" s="85">
        <v>53</v>
      </c>
      <c r="B63" s="86" t="s">
        <v>717</v>
      </c>
      <c r="C63" s="87" t="s">
        <v>14</v>
      </c>
      <c r="D63" s="86" t="s">
        <v>14</v>
      </c>
      <c r="E63" s="88">
        <v>149431.37</v>
      </c>
      <c r="F63" s="89">
        <v>7.9812681452916708E-3</v>
      </c>
      <c r="G63" s="90">
        <v>13953.301252273101</v>
      </c>
      <c r="H63" s="90">
        <v>11889.4761807298</v>
      </c>
      <c r="I63" s="90">
        <v>12213.9589163747</v>
      </c>
      <c r="J63" s="91">
        <v>17328.849999999999</v>
      </c>
      <c r="K63" s="123">
        <v>11927.675457138601</v>
      </c>
      <c r="L63" s="123">
        <v>12309.65</v>
      </c>
      <c r="M63" s="115">
        <f t="shared" si="3"/>
        <v>79622.911806516189</v>
      </c>
    </row>
    <row r="64" spans="1:13" x14ac:dyDescent="0.25">
      <c r="A64" s="85">
        <v>54</v>
      </c>
      <c r="B64" s="86" t="s">
        <v>718</v>
      </c>
      <c r="C64" s="87">
        <v>1</v>
      </c>
      <c r="D64" s="86" t="s">
        <v>678</v>
      </c>
      <c r="E64" s="88">
        <v>821.75</v>
      </c>
      <c r="F64" s="89">
        <v>4.3890430091040603E-5</v>
      </c>
      <c r="G64" s="90">
        <v>76.731715061271601</v>
      </c>
      <c r="H64" s="90">
        <v>65.382369521973402</v>
      </c>
      <c r="I64" s="90">
        <v>67.166758489405098</v>
      </c>
      <c r="J64" s="91">
        <v>95.29</v>
      </c>
      <c r="K64" s="123">
        <v>65.592434218488904</v>
      </c>
      <c r="L64" s="123">
        <v>67.69</v>
      </c>
      <c r="M64" s="115">
        <f t="shared" si="3"/>
        <v>437.85327729113902</v>
      </c>
    </row>
    <row r="65" spans="1:13" x14ac:dyDescent="0.25">
      <c r="A65" s="85">
        <v>55</v>
      </c>
      <c r="B65" s="86" t="s">
        <v>719</v>
      </c>
      <c r="C65" s="87">
        <v>5</v>
      </c>
      <c r="D65" s="86" t="s">
        <v>678</v>
      </c>
      <c r="E65" s="88">
        <v>874.16</v>
      </c>
      <c r="F65" s="89">
        <v>4.6689696827969702E-5</v>
      </c>
      <c r="G65" s="90">
        <v>81.6255503960586</v>
      </c>
      <c r="H65" s="90">
        <v>69.552360378860101</v>
      </c>
      <c r="I65" s="90">
        <v>71.450555036322896</v>
      </c>
      <c r="J65" s="91">
        <v>101.37</v>
      </c>
      <c r="K65" s="123">
        <v>69.7758226911278</v>
      </c>
      <c r="L65" s="123">
        <v>72.010000000000005</v>
      </c>
      <c r="M65" s="115">
        <f t="shared" si="3"/>
        <v>465.78428850236941</v>
      </c>
    </row>
    <row r="66" spans="1:13" x14ac:dyDescent="0.25">
      <c r="A66" s="85">
        <v>56</v>
      </c>
      <c r="B66" s="86" t="s">
        <v>720</v>
      </c>
      <c r="C66" s="87">
        <v>1</v>
      </c>
      <c r="D66" s="86" t="s">
        <v>678</v>
      </c>
      <c r="E66" s="88">
        <v>968.64</v>
      </c>
      <c r="F66" s="89">
        <v>5.1735961306219203E-5</v>
      </c>
      <c r="G66" s="90">
        <v>90.447713388439396</v>
      </c>
      <c r="H66" s="90">
        <v>77.069642122013207</v>
      </c>
      <c r="I66" s="90">
        <v>79.172995367419901</v>
      </c>
      <c r="J66" s="91">
        <v>112.33</v>
      </c>
      <c r="K66" s="123">
        <v>77.317256442223396</v>
      </c>
      <c r="L66" s="123">
        <v>79.790000000000006</v>
      </c>
      <c r="M66" s="115">
        <f t="shared" si="3"/>
        <v>516.12760732009588</v>
      </c>
    </row>
    <row r="67" spans="1:13" s="31" customFormat="1" ht="20.100000000000001" customHeight="1" x14ac:dyDescent="0.25">
      <c r="A67" s="141" t="s">
        <v>40</v>
      </c>
      <c r="B67" s="141"/>
      <c r="C67" s="141"/>
      <c r="D67" s="141"/>
      <c r="E67" s="93">
        <f t="shared" ref="E67:L67" si="4">SUM(E11:E66)</f>
        <v>1093497.9299999997</v>
      </c>
      <c r="F67" s="94">
        <f t="shared" si="4"/>
        <v>5.8404739216748006E-2</v>
      </c>
      <c r="G67" s="95">
        <f t="shared" si="4"/>
        <v>101936.99889684207</v>
      </c>
      <c r="H67" s="95">
        <f t="shared" si="4"/>
        <v>86859.553764858632</v>
      </c>
      <c r="I67" s="95">
        <f t="shared" si="4"/>
        <v>89378.413596561397</v>
      </c>
      <c r="J67" s="95">
        <f t="shared" si="4"/>
        <v>126807.84</v>
      </c>
      <c r="K67" s="95">
        <f t="shared" si="4"/>
        <v>87283.469475605409</v>
      </c>
      <c r="L67" s="95">
        <f t="shared" si="4"/>
        <v>90078.65999999996</v>
      </c>
      <c r="M67" s="96">
        <f t="shared" si="3"/>
        <v>582344.93573386746</v>
      </c>
    </row>
    <row r="68" spans="1:13" s="31" customFormat="1" ht="20.100000000000001" customHeight="1" x14ac:dyDescent="0.25">
      <c r="A68" s="141" t="s">
        <v>30</v>
      </c>
      <c r="B68" s="141"/>
      <c r="C68" s="141"/>
      <c r="D68" s="141"/>
      <c r="E68" s="93">
        <f>SUM('HOSP-Cumulative'!E79)</f>
        <v>17629262.323100004</v>
      </c>
      <c r="F68" s="94">
        <f>SUM('HOSP-Cumulative'!F79)</f>
        <v>0.94159526078325129</v>
      </c>
      <c r="G68" s="97">
        <f>SUM('HOSP-Cumulative'!G79)</f>
        <v>1646149.7211031576</v>
      </c>
      <c r="H68" s="97">
        <f>SUM('HOSP-Cumulative'!H79)</f>
        <v>1402668.6262351405</v>
      </c>
      <c r="I68" s="97">
        <f>SUM('HOSP-Cumulative'!I79)</f>
        <v>1440949.6864034389</v>
      </c>
      <c r="J68" s="97">
        <f>SUM('HOSP-Cumulative'!J79)</f>
        <v>2044382.3199999998</v>
      </c>
      <c r="K68" s="97">
        <f>SUM('HOSP-Cumulative'!K79)</f>
        <v>1407175.2105243949</v>
      </c>
      <c r="L68" s="97">
        <f>SUM('HOSP-Cumulative'!L79)</f>
        <v>1452238.4799999997</v>
      </c>
      <c r="M68" s="96">
        <f t="shared" ref="M68:M69" si="5">SUM(G68:L68)</f>
        <v>9393564.0442661326</v>
      </c>
    </row>
    <row r="69" spans="1:13" s="31" customFormat="1" ht="20.100000000000001" customHeight="1" x14ac:dyDescent="0.25">
      <c r="A69" s="141" t="s">
        <v>41</v>
      </c>
      <c r="B69" s="141"/>
      <c r="C69" s="141"/>
      <c r="D69" s="141"/>
      <c r="E69" s="93">
        <f>SUM(E67:E68)</f>
        <v>18722760.253100004</v>
      </c>
      <c r="F69" s="94">
        <f>SUM(F67:F68)</f>
        <v>0.99999999999999933</v>
      </c>
      <c r="G69" s="98">
        <f>SUM(G67:G68)</f>
        <v>1748086.7199999997</v>
      </c>
      <c r="H69" s="98">
        <f t="shared" ref="H69:L69" si="6">SUM(H67:H68)</f>
        <v>1489528.1799999992</v>
      </c>
      <c r="I69" s="98">
        <f t="shared" si="6"/>
        <v>1530328.1000000003</v>
      </c>
      <c r="J69" s="98">
        <f t="shared" si="6"/>
        <v>2171190.1599999997</v>
      </c>
      <c r="K69" s="98">
        <f t="shared" si="6"/>
        <v>1494458.6800000002</v>
      </c>
      <c r="L69" s="98">
        <f t="shared" si="6"/>
        <v>1542317.1399999997</v>
      </c>
      <c r="M69" s="98">
        <f t="shared" si="5"/>
        <v>9975908.9799999967</v>
      </c>
    </row>
    <row r="70" spans="1:13" x14ac:dyDescent="0.25">
      <c r="M70" s="30"/>
    </row>
    <row r="71" spans="1:13" x14ac:dyDescent="0.25">
      <c r="B71" s="166" t="s">
        <v>47</v>
      </c>
      <c r="M71" s="30"/>
    </row>
    <row r="72" spans="1:13" x14ac:dyDescent="0.25">
      <c r="B72" s="162" t="s">
        <v>1006</v>
      </c>
      <c r="M72" s="30"/>
    </row>
    <row r="73" spans="1:13" x14ac:dyDescent="0.25">
      <c r="B73" s="162" t="s">
        <v>1007</v>
      </c>
      <c r="M73" s="30"/>
    </row>
    <row r="74" spans="1:13" x14ac:dyDescent="0.25">
      <c r="M74" s="30"/>
    </row>
    <row r="75" spans="1:13" x14ac:dyDescent="0.25">
      <c r="M75" s="30"/>
    </row>
    <row r="76" spans="1:13" x14ac:dyDescent="0.25">
      <c r="M76" s="30"/>
    </row>
    <row r="77" spans="1:13" x14ac:dyDescent="0.25">
      <c r="M77" s="30"/>
    </row>
    <row r="78" spans="1:13" x14ac:dyDescent="0.25">
      <c r="M78" s="30"/>
    </row>
    <row r="79" spans="1:13" x14ac:dyDescent="0.25">
      <c r="M79" s="30"/>
    </row>
    <row r="80" spans="1:13" x14ac:dyDescent="0.25">
      <c r="M80" s="30"/>
    </row>
    <row r="81" spans="13:13" x14ac:dyDescent="0.25">
      <c r="M81" s="30"/>
    </row>
    <row r="82" spans="13:13" x14ac:dyDescent="0.25">
      <c r="M82" s="30"/>
    </row>
    <row r="83" spans="13:13" x14ac:dyDescent="0.25">
      <c r="M83" s="30"/>
    </row>
    <row r="84" spans="13:13" x14ac:dyDescent="0.25">
      <c r="M84" s="30"/>
    </row>
    <row r="85" spans="13:13" x14ac:dyDescent="0.25">
      <c r="M85" s="30"/>
    </row>
    <row r="86" spans="13:13" x14ac:dyDescent="0.25">
      <c r="M86" s="30"/>
    </row>
    <row r="87" spans="13:13" x14ac:dyDescent="0.25">
      <c r="M87" s="30"/>
    </row>
    <row r="88" spans="13:13" x14ac:dyDescent="0.25">
      <c r="M88" s="30"/>
    </row>
    <row r="89" spans="13:13" x14ac:dyDescent="0.25">
      <c r="M89" s="30"/>
    </row>
    <row r="90" spans="13:13" x14ac:dyDescent="0.25">
      <c r="M90" s="30"/>
    </row>
    <row r="91" spans="13:13" x14ac:dyDescent="0.25">
      <c r="M91" s="30"/>
    </row>
    <row r="92" spans="13:13" x14ac:dyDescent="0.25">
      <c r="M92" s="30"/>
    </row>
    <row r="93" spans="13:13" x14ac:dyDescent="0.25">
      <c r="M93" s="30"/>
    </row>
    <row r="94" spans="13:13" x14ac:dyDescent="0.25">
      <c r="M94" s="30"/>
    </row>
    <row r="95" spans="13:13" x14ac:dyDescent="0.25">
      <c r="M95" s="30"/>
    </row>
    <row r="96" spans="13:13" x14ac:dyDescent="0.25">
      <c r="M96" s="30"/>
    </row>
    <row r="97" spans="13:13" x14ac:dyDescent="0.25">
      <c r="M97" s="30"/>
    </row>
    <row r="98" spans="13:13" x14ac:dyDescent="0.25">
      <c r="M98" s="30"/>
    </row>
    <row r="99" spans="13:13" x14ac:dyDescent="0.25">
      <c r="M99" s="30"/>
    </row>
    <row r="100" spans="13:13" x14ac:dyDescent="0.25">
      <c r="M100" s="30"/>
    </row>
    <row r="101" spans="13:13" x14ac:dyDescent="0.25">
      <c r="M101" s="30"/>
    </row>
    <row r="102" spans="13:13" x14ac:dyDescent="0.25">
      <c r="M102" s="30"/>
    </row>
    <row r="103" spans="13:13" x14ac:dyDescent="0.25">
      <c r="M103" s="30"/>
    </row>
    <row r="104" spans="13:13" x14ac:dyDescent="0.25">
      <c r="M104" s="30"/>
    </row>
    <row r="105" spans="13:13" x14ac:dyDescent="0.25">
      <c r="M105" s="30"/>
    </row>
    <row r="106" spans="13:13" x14ac:dyDescent="0.25">
      <c r="M106" s="30"/>
    </row>
    <row r="107" spans="13:13" x14ac:dyDescent="0.25">
      <c r="M107" s="30"/>
    </row>
    <row r="108" spans="13:13" x14ac:dyDescent="0.25">
      <c r="M108" s="30"/>
    </row>
    <row r="109" spans="13:13" x14ac:dyDescent="0.25">
      <c r="M109" s="30"/>
    </row>
    <row r="110" spans="13:13" x14ac:dyDescent="0.25">
      <c r="M110" s="30"/>
    </row>
    <row r="111" spans="13:13" x14ac:dyDescent="0.25">
      <c r="M111" s="30"/>
    </row>
    <row r="112" spans="13:13" x14ac:dyDescent="0.25">
      <c r="M112" s="30"/>
    </row>
    <row r="113" spans="13:13" x14ac:dyDescent="0.25">
      <c r="M113" s="30"/>
    </row>
    <row r="114" spans="13:13" x14ac:dyDescent="0.25">
      <c r="M114" s="30"/>
    </row>
    <row r="115" spans="13:13" x14ac:dyDescent="0.25">
      <c r="M115" s="30"/>
    </row>
    <row r="116" spans="13:13" x14ac:dyDescent="0.25">
      <c r="M116" s="30"/>
    </row>
    <row r="117" spans="13:13" x14ac:dyDescent="0.25">
      <c r="M117" s="30"/>
    </row>
    <row r="118" spans="13:13" x14ac:dyDescent="0.25">
      <c r="M118" s="30"/>
    </row>
    <row r="119" spans="13:13" x14ac:dyDescent="0.25">
      <c r="M119" s="30"/>
    </row>
    <row r="120" spans="13:13" x14ac:dyDescent="0.25">
      <c r="M120" s="30"/>
    </row>
    <row r="121" spans="13:13" x14ac:dyDescent="0.25">
      <c r="M121" s="30"/>
    </row>
    <row r="122" spans="13:13" x14ac:dyDescent="0.25">
      <c r="M122" s="30"/>
    </row>
    <row r="123" spans="13:13" x14ac:dyDescent="0.25">
      <c r="M123" s="30"/>
    </row>
    <row r="124" spans="13:13" x14ac:dyDescent="0.25">
      <c r="M124" s="30"/>
    </row>
    <row r="125" spans="13:13" x14ac:dyDescent="0.25">
      <c r="M125" s="30"/>
    </row>
    <row r="126" spans="13:13" x14ac:dyDescent="0.25">
      <c r="M126" s="30"/>
    </row>
    <row r="127" spans="13:13" x14ac:dyDescent="0.25">
      <c r="M127" s="30"/>
    </row>
    <row r="128" spans="13:13" x14ac:dyDescent="0.25">
      <c r="M128" s="30"/>
    </row>
    <row r="129" spans="13:13" x14ac:dyDescent="0.25">
      <c r="M129" s="30"/>
    </row>
    <row r="130" spans="13:13" x14ac:dyDescent="0.25">
      <c r="M130" s="30"/>
    </row>
    <row r="131" spans="13:13" x14ac:dyDescent="0.25">
      <c r="M131" s="30"/>
    </row>
    <row r="132" spans="13:13" x14ac:dyDescent="0.25">
      <c r="M132" s="30"/>
    </row>
    <row r="133" spans="13:13" x14ac:dyDescent="0.25">
      <c r="M133" s="30"/>
    </row>
  </sheetData>
  <sheetProtection selectLockedCells="1" sort="0" pivotTables="0" selectUnlockedCells="1"/>
  <sortState ref="A11:M73">
    <sortCondition ref="A11:A73"/>
  </sortState>
  <mergeCells count="16">
    <mergeCell ref="A1:M1"/>
    <mergeCell ref="A2:M2"/>
    <mergeCell ref="A3:M3"/>
    <mergeCell ref="G10:L10"/>
    <mergeCell ref="A10:B10"/>
    <mergeCell ref="A4:M4"/>
    <mergeCell ref="A67:D67"/>
    <mergeCell ref="A68:D68"/>
    <mergeCell ref="A69:D69"/>
    <mergeCell ref="G7:L7"/>
    <mergeCell ref="M5:M7"/>
    <mergeCell ref="A5:F5"/>
    <mergeCell ref="A6:F6"/>
    <mergeCell ref="A7:F7"/>
    <mergeCell ref="A8:F8"/>
    <mergeCell ref="A9:F9"/>
  </mergeCells>
  <printOptions horizontalCentered="1"/>
  <pageMargins left="0.25" right="0.25" top="0.5" bottom="0.5" header="0.25" footer="0.25"/>
  <pageSetup scale="71" orientation="landscape" r:id="rId1"/>
  <headerFooter>
    <oddFooter>&amp;C&amp;"-,Italic"&amp;10Page &amp;P of &amp;N&amp;R&amp;"-,Italic"&amp;10TF 2014 Oct, 01/07/2015</oddFooter>
  </headerFooter>
  <ignoredErrors>
    <ignoredError sqref="M11:M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zoomScaleNormal="100" workbookViewId="0">
      <selection activeCell="P31" sqref="P31"/>
    </sheetView>
  </sheetViews>
  <sheetFormatPr defaultColWidth="9.140625" defaultRowHeight="15" x14ac:dyDescent="0.25"/>
  <cols>
    <col min="1" max="1" width="4.140625" style="4" bestFit="1" customWidth="1"/>
    <col min="2" max="2" width="35" style="3" bestFit="1" customWidth="1"/>
    <col min="3" max="4" width="6.7109375" style="5" customWidth="1"/>
    <col min="5" max="5" width="14.28515625" style="5" bestFit="1" customWidth="1"/>
    <col min="6" max="6" width="8.7109375" style="5" customWidth="1"/>
    <col min="7" max="12" width="11.7109375" style="5" bestFit="1" customWidth="1"/>
    <col min="13" max="13" width="13.140625" style="7" bestFit="1" customWidth="1"/>
    <col min="14" max="16384" width="9.140625" style="28"/>
  </cols>
  <sheetData>
    <row r="1" spans="1:16" ht="15.75" customHeight="1" x14ac:dyDescent="0.25">
      <c r="A1" s="145" t="s">
        <v>692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5.75" customHeight="1" x14ac:dyDescent="0.25">
      <c r="A2" s="145" t="s">
        <v>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6" ht="15.75" customHeight="1" x14ac:dyDescent="0.25">
      <c r="A3" s="146" t="s">
        <v>693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8"/>
    </row>
    <row r="5" spans="1:16" ht="20.100000000000001" customHeight="1" x14ac:dyDescent="0.25">
      <c r="A5" s="152" t="s">
        <v>36</v>
      </c>
      <c r="B5" s="152"/>
      <c r="C5" s="152"/>
      <c r="D5" s="152"/>
      <c r="E5" s="152"/>
      <c r="F5" s="152"/>
      <c r="G5" s="99">
        <v>1</v>
      </c>
      <c r="H5" s="99">
        <v>2</v>
      </c>
      <c r="I5" s="99">
        <v>3</v>
      </c>
      <c r="J5" s="99">
        <v>4</v>
      </c>
      <c r="K5" s="99">
        <v>5</v>
      </c>
      <c r="L5" s="99">
        <v>6</v>
      </c>
      <c r="M5" s="153" t="s">
        <v>34</v>
      </c>
    </row>
    <row r="6" spans="1:16" s="6" customFormat="1" ht="20.100000000000001" customHeight="1" x14ac:dyDescent="0.2">
      <c r="A6" s="152" t="s">
        <v>37</v>
      </c>
      <c r="B6" s="152"/>
      <c r="C6" s="152"/>
      <c r="D6" s="152"/>
      <c r="E6" s="152"/>
      <c r="F6" s="152"/>
      <c r="G6" s="99" t="s">
        <v>722</v>
      </c>
      <c r="H6" s="99" t="s">
        <v>723</v>
      </c>
      <c r="I6" s="99" t="s">
        <v>724</v>
      </c>
      <c r="J6" s="99" t="s">
        <v>725</v>
      </c>
      <c r="K6" s="99" t="s">
        <v>726</v>
      </c>
      <c r="L6" s="99" t="s">
        <v>727</v>
      </c>
      <c r="M6" s="153"/>
    </row>
    <row r="7" spans="1:16" s="6" customFormat="1" ht="20.100000000000001" customHeight="1" x14ac:dyDescent="0.2">
      <c r="A7" s="154" t="s">
        <v>43</v>
      </c>
      <c r="B7" s="154"/>
      <c r="C7" s="154"/>
      <c r="D7" s="154"/>
      <c r="E7" s="154"/>
      <c r="F7" s="154"/>
      <c r="G7" s="155">
        <f>SUM(E81)</f>
        <v>18722760.253100004</v>
      </c>
      <c r="H7" s="155"/>
      <c r="I7" s="155"/>
      <c r="J7" s="155"/>
      <c r="K7" s="155"/>
      <c r="L7" s="155"/>
      <c r="M7" s="153"/>
    </row>
    <row r="8" spans="1:16" s="6" customFormat="1" ht="20.100000000000001" customHeight="1" x14ac:dyDescent="0.2">
      <c r="A8" s="152" t="s">
        <v>38</v>
      </c>
      <c r="B8" s="152"/>
      <c r="C8" s="152"/>
      <c r="D8" s="152"/>
      <c r="E8" s="152"/>
      <c r="F8" s="152"/>
      <c r="G8" s="100">
        <f>SUM('EMS-Cumulative'!G8)</f>
        <v>1748086.7199999997</v>
      </c>
      <c r="H8" s="100">
        <f>SUM('EMS-Cumulative'!H8)</f>
        <v>1489528.1799999992</v>
      </c>
      <c r="I8" s="100">
        <f>SUM('EMS-Cumulative'!I8)</f>
        <v>1530328.1000000003</v>
      </c>
      <c r="J8" s="100">
        <f>SUM('EMS-Cumulative'!J8)</f>
        <v>2171190.1599999997</v>
      </c>
      <c r="K8" s="100">
        <f>SUM('EMS-Cumulative'!K8)</f>
        <v>1494458.6800000002</v>
      </c>
      <c r="L8" s="100">
        <f>SUM('EMS-Cumulative'!L8)</f>
        <v>1542317.1399999997</v>
      </c>
      <c r="M8" s="101">
        <f>SUM(G8:L8)</f>
        <v>9975908.9799999967</v>
      </c>
    </row>
    <row r="9" spans="1:16" s="6" customFormat="1" ht="20.100000000000001" customHeight="1" x14ac:dyDescent="0.2">
      <c r="A9" s="152" t="s">
        <v>35</v>
      </c>
      <c r="B9" s="152"/>
      <c r="C9" s="152"/>
      <c r="D9" s="152"/>
      <c r="E9" s="152"/>
      <c r="F9" s="152"/>
      <c r="G9" s="102">
        <f>SUM(G8/$G$7)</f>
        <v>9.3366933954653494E-2</v>
      </c>
      <c r="H9" s="102">
        <f t="shared" ref="H9:L9" si="0">SUM(H8/$G$7)</f>
        <v>7.9557082388713063E-2</v>
      </c>
      <c r="I9" s="102">
        <f t="shared" si="0"/>
        <v>8.1736243978588446E-2</v>
      </c>
      <c r="J9" s="102">
        <f t="shared" si="0"/>
        <v>0.11596528132867091</v>
      </c>
      <c r="K9" s="102">
        <f t="shared" si="0"/>
        <v>7.9820424969259354E-2</v>
      </c>
      <c r="L9" s="102">
        <f t="shared" si="0"/>
        <v>8.2376589730920255E-2</v>
      </c>
      <c r="M9" s="103">
        <f>SUM(G9:L9)</f>
        <v>0.53282255635080544</v>
      </c>
    </row>
    <row r="10" spans="1:16" s="6" customFormat="1" ht="32.1" customHeight="1" x14ac:dyDescent="0.2">
      <c r="A10" s="151" t="s">
        <v>3</v>
      </c>
      <c r="B10" s="151"/>
      <c r="C10" s="104" t="s">
        <v>9</v>
      </c>
      <c r="D10" s="104" t="s">
        <v>39</v>
      </c>
      <c r="E10" s="105" t="s">
        <v>24</v>
      </c>
      <c r="F10" s="105" t="s">
        <v>46</v>
      </c>
      <c r="G10" s="150" t="s">
        <v>23</v>
      </c>
      <c r="H10" s="150"/>
      <c r="I10" s="150"/>
      <c r="J10" s="150"/>
      <c r="K10" s="150"/>
      <c r="L10" s="150"/>
      <c r="M10" s="105" t="s">
        <v>45</v>
      </c>
    </row>
    <row r="11" spans="1:16" s="6" customFormat="1" ht="32.1" customHeight="1" x14ac:dyDescent="0.2">
      <c r="A11" s="122"/>
      <c r="B11" s="122"/>
      <c r="C11" s="104"/>
      <c r="D11" s="104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6" s="1" customFormat="1" ht="15" customHeight="1" x14ac:dyDescent="0.2">
      <c r="A12" s="112">
        <v>1</v>
      </c>
      <c r="B12" s="111" t="s">
        <v>593</v>
      </c>
      <c r="C12" s="87">
        <v>3</v>
      </c>
      <c r="D12" s="106" t="s">
        <v>647</v>
      </c>
      <c r="E12" s="113">
        <v>11630.05</v>
      </c>
      <c r="F12" s="114">
        <v>6.2117176328604505E-4</v>
      </c>
      <c r="G12" s="91">
        <v>1085.96736568098</v>
      </c>
      <c r="H12" s="91">
        <v>925.34253320234495</v>
      </c>
      <c r="I12" s="91">
        <v>950.59660428318296</v>
      </c>
      <c r="J12" s="91">
        <v>1348.68</v>
      </c>
      <c r="K12" s="123">
        <v>928.31553341373501</v>
      </c>
      <c r="L12" s="91">
        <v>958.04</v>
      </c>
      <c r="M12" s="115">
        <f t="shared" ref="M12:M43" si="1">SUM(G12:L12)</f>
        <v>6196.9420365802425</v>
      </c>
      <c r="O12" s="34"/>
    </row>
    <row r="13" spans="1:16" s="1" customFormat="1" ht="15" customHeight="1" x14ac:dyDescent="0.2">
      <c r="A13" s="112">
        <v>2</v>
      </c>
      <c r="B13" s="111" t="s">
        <v>594</v>
      </c>
      <c r="C13" s="87">
        <v>7</v>
      </c>
      <c r="D13" s="106" t="s">
        <v>647</v>
      </c>
      <c r="E13" s="113">
        <v>2241.46</v>
      </c>
      <c r="F13" s="114">
        <v>1.19718458694085E-4</v>
      </c>
      <c r="G13" s="91">
        <v>209.298533667463</v>
      </c>
      <c r="H13" s="91">
        <v>178.34130330236999</v>
      </c>
      <c r="I13" s="91">
        <v>183.208521428247</v>
      </c>
      <c r="J13" s="91">
        <v>259.93</v>
      </c>
      <c r="K13" s="123">
        <v>178.91428975159599</v>
      </c>
      <c r="L13" s="91">
        <v>184.64</v>
      </c>
      <c r="M13" s="115">
        <f t="shared" si="1"/>
        <v>1194.3326481496761</v>
      </c>
    </row>
    <row r="14" spans="1:16" s="1" customFormat="1" ht="15" customHeight="1" x14ac:dyDescent="0.2">
      <c r="A14" s="112">
        <v>3</v>
      </c>
      <c r="B14" s="111" t="s">
        <v>595</v>
      </c>
      <c r="C14" s="87">
        <v>4</v>
      </c>
      <c r="D14" s="106" t="s">
        <v>647</v>
      </c>
      <c r="E14" s="113">
        <v>5112.83</v>
      </c>
      <c r="F14" s="114">
        <v>2.7308099505004598E-4</v>
      </c>
      <c r="G14" s="91">
        <v>477.41553357678299</v>
      </c>
      <c r="H14" s="91">
        <v>406.801266033503</v>
      </c>
      <c r="I14" s="91">
        <v>417.903520301046</v>
      </c>
      <c r="J14" s="91">
        <v>592.91</v>
      </c>
      <c r="K14" s="123">
        <v>408.10826339557798</v>
      </c>
      <c r="L14" s="91">
        <v>421.18</v>
      </c>
      <c r="M14" s="115">
        <v>2025.1921012178957</v>
      </c>
      <c r="O14" s="53"/>
      <c r="P14" s="51"/>
    </row>
    <row r="15" spans="1:16" s="1" customFormat="1" ht="15" customHeight="1" x14ac:dyDescent="0.2">
      <c r="A15" s="112">
        <v>4</v>
      </c>
      <c r="B15" s="111" t="s">
        <v>596</v>
      </c>
      <c r="C15" s="87">
        <v>5</v>
      </c>
      <c r="D15" s="106" t="s">
        <v>647</v>
      </c>
      <c r="E15" s="113">
        <v>11433.15</v>
      </c>
      <c r="F15" s="114">
        <v>6.1065515156115803E-4</v>
      </c>
      <c r="G15" s="91">
        <v>1067.5816343812301</v>
      </c>
      <c r="H15" s="91">
        <v>909.67622525117099</v>
      </c>
      <c r="I15" s="91">
        <v>934.50273784379897</v>
      </c>
      <c r="J15" s="91">
        <v>1325.85</v>
      </c>
      <c r="K15" s="123">
        <v>912.598891737288</v>
      </c>
      <c r="L15" s="91">
        <v>941.82</v>
      </c>
      <c r="M15" s="115">
        <f t="shared" si="1"/>
        <v>6092.0294892134871</v>
      </c>
    </row>
    <row r="16" spans="1:16" s="1" customFormat="1" ht="15" customHeight="1" x14ac:dyDescent="0.2">
      <c r="A16" s="112">
        <v>5</v>
      </c>
      <c r="B16" s="111" t="s">
        <v>597</v>
      </c>
      <c r="C16" s="87">
        <v>3</v>
      </c>
      <c r="D16" s="106" t="s">
        <v>648</v>
      </c>
      <c r="E16" s="113">
        <v>189012.56099999999</v>
      </c>
      <c r="F16" s="114">
        <v>1.0095336288286001E-2</v>
      </c>
      <c r="G16" s="91">
        <v>17649.233919870101</v>
      </c>
      <c r="H16" s="91">
        <v>15038.745491447</v>
      </c>
      <c r="I16" s="91">
        <v>15449.1768009138</v>
      </c>
      <c r="J16" s="91">
        <v>21918.89</v>
      </c>
      <c r="K16" s="123">
        <v>15087.062943548101</v>
      </c>
      <c r="L16" s="91">
        <v>15570.22</v>
      </c>
      <c r="M16" s="115">
        <f t="shared" si="1"/>
        <v>100713.32915577899</v>
      </c>
    </row>
    <row r="17" spans="1:13" s="1" customFormat="1" ht="15" customHeight="1" x14ac:dyDescent="0.2">
      <c r="A17" s="112">
        <v>6</v>
      </c>
      <c r="B17" s="111" t="s">
        <v>598</v>
      </c>
      <c r="C17" s="87">
        <v>8</v>
      </c>
      <c r="D17" s="106" t="s">
        <v>648</v>
      </c>
      <c r="E17" s="113">
        <v>16597.87</v>
      </c>
      <c r="F17" s="114">
        <v>8.8650763966556805E-4</v>
      </c>
      <c r="G17" s="91">
        <v>1549.8424477809899</v>
      </c>
      <c r="H17" s="91">
        <v>1320.60610844865</v>
      </c>
      <c r="I17" s="91">
        <v>1356.6475518448899</v>
      </c>
      <c r="J17" s="91">
        <v>1924.78</v>
      </c>
      <c r="K17" s="123">
        <v>1324.8490369845199</v>
      </c>
      <c r="L17" s="91">
        <v>1367.28</v>
      </c>
      <c r="M17" s="115">
        <f t="shared" si="1"/>
        <v>8844.0051450590508</v>
      </c>
    </row>
    <row r="18" spans="1:13" s="1" customFormat="1" ht="15" customHeight="1" x14ac:dyDescent="0.2">
      <c r="A18" s="112">
        <v>7</v>
      </c>
      <c r="B18" s="111" t="s">
        <v>599</v>
      </c>
      <c r="C18" s="87">
        <v>3</v>
      </c>
      <c r="D18" s="106" t="s">
        <v>648</v>
      </c>
      <c r="E18" s="113">
        <v>46315.35</v>
      </c>
      <c r="F18" s="114">
        <v>2.4737458245416202E-3</v>
      </c>
      <c r="G18" s="91">
        <v>4324.7413923493305</v>
      </c>
      <c r="H18" s="91">
        <v>3685.0712847454001</v>
      </c>
      <c r="I18" s="91">
        <v>3785.6427475537198</v>
      </c>
      <c r="J18" s="91">
        <v>5370.97</v>
      </c>
      <c r="K18" s="123">
        <v>3696.9109195999899</v>
      </c>
      <c r="L18" s="91">
        <v>3815.3</v>
      </c>
      <c r="M18" s="115">
        <f t="shared" si="1"/>
        <v>24678.63634424844</v>
      </c>
    </row>
    <row r="19" spans="1:13" s="1" customFormat="1" ht="15" customHeight="1" x14ac:dyDescent="0.2">
      <c r="A19" s="112">
        <v>8</v>
      </c>
      <c r="B19" s="111" t="s">
        <v>600</v>
      </c>
      <c r="C19" s="87">
        <v>4</v>
      </c>
      <c r="D19" s="106" t="s">
        <v>648</v>
      </c>
      <c r="E19" s="113">
        <v>52653.61</v>
      </c>
      <c r="F19" s="114">
        <v>2.8122781731012101E-3</v>
      </c>
      <c r="G19" s="91">
        <v>4916.5826583113103</v>
      </c>
      <c r="H19" s="91">
        <v>4189.3736363685703</v>
      </c>
      <c r="I19" s="91">
        <v>4303.7083133134402</v>
      </c>
      <c r="J19" s="91">
        <v>6105.99</v>
      </c>
      <c r="K19" s="123">
        <v>4202.83352636564</v>
      </c>
      <c r="L19" s="91">
        <v>4337.43</v>
      </c>
      <c r="M19" s="115">
        <f t="shared" si="1"/>
        <v>28055.918134358959</v>
      </c>
    </row>
    <row r="20" spans="1:13" s="1" customFormat="1" ht="15" customHeight="1" x14ac:dyDescent="0.2">
      <c r="A20" s="112">
        <v>9</v>
      </c>
      <c r="B20" s="111" t="s">
        <v>728</v>
      </c>
      <c r="C20" s="87">
        <v>2</v>
      </c>
      <c r="D20" s="106" t="s">
        <v>647</v>
      </c>
      <c r="E20" s="113">
        <v>3647.73</v>
      </c>
      <c r="F20" s="114">
        <v>1.94828644424693E-4</v>
      </c>
      <c r="G20" s="91">
        <v>340.610379045272</v>
      </c>
      <c r="H20" s="91">
        <v>290.230886250548</v>
      </c>
      <c r="I20" s="91">
        <v>298.15174924801602</v>
      </c>
      <c r="J20" s="91">
        <v>423.01</v>
      </c>
      <c r="K20" s="123">
        <v>291.16335877311599</v>
      </c>
      <c r="L20" s="91">
        <v>300.49</v>
      </c>
      <c r="M20" s="115">
        <f t="shared" si="1"/>
        <v>1943.6563733169519</v>
      </c>
    </row>
    <row r="21" spans="1:13" s="1" customFormat="1" ht="15" customHeight="1" x14ac:dyDescent="0.2">
      <c r="A21" s="112">
        <v>10</v>
      </c>
      <c r="B21" s="111" t="s">
        <v>729</v>
      </c>
      <c r="C21" s="87">
        <v>2</v>
      </c>
      <c r="D21" s="106" t="s">
        <v>647</v>
      </c>
      <c r="E21" s="113">
        <v>2396.56</v>
      </c>
      <c r="F21" s="114">
        <v>1.2800249362821301E-4</v>
      </c>
      <c r="G21" s="91">
        <v>223.78114882536201</v>
      </c>
      <c r="H21" s="91">
        <v>190.68180286167399</v>
      </c>
      <c r="I21" s="91">
        <v>195.885812869326</v>
      </c>
      <c r="J21" s="91">
        <v>277.92</v>
      </c>
      <c r="K21" s="123">
        <v>191.294437664328</v>
      </c>
      <c r="L21" s="91">
        <v>197.42</v>
      </c>
      <c r="M21" s="115">
        <f t="shared" si="1"/>
        <v>1276.9832022206901</v>
      </c>
    </row>
    <row r="22" spans="1:13" s="1" customFormat="1" ht="15" customHeight="1" x14ac:dyDescent="0.2">
      <c r="A22" s="112">
        <v>11</v>
      </c>
      <c r="B22" s="111" t="s">
        <v>601</v>
      </c>
      <c r="C22" s="87">
        <v>3</v>
      </c>
      <c r="D22" s="106" t="s">
        <v>648</v>
      </c>
      <c r="E22" s="113">
        <v>6069.68</v>
      </c>
      <c r="F22" s="114">
        <v>3.24187241515044E-4</v>
      </c>
      <c r="G22" s="91">
        <v>566.76234411086</v>
      </c>
      <c r="H22" s="91">
        <v>482.93283923350401</v>
      </c>
      <c r="I22" s="91">
        <v>496.11284535195898</v>
      </c>
      <c r="J22" s="91">
        <v>703.87</v>
      </c>
      <c r="K22" s="123">
        <v>484.484437027414</v>
      </c>
      <c r="L22" s="91">
        <v>500</v>
      </c>
      <c r="M22" s="115">
        <f t="shared" si="1"/>
        <v>3234.1624657237371</v>
      </c>
    </row>
    <row r="23" spans="1:13" s="1" customFormat="1" ht="15" customHeight="1" x14ac:dyDescent="0.2">
      <c r="A23" s="112">
        <v>12</v>
      </c>
      <c r="B23" s="111" t="s">
        <v>730</v>
      </c>
      <c r="C23" s="87">
        <v>1</v>
      </c>
      <c r="D23" s="106" t="s">
        <v>647</v>
      </c>
      <c r="E23" s="113">
        <v>51372.04</v>
      </c>
      <c r="F23" s="114">
        <v>2.7438283300932698E-3</v>
      </c>
      <c r="G23" s="91">
        <v>4796.9147981700598</v>
      </c>
      <c r="H23" s="91">
        <v>4087.40578324016</v>
      </c>
      <c r="I23" s="91">
        <v>4198.9575951178003</v>
      </c>
      <c r="J23" s="91">
        <v>5957.37</v>
      </c>
      <c r="K23" s="123">
        <v>4100.5380643377903</v>
      </c>
      <c r="L23" s="91">
        <v>4231.8599999999997</v>
      </c>
      <c r="M23" s="115">
        <f t="shared" si="1"/>
        <v>27373.04624086581</v>
      </c>
    </row>
    <row r="24" spans="1:13" s="1" customFormat="1" ht="15" customHeight="1" x14ac:dyDescent="0.2">
      <c r="A24" s="112">
        <v>13</v>
      </c>
      <c r="B24" s="111" t="s">
        <v>602</v>
      </c>
      <c r="C24" s="87">
        <v>4</v>
      </c>
      <c r="D24" s="106" t="s">
        <v>647</v>
      </c>
      <c r="E24" s="113">
        <v>787.71</v>
      </c>
      <c r="F24" s="114">
        <v>4.2072322101628999E-5</v>
      </c>
      <c r="G24" s="91">
        <v>73.553196557242799</v>
      </c>
      <c r="H24" s="91">
        <v>62.673983932039803</v>
      </c>
      <c r="I24" s="91">
        <v>64.384456744373907</v>
      </c>
      <c r="J24" s="91">
        <v>91.35</v>
      </c>
      <c r="K24" s="123">
        <v>62.875346952535303</v>
      </c>
      <c r="L24" s="91">
        <v>64.89</v>
      </c>
      <c r="M24" s="115">
        <f t="shared" si="1"/>
        <v>419.72698418619177</v>
      </c>
    </row>
    <row r="25" spans="1:13" s="1" customFormat="1" ht="15" customHeight="1" x14ac:dyDescent="0.2">
      <c r="A25" s="112">
        <v>14</v>
      </c>
      <c r="B25" s="111" t="s">
        <v>603</v>
      </c>
      <c r="C25" s="92">
        <v>2</v>
      </c>
      <c r="D25" s="106" t="s">
        <v>647</v>
      </c>
      <c r="E25" s="113">
        <v>12028.98</v>
      </c>
      <c r="F25" s="114">
        <v>6.4247898479650296E-4</v>
      </c>
      <c r="G25" s="91">
        <v>1123.21784707969</v>
      </c>
      <c r="H25" s="91">
        <v>957.08331649823901</v>
      </c>
      <c r="I25" s="91">
        <v>983.20364409356102</v>
      </c>
      <c r="J25" s="91">
        <v>1394.94</v>
      </c>
      <c r="K25" s="123">
        <v>960.15829554672098</v>
      </c>
      <c r="L25" s="91">
        <v>990.91</v>
      </c>
      <c r="M25" s="115">
        <f t="shared" si="1"/>
        <v>6409.5131032182117</v>
      </c>
    </row>
    <row r="26" spans="1:13" s="1" customFormat="1" ht="15" customHeight="1" x14ac:dyDescent="0.2">
      <c r="A26" s="112">
        <v>15</v>
      </c>
      <c r="B26" s="111" t="s">
        <v>604</v>
      </c>
      <c r="C26" s="87">
        <v>2</v>
      </c>
      <c r="D26" s="106" t="s">
        <v>647</v>
      </c>
      <c r="E26" s="113">
        <v>1519.26</v>
      </c>
      <c r="F26" s="114">
        <v>8.1145086486296799E-5</v>
      </c>
      <c r="G26" s="91">
        <v>141.86239783874399</v>
      </c>
      <c r="H26" s="91">
        <v>120.87960902945299</v>
      </c>
      <c r="I26" s="91">
        <v>124.17860602691</v>
      </c>
      <c r="J26" s="91">
        <v>176.18</v>
      </c>
      <c r="K26" s="123">
        <v>121.26797883879701</v>
      </c>
      <c r="L26" s="91">
        <v>125.15</v>
      </c>
      <c r="M26" s="115">
        <f t="shared" si="1"/>
        <v>809.51859173390403</v>
      </c>
    </row>
    <row r="27" spans="1:13" s="1" customFormat="1" ht="15" customHeight="1" x14ac:dyDescent="0.2">
      <c r="A27" s="112">
        <v>16</v>
      </c>
      <c r="B27" s="111" t="s">
        <v>605</v>
      </c>
      <c r="C27" s="87">
        <v>4</v>
      </c>
      <c r="D27" s="106" t="s">
        <v>647</v>
      </c>
      <c r="E27" s="113">
        <v>4670.8999999999996</v>
      </c>
      <c r="F27" s="114">
        <v>2.4947710363521999E-4</v>
      </c>
      <c r="G27" s="91">
        <v>436.14988485511799</v>
      </c>
      <c r="H27" s="91">
        <v>371.63919659286302</v>
      </c>
      <c r="I27" s="91">
        <v>381.781821999589</v>
      </c>
      <c r="J27" s="91">
        <v>541.66</v>
      </c>
      <c r="K27" s="123">
        <v>372.83322298891301</v>
      </c>
      <c r="L27" s="91">
        <v>384.7</v>
      </c>
      <c r="M27" s="115">
        <f t="shared" si="1"/>
        <v>2488.7641264364829</v>
      </c>
    </row>
    <row r="28" spans="1:13" s="1" customFormat="1" ht="15" customHeight="1" x14ac:dyDescent="0.2">
      <c r="A28" s="112">
        <v>17</v>
      </c>
      <c r="B28" s="111" t="s">
        <v>731</v>
      </c>
      <c r="C28" s="87">
        <v>7</v>
      </c>
      <c r="D28" s="106" t="s">
        <v>648</v>
      </c>
      <c r="E28" s="113">
        <v>18481.73</v>
      </c>
      <c r="F28" s="114">
        <v>9.8712635050378903E-4</v>
      </c>
      <c r="G28" s="91">
        <v>1725.74972947898</v>
      </c>
      <c r="H28" s="91">
        <v>1470.49504139378</v>
      </c>
      <c r="I28" s="91">
        <v>1510.6271924263999</v>
      </c>
      <c r="J28" s="91">
        <v>2143.2399999999998</v>
      </c>
      <c r="K28" s="123">
        <v>1475.2195427671099</v>
      </c>
      <c r="L28" s="91">
        <v>1522.46</v>
      </c>
      <c r="M28" s="115">
        <f t="shared" si="1"/>
        <v>9847.7915060662708</v>
      </c>
    </row>
    <row r="29" spans="1:13" s="1" customFormat="1" ht="15" customHeight="1" x14ac:dyDescent="0.2">
      <c r="A29" s="112">
        <v>18</v>
      </c>
      <c r="B29" s="111" t="s">
        <v>606</v>
      </c>
      <c r="C29" s="87">
        <v>7</v>
      </c>
      <c r="D29" s="106" t="s">
        <v>648</v>
      </c>
      <c r="E29" s="113">
        <v>500137.64</v>
      </c>
      <c r="F29" s="114">
        <v>2.6712815484414999E-2</v>
      </c>
      <c r="G29" s="91">
        <v>46700.844397805697</v>
      </c>
      <c r="H29" s="91">
        <v>39793.348330182802</v>
      </c>
      <c r="I29" s="91">
        <v>40879.372165915403</v>
      </c>
      <c r="J29" s="91">
        <v>57998.6</v>
      </c>
      <c r="K29" s="123">
        <v>39921.198967922501</v>
      </c>
      <c r="L29" s="91">
        <v>41199.65</v>
      </c>
      <c r="M29" s="115">
        <f t="shared" si="1"/>
        <v>266493.01386182645</v>
      </c>
    </row>
    <row r="30" spans="1:13" s="1" customFormat="1" ht="15" customHeight="1" x14ac:dyDescent="0.2">
      <c r="A30" s="112">
        <v>19</v>
      </c>
      <c r="B30" s="111" t="s">
        <v>732</v>
      </c>
      <c r="C30" s="87">
        <v>5</v>
      </c>
      <c r="D30" s="106" t="s">
        <v>647</v>
      </c>
      <c r="E30" s="113">
        <v>4126.62</v>
      </c>
      <c r="F30" s="114">
        <v>2.2040660373871601E-4</v>
      </c>
      <c r="G30" s="91">
        <v>385.32720414498903</v>
      </c>
      <c r="H30" s="91">
        <v>328.333670479788</v>
      </c>
      <c r="I30" s="91">
        <v>337.294419126923</v>
      </c>
      <c r="J30" s="91">
        <v>478.54</v>
      </c>
      <c r="K30" s="123">
        <v>329.38856208664498</v>
      </c>
      <c r="L30" s="91">
        <v>339.34</v>
      </c>
      <c r="M30" s="115">
        <f t="shared" si="1"/>
        <v>2198.2238558383451</v>
      </c>
    </row>
    <row r="31" spans="1:13" s="1" customFormat="1" ht="15" customHeight="1" x14ac:dyDescent="0.2">
      <c r="A31" s="112">
        <v>20</v>
      </c>
      <c r="B31" s="111" t="s">
        <v>607</v>
      </c>
      <c r="C31" s="87">
        <v>8</v>
      </c>
      <c r="D31" s="106" t="s">
        <v>648</v>
      </c>
      <c r="E31" s="113">
        <v>1130139.53</v>
      </c>
      <c r="F31" s="114">
        <v>6.0361801076466701E-2</v>
      </c>
      <c r="G31" s="91">
        <v>105527.890958855</v>
      </c>
      <c r="H31" s="91">
        <v>89919.318967872605</v>
      </c>
      <c r="I31" s="91">
        <v>92373.360353927303</v>
      </c>
      <c r="J31" s="91">
        <v>131056.95</v>
      </c>
      <c r="K31" s="123">
        <v>90208.217559159006</v>
      </c>
      <c r="L31" s="91">
        <v>93097.08</v>
      </c>
      <c r="M31" s="115">
        <f t="shared" si="1"/>
        <v>602182.81783981388</v>
      </c>
    </row>
    <row r="32" spans="1:13" s="1" customFormat="1" ht="15" customHeight="1" x14ac:dyDescent="0.2">
      <c r="A32" s="112">
        <v>21</v>
      </c>
      <c r="B32" s="111" t="s">
        <v>608</v>
      </c>
      <c r="C32" s="87">
        <v>2</v>
      </c>
      <c r="D32" s="106" t="s">
        <v>647</v>
      </c>
      <c r="E32" s="113">
        <v>9028.5</v>
      </c>
      <c r="F32" s="114">
        <v>4.8222056352535502E-4</v>
      </c>
      <c r="G32" s="91">
        <v>843.04507384324995</v>
      </c>
      <c r="H32" s="91">
        <v>718.35074320552098</v>
      </c>
      <c r="I32" s="91">
        <v>737.95567876068606</v>
      </c>
      <c r="J32" s="91">
        <v>1046.99</v>
      </c>
      <c r="K32" s="123">
        <v>720.65870683495802</v>
      </c>
      <c r="L32" s="91">
        <v>743.74</v>
      </c>
      <c r="M32" s="115">
        <f t="shared" si="1"/>
        <v>4810.7402026444151</v>
      </c>
    </row>
    <row r="33" spans="1:13" s="1" customFormat="1" ht="15" customHeight="1" x14ac:dyDescent="0.2">
      <c r="A33" s="112">
        <v>22</v>
      </c>
      <c r="B33" s="111" t="s">
        <v>609</v>
      </c>
      <c r="C33" s="87">
        <v>1</v>
      </c>
      <c r="D33" s="106" t="s">
        <v>648</v>
      </c>
      <c r="E33" s="113">
        <v>76263.8</v>
      </c>
      <c r="F33" s="114">
        <v>4.0733203314598197E-3</v>
      </c>
      <c r="G33" s="91">
        <v>7121.2073880009802</v>
      </c>
      <c r="H33" s="91">
        <v>6067.9135415270803</v>
      </c>
      <c r="I33" s="91">
        <v>6233.5165635342701</v>
      </c>
      <c r="J33" s="91">
        <v>8843.9500000000007</v>
      </c>
      <c r="K33" s="123">
        <v>6087.4089257706</v>
      </c>
      <c r="L33" s="91">
        <v>6282.35</v>
      </c>
      <c r="M33" s="115">
        <f t="shared" si="1"/>
        <v>40636.346418832931</v>
      </c>
    </row>
    <row r="34" spans="1:13" s="1" customFormat="1" ht="15" customHeight="1" x14ac:dyDescent="0.2">
      <c r="A34" s="112">
        <v>23</v>
      </c>
      <c r="B34" s="111" t="s">
        <v>610</v>
      </c>
      <c r="C34" s="87">
        <v>6</v>
      </c>
      <c r="D34" s="106" t="s">
        <v>648</v>
      </c>
      <c r="E34" s="113">
        <v>6009.07</v>
      </c>
      <c r="F34" s="114">
        <v>3.2095000516844501E-4</v>
      </c>
      <c r="G34" s="91">
        <v>561.10282570518405</v>
      </c>
      <c r="H34" s="91">
        <v>478.11041706529301</v>
      </c>
      <c r="I34" s="91">
        <v>491.15881160441597</v>
      </c>
      <c r="J34" s="91">
        <v>696.84</v>
      </c>
      <c r="K34" s="123">
        <v>479.64652107002701</v>
      </c>
      <c r="L34" s="91">
        <v>495.01</v>
      </c>
      <c r="M34" s="115">
        <f t="shared" si="1"/>
        <v>3201.8685754449207</v>
      </c>
    </row>
    <row r="35" spans="1:13" s="1" customFormat="1" ht="15" customHeight="1" x14ac:dyDescent="0.2">
      <c r="A35" s="112">
        <v>24</v>
      </c>
      <c r="B35" s="111" t="s">
        <v>611</v>
      </c>
      <c r="C35" s="87">
        <v>2</v>
      </c>
      <c r="D35" s="106" t="s">
        <v>647</v>
      </c>
      <c r="E35" s="113">
        <v>16877.45</v>
      </c>
      <c r="F35" s="114">
        <v>9.01440266918204E-4</v>
      </c>
      <c r="G35" s="91">
        <v>1575.9485054589099</v>
      </c>
      <c r="H35" s="91">
        <v>1342.8508335730201</v>
      </c>
      <c r="I35" s="91">
        <v>1379.4993709364301</v>
      </c>
      <c r="J35" s="91">
        <v>1957.2</v>
      </c>
      <c r="K35" s="123">
        <v>1347.16523139743</v>
      </c>
      <c r="L35" s="91">
        <v>1390.31</v>
      </c>
      <c r="M35" s="115">
        <f t="shared" si="1"/>
        <v>8992.9739413657899</v>
      </c>
    </row>
    <row r="36" spans="1:13" s="1" customFormat="1" ht="15" customHeight="1" x14ac:dyDescent="0.2">
      <c r="A36" s="112">
        <v>25</v>
      </c>
      <c r="B36" s="111" t="s">
        <v>612</v>
      </c>
      <c r="C36" s="87">
        <v>8</v>
      </c>
      <c r="D36" s="106" t="s">
        <v>648</v>
      </c>
      <c r="E36" s="113">
        <v>7329.92</v>
      </c>
      <c r="F36" s="114">
        <v>3.91497829428562E-4</v>
      </c>
      <c r="G36" s="91">
        <v>684.43849450795994</v>
      </c>
      <c r="H36" s="91">
        <v>583.20357530453703</v>
      </c>
      <c r="I36" s="91">
        <v>599.12012946353502</v>
      </c>
      <c r="J36" s="91">
        <v>850.02</v>
      </c>
      <c r="K36" s="123">
        <v>585.07732939067398</v>
      </c>
      <c r="L36" s="91">
        <v>603.80999999999995</v>
      </c>
      <c r="M36" s="115">
        <f t="shared" si="1"/>
        <v>3905.6695286667059</v>
      </c>
    </row>
    <row r="37" spans="1:13" s="1" customFormat="1" ht="15" customHeight="1" x14ac:dyDescent="0.2">
      <c r="A37" s="112">
        <v>26</v>
      </c>
      <c r="B37" s="111" t="s">
        <v>613</v>
      </c>
      <c r="C37" s="87">
        <v>8</v>
      </c>
      <c r="D37" s="106" t="s">
        <v>648</v>
      </c>
      <c r="E37" s="113">
        <v>350279.57</v>
      </c>
      <c r="F37" s="114">
        <v>1.8708756896142101E-2</v>
      </c>
      <c r="G37" s="91">
        <v>32707.6996130511</v>
      </c>
      <c r="H37" s="91">
        <v>27869.9218518259</v>
      </c>
      <c r="I37" s="91">
        <v>28630.5363942351</v>
      </c>
      <c r="J37" s="91">
        <v>40620.269999999997</v>
      </c>
      <c r="K37" s="123">
        <v>27959.464135449402</v>
      </c>
      <c r="L37" s="91">
        <v>28854.85</v>
      </c>
      <c r="M37" s="115">
        <f t="shared" si="1"/>
        <v>186642.74199456151</v>
      </c>
    </row>
    <row r="38" spans="1:13" s="1" customFormat="1" ht="15" customHeight="1" x14ac:dyDescent="0.2">
      <c r="A38" s="112">
        <v>27</v>
      </c>
      <c r="B38" s="111" t="s">
        <v>614</v>
      </c>
      <c r="C38" s="87">
        <v>3</v>
      </c>
      <c r="D38" s="106" t="s">
        <v>648</v>
      </c>
      <c r="E38" s="113">
        <v>18981.34</v>
      </c>
      <c r="F38" s="114">
        <v>1.01381098424615E-3</v>
      </c>
      <c r="G38" s="91">
        <v>1772.4013049724599</v>
      </c>
      <c r="H38" s="91">
        <v>1510.2464081560299</v>
      </c>
      <c r="I38" s="91">
        <v>1551.4634372805399</v>
      </c>
      <c r="J38" s="91">
        <v>2201.1799999999998</v>
      </c>
      <c r="K38" s="123">
        <v>1515.098625286</v>
      </c>
      <c r="L38" s="91">
        <v>1563.62</v>
      </c>
      <c r="M38" s="115">
        <f t="shared" si="1"/>
        <v>10114.009775695031</v>
      </c>
    </row>
    <row r="39" spans="1:13" s="1" customFormat="1" ht="15" customHeight="1" x14ac:dyDescent="0.2">
      <c r="A39" s="112">
        <v>28</v>
      </c>
      <c r="B39" s="111" t="s">
        <v>615</v>
      </c>
      <c r="C39" s="87">
        <v>2</v>
      </c>
      <c r="D39" s="106" t="s">
        <v>648</v>
      </c>
      <c r="E39" s="113">
        <v>91820.800000000003</v>
      </c>
      <c r="F39" s="114">
        <v>4.9042341384891103E-3</v>
      </c>
      <c r="G39" s="91">
        <v>8573.8575750508207</v>
      </c>
      <c r="H39" s="91">
        <v>7305.7030427784803</v>
      </c>
      <c r="I39" s="91">
        <v>7505.0873111091796</v>
      </c>
      <c r="J39" s="91">
        <v>10648.02</v>
      </c>
      <c r="K39" s="123">
        <v>7329.1752770173698</v>
      </c>
      <c r="L39" s="91">
        <v>7563.89</v>
      </c>
      <c r="M39" s="115">
        <f t="shared" si="1"/>
        <v>48925.733205955847</v>
      </c>
    </row>
    <row r="40" spans="1:13" s="1" customFormat="1" ht="15" customHeight="1" x14ac:dyDescent="0.2">
      <c r="A40" s="112">
        <v>29</v>
      </c>
      <c r="B40" s="111" t="s">
        <v>733</v>
      </c>
      <c r="C40" s="87">
        <v>2</v>
      </c>
      <c r="D40" s="106" t="s">
        <v>647</v>
      </c>
      <c r="E40" s="113">
        <v>962.63</v>
      </c>
      <c r="F40" s="114">
        <v>5.1414961628887697E-5</v>
      </c>
      <c r="G40" s="91">
        <v>89.886523723068905</v>
      </c>
      <c r="H40" s="91">
        <v>76.591457709689394</v>
      </c>
      <c r="I40" s="91">
        <v>78.681760541108602</v>
      </c>
      <c r="J40" s="91">
        <v>111.63</v>
      </c>
      <c r="K40" s="123">
        <v>76.837535688158098</v>
      </c>
      <c r="L40" s="91">
        <v>79.3</v>
      </c>
      <c r="M40" s="115">
        <f t="shared" si="1"/>
        <v>512.92727766202495</v>
      </c>
    </row>
    <row r="41" spans="1:13" s="1" customFormat="1" ht="15" customHeight="1" x14ac:dyDescent="0.2">
      <c r="A41" s="112">
        <v>30</v>
      </c>
      <c r="B41" s="111" t="s">
        <v>616</v>
      </c>
      <c r="C41" s="87">
        <v>5</v>
      </c>
      <c r="D41" s="106" t="s">
        <v>648</v>
      </c>
      <c r="E41" s="113">
        <v>43916.22</v>
      </c>
      <c r="F41" s="114">
        <v>2.34560606482843E-3</v>
      </c>
      <c r="G41" s="91">
        <v>4100.72026724444</v>
      </c>
      <c r="H41" s="91">
        <v>3494.1850003629802</v>
      </c>
      <c r="I41" s="91">
        <v>3589.5468725373698</v>
      </c>
      <c r="J41" s="91">
        <v>5092.76</v>
      </c>
      <c r="K41" s="123">
        <v>3505.4113434434898</v>
      </c>
      <c r="L41" s="91">
        <v>3617.67</v>
      </c>
      <c r="M41" s="115">
        <f t="shared" si="1"/>
        <v>23400.293483588284</v>
      </c>
    </row>
    <row r="42" spans="1:13" s="1" customFormat="1" ht="15" customHeight="1" x14ac:dyDescent="0.2">
      <c r="A42" s="112">
        <v>31</v>
      </c>
      <c r="B42" s="111" t="s">
        <v>617</v>
      </c>
      <c r="C42" s="87">
        <v>8</v>
      </c>
      <c r="D42" s="106" t="s">
        <v>647</v>
      </c>
      <c r="E42" s="113">
        <v>30644.2</v>
      </c>
      <c r="F42" s="114">
        <v>1.6367351600801599E-3</v>
      </c>
      <c r="G42" s="91">
        <v>2861.4323366968301</v>
      </c>
      <c r="H42" s="91">
        <v>2438.1994622516099</v>
      </c>
      <c r="I42" s="91">
        <v>2504.7418077286602</v>
      </c>
      <c r="J42" s="91">
        <v>3553.66</v>
      </c>
      <c r="K42" s="123">
        <v>2446.0330668429801</v>
      </c>
      <c r="L42" s="91">
        <v>2524.37</v>
      </c>
      <c r="M42" s="115">
        <f t="shared" si="1"/>
        <v>16328.436673520078</v>
      </c>
    </row>
    <row r="43" spans="1:13" s="1" customFormat="1" ht="15" customHeight="1" x14ac:dyDescent="0.2">
      <c r="A43" s="112">
        <v>32</v>
      </c>
      <c r="B43" s="111" t="s">
        <v>618</v>
      </c>
      <c r="C43" s="87">
        <v>5</v>
      </c>
      <c r="D43" s="106" t="s">
        <v>647</v>
      </c>
      <c r="E43" s="113">
        <v>21652.17</v>
      </c>
      <c r="F43" s="114">
        <v>1.15646249309927E-3</v>
      </c>
      <c r="G43" s="91">
        <v>2021.7926849993501</v>
      </c>
      <c r="H43" s="91">
        <v>1722.7504470855899</v>
      </c>
      <c r="I43" s="91">
        <v>1769.7670497858701</v>
      </c>
      <c r="J43" s="91">
        <v>2510.9</v>
      </c>
      <c r="K43" s="123">
        <v>1728.28541090665</v>
      </c>
      <c r="L43" s="91">
        <v>1783.63</v>
      </c>
      <c r="M43" s="115">
        <f t="shared" si="1"/>
        <v>11537.125592777462</v>
      </c>
    </row>
    <row r="44" spans="1:13" s="1" customFormat="1" ht="15" customHeight="1" x14ac:dyDescent="0.2">
      <c r="A44" s="112">
        <v>33</v>
      </c>
      <c r="B44" s="111" t="s">
        <v>619</v>
      </c>
      <c r="C44" s="87">
        <v>5</v>
      </c>
      <c r="D44" s="106" t="s">
        <v>648</v>
      </c>
      <c r="E44" s="113">
        <v>36268.75</v>
      </c>
      <c r="F44" s="114">
        <v>1.93714759521075E-3</v>
      </c>
      <c r="G44" s="91">
        <v>3386.6302289364098</v>
      </c>
      <c r="H44" s="91">
        <v>2885.71562470347</v>
      </c>
      <c r="I44" s="91">
        <v>2964.4713987984301</v>
      </c>
      <c r="J44" s="91">
        <v>4205.92</v>
      </c>
      <c r="K44" s="123">
        <v>2894.9870381038299</v>
      </c>
      <c r="L44" s="91">
        <v>2987.7</v>
      </c>
      <c r="M44" s="115">
        <f t="shared" ref="M44:M79" si="2">SUM(G44:L44)</f>
        <v>19325.424290542142</v>
      </c>
    </row>
    <row r="45" spans="1:13" s="1" customFormat="1" ht="15" customHeight="1" x14ac:dyDescent="0.2">
      <c r="A45" s="112">
        <v>34</v>
      </c>
      <c r="B45" s="111" t="s">
        <v>620</v>
      </c>
      <c r="C45" s="87">
        <v>4</v>
      </c>
      <c r="D45" s="106" t="s">
        <v>647</v>
      </c>
      <c r="E45" s="113">
        <v>7077.91</v>
      </c>
      <c r="F45" s="114">
        <v>3.7803774146112298E-4</v>
      </c>
      <c r="G45" s="91">
        <v>660.90681271594099</v>
      </c>
      <c r="H45" s="91">
        <v>563.152451552505</v>
      </c>
      <c r="I45" s="91">
        <v>578.521778618491</v>
      </c>
      <c r="J45" s="91">
        <v>820.79</v>
      </c>
      <c r="K45" s="123">
        <v>564.96178409417098</v>
      </c>
      <c r="L45" s="91">
        <v>583.04999999999995</v>
      </c>
      <c r="M45" s="115">
        <f t="shared" si="2"/>
        <v>3771.3828269811083</v>
      </c>
    </row>
    <row r="46" spans="1:13" s="1" customFormat="1" ht="15" customHeight="1" x14ac:dyDescent="0.2">
      <c r="A46" s="112">
        <v>35</v>
      </c>
      <c r="B46" s="111" t="s">
        <v>734</v>
      </c>
      <c r="C46" s="87">
        <v>1</v>
      </c>
      <c r="D46" s="106" t="s">
        <v>647</v>
      </c>
      <c r="E46" s="113">
        <v>7769.35</v>
      </c>
      <c r="F46" s="114">
        <v>4.1496819352336702E-4</v>
      </c>
      <c r="G46" s="91">
        <v>725.47070326898699</v>
      </c>
      <c r="H46" s="91">
        <v>618.166732760017</v>
      </c>
      <c r="I46" s="91">
        <v>635.03748715504605</v>
      </c>
      <c r="J46" s="91">
        <v>900.97</v>
      </c>
      <c r="K46" s="123">
        <v>620.15281873491494</v>
      </c>
      <c r="L46" s="91">
        <v>640.01</v>
      </c>
      <c r="M46" s="115">
        <f t="shared" si="2"/>
        <v>4139.8077419189649</v>
      </c>
    </row>
    <row r="47" spans="1:13" s="1" customFormat="1" ht="15" customHeight="1" x14ac:dyDescent="0.2">
      <c r="A47" s="112">
        <v>36</v>
      </c>
      <c r="B47" s="111" t="s">
        <v>621</v>
      </c>
      <c r="C47" s="87">
        <v>3</v>
      </c>
      <c r="D47" s="106" t="s">
        <v>648</v>
      </c>
      <c r="E47" s="113">
        <v>79583.486600000004</v>
      </c>
      <c r="F47" s="114">
        <v>4.2506278734634299E-3</v>
      </c>
      <c r="G47" s="91">
        <v>7431.1863916929997</v>
      </c>
      <c r="H47" s="91">
        <v>6332.0437222126202</v>
      </c>
      <c r="I47" s="91">
        <v>6504.8552774043201</v>
      </c>
      <c r="J47" s="91">
        <v>9228.92</v>
      </c>
      <c r="K47" s="123">
        <v>6352.3877209473603</v>
      </c>
      <c r="L47" s="91">
        <v>6555.82</v>
      </c>
      <c r="M47" s="115">
        <f t="shared" si="2"/>
        <v>42405.213112257297</v>
      </c>
    </row>
    <row r="48" spans="1:13" s="1" customFormat="1" ht="15" customHeight="1" x14ac:dyDescent="0.2">
      <c r="A48" s="112">
        <v>37</v>
      </c>
      <c r="B48" s="111" t="s">
        <v>622</v>
      </c>
      <c r="C48" s="87">
        <v>3</v>
      </c>
      <c r="D48" s="106" t="s">
        <v>648</v>
      </c>
      <c r="E48" s="113">
        <v>82404.09</v>
      </c>
      <c r="F48" s="114">
        <v>4.4012789186015496E-3</v>
      </c>
      <c r="G48" s="91">
        <v>7694.5630103600597</v>
      </c>
      <c r="H48" s="91">
        <v>6556.46445086943</v>
      </c>
      <c r="I48" s="91">
        <v>6735.4008050735602</v>
      </c>
      <c r="J48" s="91">
        <v>9556.01</v>
      </c>
      <c r="K48" s="123">
        <v>6577.5294830050998</v>
      </c>
      <c r="L48" s="91">
        <v>6788.17</v>
      </c>
      <c r="M48" s="115">
        <f t="shared" si="2"/>
        <v>43908.137749308145</v>
      </c>
    </row>
    <row r="49" spans="1:13" s="1" customFormat="1" ht="15" customHeight="1" x14ac:dyDescent="0.2">
      <c r="A49" s="112">
        <v>38</v>
      </c>
      <c r="B49" s="111" t="s">
        <v>623</v>
      </c>
      <c r="C49" s="87">
        <v>6</v>
      </c>
      <c r="D49" s="106" t="s">
        <v>647</v>
      </c>
      <c r="E49" s="113">
        <v>3566.09</v>
      </c>
      <c r="F49" s="114">
        <v>1.9046817626207401E-4</v>
      </c>
      <c r="G49" s="91">
        <v>332.98716369072099</v>
      </c>
      <c r="H49" s="91">
        <v>283.73521646317499</v>
      </c>
      <c r="I49" s="91">
        <v>291.47880228960503</v>
      </c>
      <c r="J49" s="91">
        <v>413.54</v>
      </c>
      <c r="K49" s="123">
        <v>284.64681927862603</v>
      </c>
      <c r="L49" s="91">
        <v>293.76</v>
      </c>
      <c r="M49" s="115">
        <f t="shared" si="2"/>
        <v>1900.148001722127</v>
      </c>
    </row>
    <row r="50" spans="1:13" s="1" customFormat="1" ht="15" customHeight="1" x14ac:dyDescent="0.2">
      <c r="A50" s="112">
        <v>39</v>
      </c>
      <c r="B50" s="111" t="s">
        <v>624</v>
      </c>
      <c r="C50" s="87">
        <v>6</v>
      </c>
      <c r="D50" s="106" t="s">
        <v>647</v>
      </c>
      <c r="E50" s="113">
        <v>19569.88</v>
      </c>
      <c r="F50" s="114">
        <v>1.04524545181631E-3</v>
      </c>
      <c r="G50" s="91">
        <v>1827.3568067456999</v>
      </c>
      <c r="H50" s="91">
        <v>1557.0734720543701</v>
      </c>
      <c r="I50" s="91">
        <v>1599.5684863117001</v>
      </c>
      <c r="J50" s="91">
        <v>2269.4299999999998</v>
      </c>
      <c r="K50" s="123">
        <v>1562.07613819741</v>
      </c>
      <c r="L50" s="91">
        <v>1612.1</v>
      </c>
      <c r="M50" s="115">
        <f t="shared" si="2"/>
        <v>10427.60490330918</v>
      </c>
    </row>
    <row r="51" spans="1:13" s="1" customFormat="1" ht="15" customHeight="1" x14ac:dyDescent="0.2">
      <c r="A51" s="112">
        <v>40</v>
      </c>
      <c r="B51" s="111" t="s">
        <v>625</v>
      </c>
      <c r="C51" s="87">
        <v>8</v>
      </c>
      <c r="D51" s="106" t="s">
        <v>648</v>
      </c>
      <c r="E51" s="113">
        <v>226741.81</v>
      </c>
      <c r="F51" s="114">
        <v>1.21104904904424E-2</v>
      </c>
      <c r="G51" s="91">
        <v>21172.239680434399</v>
      </c>
      <c r="H51" s="91">
        <v>18040.665418315901</v>
      </c>
      <c r="I51" s="91">
        <v>18533.023902306701</v>
      </c>
      <c r="J51" s="91">
        <v>26294.18</v>
      </c>
      <c r="K51" s="123">
        <v>18098.627632499101</v>
      </c>
      <c r="L51" s="91">
        <v>18678.22</v>
      </c>
      <c r="M51" s="115">
        <f t="shared" si="2"/>
        <v>120816.9566335561</v>
      </c>
    </row>
    <row r="52" spans="1:13" s="1" customFormat="1" ht="15" customHeight="1" x14ac:dyDescent="0.2">
      <c r="A52" s="112">
        <v>41</v>
      </c>
      <c r="B52" s="111" t="s">
        <v>626</v>
      </c>
      <c r="C52" s="87">
        <v>1</v>
      </c>
      <c r="D52" s="106" t="s">
        <v>647</v>
      </c>
      <c r="E52" s="113">
        <v>2830.27</v>
      </c>
      <c r="F52" s="114">
        <v>1.51167347214809E-4</v>
      </c>
      <c r="G52" s="91">
        <v>264.27924695645299</v>
      </c>
      <c r="H52" s="91">
        <v>225.18984969510899</v>
      </c>
      <c r="I52" s="91">
        <v>231.33563924527999</v>
      </c>
      <c r="J52" s="91">
        <v>328.21</v>
      </c>
      <c r="K52" s="123">
        <v>225.91335417774599</v>
      </c>
      <c r="L52" s="91">
        <v>233.15</v>
      </c>
      <c r="M52" s="115">
        <f t="shared" si="2"/>
        <v>1508.0780900745881</v>
      </c>
    </row>
    <row r="53" spans="1:13" s="1" customFormat="1" ht="15" customHeight="1" x14ac:dyDescent="0.2">
      <c r="A53" s="112">
        <v>42</v>
      </c>
      <c r="B53" s="111" t="s">
        <v>627</v>
      </c>
      <c r="C53" s="87">
        <v>8</v>
      </c>
      <c r="D53" s="106" t="s">
        <v>648</v>
      </c>
      <c r="E53" s="113">
        <v>29495.47</v>
      </c>
      <c r="F53" s="114">
        <v>1.5753804247488699E-3</v>
      </c>
      <c r="G53" s="91">
        <v>2754.1685423039698</v>
      </c>
      <c r="H53" s="91">
        <v>2346.80099636663</v>
      </c>
      <c r="I53" s="91">
        <v>2410.8489321831398</v>
      </c>
      <c r="J53" s="91">
        <v>3420.45</v>
      </c>
      <c r="K53" s="123">
        <v>2354.34095006804</v>
      </c>
      <c r="L53" s="91">
        <v>2429.7399999999998</v>
      </c>
      <c r="M53" s="115">
        <f t="shared" si="2"/>
        <v>15716.349420921777</v>
      </c>
    </row>
    <row r="54" spans="1:13" s="1" customFormat="1" ht="15" customHeight="1" x14ac:dyDescent="0.2">
      <c r="A54" s="112">
        <v>43</v>
      </c>
      <c r="B54" s="111" t="s">
        <v>735</v>
      </c>
      <c r="C54" s="87">
        <v>7</v>
      </c>
      <c r="D54" s="106" t="s">
        <v>647</v>
      </c>
      <c r="E54" s="113">
        <v>48934.595600000001</v>
      </c>
      <c r="F54" s="114">
        <v>2.6136421627199801E-3</v>
      </c>
      <c r="G54" s="91">
        <v>4569.3160282540402</v>
      </c>
      <c r="H54" s="91">
        <v>3893.4710215120599</v>
      </c>
      <c r="I54" s="91">
        <v>3999.7300449551599</v>
      </c>
      <c r="J54" s="91">
        <v>5674.71</v>
      </c>
      <c r="K54" s="123">
        <v>3905.9802164908501</v>
      </c>
      <c r="L54" s="91">
        <v>4031.07</v>
      </c>
      <c r="M54" s="115">
        <f t="shared" si="2"/>
        <v>26074.27731121211</v>
      </c>
    </row>
    <row r="55" spans="1:13" ht="15" customHeight="1" x14ac:dyDescent="0.25">
      <c r="A55" s="112">
        <v>44</v>
      </c>
      <c r="B55" s="111" t="s">
        <v>628</v>
      </c>
      <c r="C55" s="87">
        <v>6</v>
      </c>
      <c r="D55" s="106" t="s">
        <v>648</v>
      </c>
      <c r="E55" s="113">
        <v>328463.1617</v>
      </c>
      <c r="F55" s="114">
        <v>1.75435222830253E-2</v>
      </c>
      <c r="G55" s="91">
        <v>30670.571015136898</v>
      </c>
      <c r="H55" s="91">
        <v>26134.103818223401</v>
      </c>
      <c r="I55" s="91">
        <v>26847.345122689701</v>
      </c>
      <c r="J55" s="91">
        <v>38090.32</v>
      </c>
      <c r="K55" s="123">
        <v>26218.069153640601</v>
      </c>
      <c r="L55" s="91">
        <v>27057.69</v>
      </c>
      <c r="M55" s="115">
        <f t="shared" si="2"/>
        <v>175018.09910969061</v>
      </c>
    </row>
    <row r="56" spans="1:13" ht="15" customHeight="1" x14ac:dyDescent="0.25">
      <c r="A56" s="112">
        <v>45</v>
      </c>
      <c r="B56" s="111" t="s">
        <v>629</v>
      </c>
      <c r="C56" s="87">
        <v>4</v>
      </c>
      <c r="D56" s="106" t="s">
        <v>648</v>
      </c>
      <c r="E56" s="113">
        <v>44524.101999999999</v>
      </c>
      <c r="F56" s="114">
        <v>2.37807360656813E-3</v>
      </c>
      <c r="G56" s="91">
        <v>4157.48184730513</v>
      </c>
      <c r="H56" s="91">
        <v>3542.5510065080998</v>
      </c>
      <c r="I56" s="91">
        <v>3639.2328639995599</v>
      </c>
      <c r="J56" s="91">
        <v>5163.25</v>
      </c>
      <c r="K56" s="123">
        <v>3553.93274301465</v>
      </c>
      <c r="L56" s="91">
        <v>3667.75</v>
      </c>
      <c r="M56" s="115">
        <f t="shared" si="2"/>
        <v>23724.198460827443</v>
      </c>
    </row>
    <row r="57" spans="1:13" ht="15" customHeight="1" x14ac:dyDescent="0.25">
      <c r="A57" s="112">
        <v>46</v>
      </c>
      <c r="B57" s="111" t="s">
        <v>736</v>
      </c>
      <c r="C57" s="87">
        <v>1</v>
      </c>
      <c r="D57" s="106" t="s">
        <v>647</v>
      </c>
      <c r="E57" s="113">
        <v>2116.9760000000001</v>
      </c>
      <c r="F57" s="114">
        <v>1.1306965273186601E-4</v>
      </c>
      <c r="G57" s="91">
        <v>197.67471764350501</v>
      </c>
      <c r="H57" s="91">
        <v>168.436759478125</v>
      </c>
      <c r="I57" s="91">
        <v>173.03366683281601</v>
      </c>
      <c r="J57" s="91">
        <v>245.5</v>
      </c>
      <c r="K57" s="123">
        <v>168.97792396972301</v>
      </c>
      <c r="L57" s="91">
        <v>174.39</v>
      </c>
      <c r="M57" s="115">
        <f t="shared" si="2"/>
        <v>1128.0130679241688</v>
      </c>
    </row>
    <row r="58" spans="1:13" ht="15" customHeight="1" x14ac:dyDescent="0.25">
      <c r="A58" s="112">
        <v>47</v>
      </c>
      <c r="B58" s="111" t="s">
        <v>630</v>
      </c>
      <c r="C58" s="87">
        <v>7</v>
      </c>
      <c r="D58" s="106" t="s">
        <v>648</v>
      </c>
      <c r="E58" s="113">
        <v>19991.27</v>
      </c>
      <c r="F58" s="114">
        <v>1.06775228276984E-3</v>
      </c>
      <c r="G58" s="91">
        <v>1866.7045127507699</v>
      </c>
      <c r="H58" s="91">
        <v>1590.60128062494</v>
      </c>
      <c r="I58" s="91">
        <v>1634.0113221618401</v>
      </c>
      <c r="J58" s="91">
        <v>2318.29</v>
      </c>
      <c r="K58" s="123">
        <v>1595.71166707521</v>
      </c>
      <c r="L58" s="91">
        <v>1646.81</v>
      </c>
      <c r="M58" s="115">
        <f t="shared" si="2"/>
        <v>10652.128782612759</v>
      </c>
    </row>
    <row r="59" spans="1:13" ht="15" customHeight="1" x14ac:dyDescent="0.25">
      <c r="A59" s="112">
        <v>48</v>
      </c>
      <c r="B59" s="111" t="s">
        <v>631</v>
      </c>
      <c r="C59" s="87">
        <v>8</v>
      </c>
      <c r="D59" s="87" t="s">
        <v>649</v>
      </c>
      <c r="E59" s="113">
        <v>8324848.8899999997</v>
      </c>
      <c r="F59" s="114">
        <v>0.44463790474599602</v>
      </c>
      <c r="G59" s="91">
        <v>777340.958875112</v>
      </c>
      <c r="H59" s="91">
        <v>662364.88754556701</v>
      </c>
      <c r="I59" s="91">
        <v>680441.87995792099</v>
      </c>
      <c r="J59" s="91">
        <v>965393.44</v>
      </c>
      <c r="K59" s="123">
        <v>664492.97620466701</v>
      </c>
      <c r="L59" s="91">
        <v>685772.95</v>
      </c>
      <c r="M59" s="115">
        <f t="shared" si="2"/>
        <v>4435807.092583267</v>
      </c>
    </row>
    <row r="60" spans="1:13" ht="15" customHeight="1" x14ac:dyDescent="0.25">
      <c r="A60" s="112">
        <v>49</v>
      </c>
      <c r="B60" s="111" t="s">
        <v>737</v>
      </c>
      <c r="C60" s="87">
        <v>3</v>
      </c>
      <c r="D60" s="106" t="s">
        <v>647</v>
      </c>
      <c r="E60" s="113">
        <v>31822.560000000001</v>
      </c>
      <c r="F60" s="114">
        <v>1.6996724612083299E-3</v>
      </c>
      <c r="G60" s="91">
        <v>2971.4628615031602</v>
      </c>
      <c r="H60" s="91">
        <v>2531.9554329846901</v>
      </c>
      <c r="I60" s="91">
        <v>2601.0565281832701</v>
      </c>
      <c r="J60" s="91">
        <v>3690.31</v>
      </c>
      <c r="K60" s="123">
        <v>2540.0902628097501</v>
      </c>
      <c r="L60" s="91">
        <v>2621.44</v>
      </c>
      <c r="M60" s="115">
        <f t="shared" si="2"/>
        <v>16956.31508548087</v>
      </c>
    </row>
    <row r="61" spans="1:13" ht="15" customHeight="1" x14ac:dyDescent="0.25">
      <c r="A61" s="112">
        <v>50</v>
      </c>
      <c r="B61" s="111" t="s">
        <v>632</v>
      </c>
      <c r="C61" s="87">
        <v>2</v>
      </c>
      <c r="D61" s="106" t="s">
        <v>647</v>
      </c>
      <c r="E61" s="113">
        <v>30384.21</v>
      </c>
      <c r="F61" s="114">
        <v>1.62284885290721E-3</v>
      </c>
      <c r="G61" s="91">
        <v>2837.1555145504599</v>
      </c>
      <c r="H61" s="91">
        <v>2417.5134114429402</v>
      </c>
      <c r="I61" s="91">
        <v>2483.49120165667</v>
      </c>
      <c r="J61" s="91">
        <v>3523.51</v>
      </c>
      <c r="K61" s="123">
        <v>2425.2805545552201</v>
      </c>
      <c r="L61" s="91">
        <v>2502.9499999999998</v>
      </c>
      <c r="M61" s="115">
        <f t="shared" si="2"/>
        <v>16189.900682205291</v>
      </c>
    </row>
    <row r="62" spans="1:13" ht="15" customHeight="1" x14ac:dyDescent="0.25">
      <c r="A62" s="112">
        <v>51</v>
      </c>
      <c r="B62" s="111" t="s">
        <v>738</v>
      </c>
      <c r="C62" s="87">
        <v>6</v>
      </c>
      <c r="D62" s="87" t="s">
        <v>647</v>
      </c>
      <c r="E62" s="113">
        <v>4354.0600000000004</v>
      </c>
      <c r="F62" s="114">
        <v>2.3255438520498501E-4</v>
      </c>
      <c r="G62" s="91">
        <v>406.56463800387002</v>
      </c>
      <c r="H62" s="91">
        <v>346.42988724167202</v>
      </c>
      <c r="I62" s="91">
        <v>355.884510457413</v>
      </c>
      <c r="J62" s="91">
        <v>504.92</v>
      </c>
      <c r="K62" s="123">
        <v>347.54291954165302</v>
      </c>
      <c r="L62" s="91">
        <v>358.67</v>
      </c>
      <c r="M62" s="115">
        <f t="shared" si="2"/>
        <v>2320.0119552446081</v>
      </c>
    </row>
    <row r="63" spans="1:13" ht="15" customHeight="1" x14ac:dyDescent="0.25">
      <c r="A63" s="112">
        <v>52</v>
      </c>
      <c r="B63" s="111" t="s">
        <v>633</v>
      </c>
      <c r="C63" s="87">
        <v>6</v>
      </c>
      <c r="D63" s="106" t="s">
        <v>647</v>
      </c>
      <c r="E63" s="113">
        <v>3213.72</v>
      </c>
      <c r="F63" s="114">
        <v>1.7164776755969501E-4</v>
      </c>
      <c r="G63" s="91">
        <v>300.08426811890399</v>
      </c>
      <c r="H63" s="91">
        <v>255.69896997889401</v>
      </c>
      <c r="I63" s="91">
        <v>262.67740199886902</v>
      </c>
      <c r="J63" s="91">
        <v>372.68</v>
      </c>
      <c r="K63" s="123">
        <v>256.520496132208</v>
      </c>
      <c r="L63" s="91">
        <v>264.74</v>
      </c>
      <c r="M63" s="115">
        <f t="shared" si="2"/>
        <v>1712.401136228875</v>
      </c>
    </row>
    <row r="64" spans="1:13" ht="15" customHeight="1" x14ac:dyDescent="0.25">
      <c r="A64" s="112">
        <v>53</v>
      </c>
      <c r="B64" s="111" t="s">
        <v>634</v>
      </c>
      <c r="C64" s="87">
        <v>7</v>
      </c>
      <c r="D64" s="106" t="s">
        <v>650</v>
      </c>
      <c r="E64" s="113">
        <v>2187425.2000000002</v>
      </c>
      <c r="F64" s="114">
        <v>0.116832409881327</v>
      </c>
      <c r="G64" s="91">
        <v>204252.98103345899</v>
      </c>
      <c r="H64" s="91">
        <v>174042.035568088</v>
      </c>
      <c r="I64" s="91">
        <v>178791.919832113</v>
      </c>
      <c r="J64" s="91">
        <v>253665.38</v>
      </c>
      <c r="K64" s="123">
        <v>174601.20905246699</v>
      </c>
      <c r="L64" s="91">
        <v>180192.7</v>
      </c>
      <c r="M64" s="115">
        <f t="shared" si="2"/>
        <v>1165546.225486127</v>
      </c>
    </row>
    <row r="65" spans="1:13" ht="15" customHeight="1" x14ac:dyDescent="0.25">
      <c r="A65" s="112">
        <v>54</v>
      </c>
      <c r="B65" s="111" t="s">
        <v>635</v>
      </c>
      <c r="C65" s="87">
        <v>7</v>
      </c>
      <c r="D65" s="106" t="s">
        <v>648</v>
      </c>
      <c r="E65" s="113">
        <v>33082.019999999997</v>
      </c>
      <c r="F65" s="114">
        <v>1.7669413885980001E-3</v>
      </c>
      <c r="G65" s="91">
        <v>3089.06617863254</v>
      </c>
      <c r="H65" s="91">
        <v>2632.1641085163501</v>
      </c>
      <c r="I65" s="91">
        <v>2704.0000580245401</v>
      </c>
      <c r="J65" s="91">
        <v>3836.37</v>
      </c>
      <c r="K65" s="123">
        <v>2640.62089524154</v>
      </c>
      <c r="L65" s="91">
        <v>2725.19</v>
      </c>
      <c r="M65" s="115">
        <f t="shared" si="2"/>
        <v>17627.411240414967</v>
      </c>
    </row>
    <row r="66" spans="1:13" ht="15" customHeight="1" x14ac:dyDescent="0.25">
      <c r="A66" s="112">
        <v>55</v>
      </c>
      <c r="B66" s="111" t="s">
        <v>739</v>
      </c>
      <c r="C66" s="87">
        <v>1</v>
      </c>
      <c r="D66" s="106" t="s">
        <v>647</v>
      </c>
      <c r="E66" s="113">
        <v>10380.9</v>
      </c>
      <c r="F66" s="114">
        <v>5.5445350256414199E-4</v>
      </c>
      <c r="G66" s="91">
        <v>969.32675494926002</v>
      </c>
      <c r="H66" s="91">
        <v>825.95417069747896</v>
      </c>
      <c r="I66" s="91">
        <v>848.495775117329</v>
      </c>
      <c r="J66" s="91">
        <v>1203.82</v>
      </c>
      <c r="K66" s="123">
        <v>828.60784956338398</v>
      </c>
      <c r="L66" s="91">
        <v>855.14</v>
      </c>
      <c r="M66" s="115">
        <f t="shared" si="2"/>
        <v>5531.3445503274515</v>
      </c>
    </row>
    <row r="67" spans="1:13" ht="15" customHeight="1" x14ac:dyDescent="0.25">
      <c r="A67" s="112">
        <v>56</v>
      </c>
      <c r="B67" s="111" t="s">
        <v>636</v>
      </c>
      <c r="C67" s="87">
        <v>1</v>
      </c>
      <c r="D67" s="107" t="s">
        <v>647</v>
      </c>
      <c r="E67" s="113">
        <v>4958.91</v>
      </c>
      <c r="F67" s="114">
        <v>2.6485998501096699E-4</v>
      </c>
      <c r="G67" s="91">
        <v>463.043102080305</v>
      </c>
      <c r="H67" s="91">
        <v>394.55465293119499</v>
      </c>
      <c r="I67" s="91">
        <v>405.32267762786199</v>
      </c>
      <c r="J67" s="91">
        <v>575.05999999999995</v>
      </c>
      <c r="K67" s="123">
        <v>395.82230358431002</v>
      </c>
      <c r="L67" s="91">
        <v>408.5</v>
      </c>
      <c r="M67" s="115">
        <f t="shared" si="2"/>
        <v>2642.3027362236717</v>
      </c>
    </row>
    <row r="68" spans="1:13" ht="15" customHeight="1" x14ac:dyDescent="0.25">
      <c r="A68" s="112">
        <v>57</v>
      </c>
      <c r="B68" s="111" t="s">
        <v>637</v>
      </c>
      <c r="C68" s="87">
        <v>8</v>
      </c>
      <c r="D68" s="87" t="s">
        <v>648</v>
      </c>
      <c r="E68" s="113">
        <v>333105.86589999998</v>
      </c>
      <c r="F68" s="114">
        <v>1.77914934228166E-2</v>
      </c>
      <c r="G68" s="91">
        <v>31104.0880894152</v>
      </c>
      <c r="H68" s="91">
        <v>26503.4996217958</v>
      </c>
      <c r="I68" s="91">
        <v>27226.822325901401</v>
      </c>
      <c r="J68" s="91">
        <v>38628.720000000001</v>
      </c>
      <c r="K68" s="123">
        <v>26588.6517758911</v>
      </c>
      <c r="L68" s="91">
        <v>27440.14</v>
      </c>
      <c r="M68" s="115">
        <f t="shared" si="2"/>
        <v>177491.92181300349</v>
      </c>
    </row>
    <row r="69" spans="1:13" s="52" customFormat="1" ht="15" customHeight="1" x14ac:dyDescent="0.25">
      <c r="A69" s="112">
        <v>58</v>
      </c>
      <c r="B69" s="111" t="s">
        <v>638</v>
      </c>
      <c r="C69" s="87">
        <v>6</v>
      </c>
      <c r="D69" s="87" t="s">
        <v>647</v>
      </c>
      <c r="E69" s="113">
        <v>15908.89</v>
      </c>
      <c r="F69" s="114">
        <v>8.4970857848622498E-4</v>
      </c>
      <c r="G69" s="91">
        <v>1485.5082621492099</v>
      </c>
      <c r="H69" s="91">
        <v>1265.7875566345299</v>
      </c>
      <c r="I69" s="91">
        <v>1300.3329144685299</v>
      </c>
      <c r="J69" s="91">
        <v>1844.88</v>
      </c>
      <c r="K69" s="123">
        <v>1269.8543605892</v>
      </c>
      <c r="L69" s="91">
        <v>1310.52</v>
      </c>
      <c r="M69" s="115">
        <f t="shared" si="2"/>
        <v>8476.8830938414703</v>
      </c>
    </row>
    <row r="70" spans="1:13" s="52" customFormat="1" ht="15" customHeight="1" x14ac:dyDescent="0.25">
      <c r="A70" s="112">
        <v>59</v>
      </c>
      <c r="B70" s="111" t="s">
        <v>639</v>
      </c>
      <c r="C70" s="87">
        <v>6</v>
      </c>
      <c r="D70" s="87" t="s">
        <v>647</v>
      </c>
      <c r="E70" s="113">
        <v>19119.16</v>
      </c>
      <c r="F70" s="114">
        <v>1.0211720783442899E-3</v>
      </c>
      <c r="G70" s="91">
        <v>1785.2703831224401</v>
      </c>
      <c r="H70" s="91">
        <v>1521.21202807391</v>
      </c>
      <c r="I70" s="91">
        <v>1562.72832642567</v>
      </c>
      <c r="J70" s="91">
        <v>2217.16</v>
      </c>
      <c r="K70" s="123">
        <v>1526.09947625526</v>
      </c>
      <c r="L70" s="91">
        <v>1574.97</v>
      </c>
      <c r="M70" s="115">
        <f t="shared" si="2"/>
        <v>10187.44021387728</v>
      </c>
    </row>
    <row r="71" spans="1:13" s="52" customFormat="1" ht="15" customHeight="1" x14ac:dyDescent="0.25">
      <c r="A71" s="112">
        <v>60</v>
      </c>
      <c r="B71" s="111" t="s">
        <v>640</v>
      </c>
      <c r="C71" s="87">
        <v>7</v>
      </c>
      <c r="D71" s="87" t="s">
        <v>650</v>
      </c>
      <c r="E71" s="113">
        <v>2708578.06</v>
      </c>
      <c r="F71" s="114">
        <v>0.14466766776824599</v>
      </c>
      <c r="G71" s="91">
        <v>252916.14228309301</v>
      </c>
      <c r="H71" s="91">
        <v>215507.45554977801</v>
      </c>
      <c r="I71" s="91">
        <v>221388.99714721201</v>
      </c>
      <c r="J71" s="91">
        <v>314101.02</v>
      </c>
      <c r="K71" s="123">
        <v>216199.851811612</v>
      </c>
      <c r="L71" s="91">
        <v>223123.52</v>
      </c>
      <c r="M71" s="115">
        <f t="shared" si="2"/>
        <v>1443236.986791695</v>
      </c>
    </row>
    <row r="72" spans="1:13" s="52" customFormat="1" ht="15" customHeight="1" x14ac:dyDescent="0.25">
      <c r="A72" s="112">
        <v>61</v>
      </c>
      <c r="B72" s="111" t="s">
        <v>641</v>
      </c>
      <c r="C72" s="87">
        <v>7</v>
      </c>
      <c r="D72" s="87" t="s">
        <v>647</v>
      </c>
      <c r="E72" s="113">
        <v>11084.259599999999</v>
      </c>
      <c r="F72" s="114">
        <v>5.9202059152387704E-4</v>
      </c>
      <c r="G72" s="91">
        <v>1035.0036498842301</v>
      </c>
      <c r="H72" s="91">
        <v>881.91683242431498</v>
      </c>
      <c r="I72" s="91">
        <v>905.98574698761104</v>
      </c>
      <c r="J72" s="91">
        <v>1285.3900000000001</v>
      </c>
      <c r="K72" s="123">
        <v>884.75031174159301</v>
      </c>
      <c r="L72" s="91">
        <v>913.08</v>
      </c>
      <c r="M72" s="115">
        <f t="shared" si="2"/>
        <v>5906.1265410377491</v>
      </c>
    </row>
    <row r="73" spans="1:13" s="52" customFormat="1" ht="15" customHeight="1" x14ac:dyDescent="0.25">
      <c r="A73" s="112">
        <v>62</v>
      </c>
      <c r="B73" s="111" t="s">
        <v>740</v>
      </c>
      <c r="C73" s="87">
        <v>4</v>
      </c>
      <c r="D73" s="87" t="s">
        <v>647</v>
      </c>
      <c r="E73" s="113">
        <v>2845.94</v>
      </c>
      <c r="F73" s="114">
        <v>1.5200429645670401E-4</v>
      </c>
      <c r="G73" s="91">
        <v>265.74244862972301</v>
      </c>
      <c r="H73" s="91">
        <v>226.43663001808901</v>
      </c>
      <c r="I73" s="91">
        <v>232.61644618842399</v>
      </c>
      <c r="J73" s="91">
        <v>330.03</v>
      </c>
      <c r="K73" s="123">
        <v>227.16414023701401</v>
      </c>
      <c r="L73" s="91">
        <v>234.44</v>
      </c>
      <c r="M73" s="115">
        <f t="shared" si="2"/>
        <v>1516.4296650732501</v>
      </c>
    </row>
    <row r="74" spans="1:13" ht="15" customHeight="1" x14ac:dyDescent="0.25">
      <c r="A74" s="112">
        <v>63</v>
      </c>
      <c r="B74" s="111" t="s">
        <v>642</v>
      </c>
      <c r="C74" s="87">
        <v>1</v>
      </c>
      <c r="D74" s="87" t="s">
        <v>648</v>
      </c>
      <c r="E74" s="113">
        <v>82892.174700000003</v>
      </c>
      <c r="F74" s="114">
        <v>4.4273479753753299E-3</v>
      </c>
      <c r="G74" s="91">
        <v>7740.1383996222003</v>
      </c>
      <c r="H74" s="91">
        <v>6595.2988095106502</v>
      </c>
      <c r="I74" s="91">
        <v>6775.2950151949799</v>
      </c>
      <c r="J74" s="91">
        <v>9612.61</v>
      </c>
      <c r="K74" s="123">
        <v>6616.4886111800897</v>
      </c>
      <c r="L74" s="91">
        <v>6828.38</v>
      </c>
      <c r="M74" s="115">
        <f t="shared" si="2"/>
        <v>44168.210835507918</v>
      </c>
    </row>
    <row r="75" spans="1:13" ht="15" customHeight="1" x14ac:dyDescent="0.25">
      <c r="A75" s="112">
        <v>64</v>
      </c>
      <c r="B75" s="111" t="s">
        <v>643</v>
      </c>
      <c r="C75" s="87">
        <v>2</v>
      </c>
      <c r="D75" s="87" t="s">
        <v>648</v>
      </c>
      <c r="E75" s="113">
        <v>75047.37</v>
      </c>
      <c r="F75" s="114">
        <v>4.0083496763023601E-3</v>
      </c>
      <c r="G75" s="91">
        <v>7007.6220394740703</v>
      </c>
      <c r="H75" s="91">
        <v>5971.1285390839803</v>
      </c>
      <c r="I75" s="91">
        <v>6134.0901442714003</v>
      </c>
      <c r="J75" s="91">
        <v>8702.89</v>
      </c>
      <c r="K75" s="123">
        <v>5990.3129662252504</v>
      </c>
      <c r="L75" s="91">
        <v>6182.15</v>
      </c>
      <c r="M75" s="115">
        <f t="shared" si="2"/>
        <v>39988.1936890547</v>
      </c>
    </row>
    <row r="76" spans="1:13" ht="15" customHeight="1" x14ac:dyDescent="0.25">
      <c r="A76" s="112">
        <v>65</v>
      </c>
      <c r="B76" s="111" t="s">
        <v>644</v>
      </c>
      <c r="C76" s="87">
        <v>4</v>
      </c>
      <c r="D76" s="87" t="s">
        <v>647</v>
      </c>
      <c r="E76" s="113">
        <v>3275.03</v>
      </c>
      <c r="F76" s="114">
        <v>1.749223915559E-4</v>
      </c>
      <c r="G76" s="91">
        <v>305.80914971355799</v>
      </c>
      <c r="H76" s="91">
        <v>260.57708750294898</v>
      </c>
      <c r="I76" s="91">
        <v>267.68865111719703</v>
      </c>
      <c r="J76" s="91">
        <v>379.79</v>
      </c>
      <c r="K76" s="123">
        <v>261.41428638707401</v>
      </c>
      <c r="L76" s="91">
        <v>269.79000000000002</v>
      </c>
      <c r="M76" s="115">
        <f t="shared" si="2"/>
        <v>1745.0691747207779</v>
      </c>
    </row>
    <row r="77" spans="1:13" ht="15" customHeight="1" x14ac:dyDescent="0.25">
      <c r="A77" s="112">
        <v>66</v>
      </c>
      <c r="B77" s="111" t="s">
        <v>645</v>
      </c>
      <c r="C77" s="87">
        <v>1</v>
      </c>
      <c r="D77" s="87" t="s">
        <v>647</v>
      </c>
      <c r="E77" s="113">
        <v>5351.37</v>
      </c>
      <c r="F77" s="114">
        <v>2.8582163781720998E-4</v>
      </c>
      <c r="G77" s="91">
        <v>499.68944086089101</v>
      </c>
      <c r="H77" s="91">
        <v>425.78065200949499</v>
      </c>
      <c r="I77" s="91">
        <v>437.40088393969899</v>
      </c>
      <c r="J77" s="91">
        <v>620.57000000000005</v>
      </c>
      <c r="K77" s="123">
        <v>427.148627567745</v>
      </c>
      <c r="L77" s="91">
        <v>440.83</v>
      </c>
      <c r="M77" s="115">
        <f t="shared" si="2"/>
        <v>2851.4196043778297</v>
      </c>
    </row>
    <row r="78" spans="1:13" ht="15" customHeight="1" x14ac:dyDescent="0.25">
      <c r="A78" s="112">
        <v>67</v>
      </c>
      <c r="B78" s="111" t="s">
        <v>646</v>
      </c>
      <c r="C78" s="87">
        <v>1</v>
      </c>
      <c r="D78" s="87" t="s">
        <v>647</v>
      </c>
      <c r="E78" s="113">
        <v>58105.59</v>
      </c>
      <c r="F78" s="114">
        <v>3.1034734843853602E-3</v>
      </c>
      <c r="G78" s="91">
        <v>5425.6666569480603</v>
      </c>
      <c r="H78" s="91">
        <v>4623.1593023088299</v>
      </c>
      <c r="I78" s="91">
        <v>4749.3326807598296</v>
      </c>
      <c r="J78" s="91">
        <v>6738.23</v>
      </c>
      <c r="K78" s="123">
        <v>4638.0128868895499</v>
      </c>
      <c r="L78" s="91">
        <v>4786.54</v>
      </c>
      <c r="M78" s="115">
        <f t="shared" si="2"/>
        <v>30960.941526906267</v>
      </c>
    </row>
    <row r="79" spans="1:13" s="32" customFormat="1" ht="20.100000000000001" customHeight="1" x14ac:dyDescent="0.25">
      <c r="A79" s="141" t="s">
        <v>30</v>
      </c>
      <c r="B79" s="141"/>
      <c r="C79" s="141"/>
      <c r="D79" s="141"/>
      <c r="E79" s="93">
        <f t="shared" ref="E79:L79" si="3">SUM(E12:E78)</f>
        <v>17629262.323100004</v>
      </c>
      <c r="F79" s="94">
        <f t="shared" si="3"/>
        <v>0.94159526078325129</v>
      </c>
      <c r="G79" s="98">
        <f t="shared" si="3"/>
        <v>1646149.7211031576</v>
      </c>
      <c r="H79" s="98">
        <f t="shared" si="3"/>
        <v>1402668.6262351405</v>
      </c>
      <c r="I79" s="98">
        <f t="shared" si="3"/>
        <v>1440949.6864034389</v>
      </c>
      <c r="J79" s="98">
        <f>SUM(J12:J78)</f>
        <v>2044382.3199999998</v>
      </c>
      <c r="K79" s="98">
        <f t="shared" si="3"/>
        <v>1407175.2105243949</v>
      </c>
      <c r="L79" s="98">
        <f t="shared" si="3"/>
        <v>1452238.4799999997</v>
      </c>
      <c r="M79" s="98">
        <f t="shared" si="2"/>
        <v>9393564.0442661326</v>
      </c>
    </row>
    <row r="80" spans="1:13" s="33" customFormat="1" ht="20.100000000000001" customHeight="1" x14ac:dyDescent="0.25">
      <c r="A80" s="141" t="s">
        <v>40</v>
      </c>
      <c r="B80" s="141"/>
      <c r="C80" s="141"/>
      <c r="D80" s="141"/>
      <c r="E80" s="93">
        <f>SUM('EMS-Cumulative'!E67)</f>
        <v>1093497.9299999997</v>
      </c>
      <c r="F80" s="94">
        <f>SUM('EMS-Cumulative'!F67)</f>
        <v>5.8404739216748006E-2</v>
      </c>
      <c r="G80" s="98">
        <f>SUM('EMS-Cumulative'!G67)</f>
        <v>101936.99889684207</v>
      </c>
      <c r="H80" s="98">
        <f>SUM('EMS-Cumulative'!H67)</f>
        <v>86859.553764858632</v>
      </c>
      <c r="I80" s="98">
        <f>SUM('EMS-Cumulative'!I67)</f>
        <v>89378.413596561397</v>
      </c>
      <c r="J80" s="98">
        <f>SUM('EMS-Cumulative'!J67)</f>
        <v>126807.84</v>
      </c>
      <c r="K80" s="98">
        <f>SUM('EMS-Cumulative'!K67)</f>
        <v>87283.469475605409</v>
      </c>
      <c r="L80" s="98">
        <f>SUM('EMS-Cumulative'!L67)</f>
        <v>90078.65999999996</v>
      </c>
      <c r="M80" s="98">
        <f>SUM('EMS-Cumulative'!M67)</f>
        <v>582344.93573386746</v>
      </c>
    </row>
    <row r="81" spans="1:13" s="33" customFormat="1" ht="20.100000000000001" customHeight="1" x14ac:dyDescent="0.25">
      <c r="A81" s="141" t="s">
        <v>42</v>
      </c>
      <c r="B81" s="141"/>
      <c r="C81" s="141"/>
      <c r="D81" s="141"/>
      <c r="E81" s="108">
        <f>SUM(E79:E80)</f>
        <v>18722760.253100004</v>
      </c>
      <c r="F81" s="94">
        <f>SUM(F79:F80)</f>
        <v>0.99999999999999933</v>
      </c>
      <c r="G81" s="98">
        <f>SUM(G79+G80)</f>
        <v>1748086.7199999997</v>
      </c>
      <c r="H81" s="98">
        <f t="shared" ref="H81:K81" si="4">SUM(H79+H80)</f>
        <v>1489528.1799999992</v>
      </c>
      <c r="I81" s="98">
        <f t="shared" si="4"/>
        <v>1530328.1000000003</v>
      </c>
      <c r="J81" s="98">
        <f t="shared" si="4"/>
        <v>2171190.1599999997</v>
      </c>
      <c r="K81" s="98">
        <f t="shared" si="4"/>
        <v>1494458.6800000002</v>
      </c>
      <c r="L81" s="98">
        <f t="shared" ref="L81" si="5">SUM(L79+L80)</f>
        <v>1542317.1399999997</v>
      </c>
      <c r="M81" s="98">
        <f>SUM(M79+M80)</f>
        <v>9975908.9800000004</v>
      </c>
    </row>
    <row r="82" spans="1:13" x14ac:dyDescent="0.25">
      <c r="M82" s="30"/>
    </row>
    <row r="83" spans="1:13" x14ac:dyDescent="0.25">
      <c r="B83" s="29"/>
      <c r="M83" s="30"/>
    </row>
    <row r="84" spans="1:13" ht="15" customHeight="1" x14ac:dyDescent="0.25">
      <c r="M84" s="30"/>
    </row>
    <row r="85" spans="1:13" ht="15" customHeight="1" x14ac:dyDescent="0.25">
      <c r="M85" s="30"/>
    </row>
    <row r="86" spans="1:13" ht="15" customHeight="1" x14ac:dyDescent="0.25">
      <c r="M86" s="30"/>
    </row>
    <row r="87" spans="1:13" ht="15" customHeight="1" x14ac:dyDescent="0.25">
      <c r="M87" s="30"/>
    </row>
    <row r="88" spans="1:13" ht="15" customHeight="1" x14ac:dyDescent="0.25">
      <c r="M88" s="30"/>
    </row>
    <row r="89" spans="1:13" ht="15" customHeight="1" x14ac:dyDescent="0.25">
      <c r="M89" s="30"/>
    </row>
    <row r="90" spans="1:13" ht="15" customHeight="1" x14ac:dyDescent="0.25">
      <c r="M90" s="30"/>
    </row>
    <row r="91" spans="1:13" ht="15" customHeight="1" x14ac:dyDescent="0.25">
      <c r="M91" s="30"/>
    </row>
    <row r="92" spans="1:13" ht="15" customHeight="1" x14ac:dyDescent="0.25">
      <c r="M92" s="30"/>
    </row>
    <row r="93" spans="1:13" ht="15" customHeight="1" x14ac:dyDescent="0.25">
      <c r="M93" s="30"/>
    </row>
    <row r="94" spans="1:13" ht="15" customHeight="1" x14ac:dyDescent="0.25">
      <c r="M94" s="30"/>
    </row>
    <row r="95" spans="1:13" ht="15" customHeight="1" x14ac:dyDescent="0.25">
      <c r="M95" s="30"/>
    </row>
    <row r="96" spans="1:13" ht="15" customHeight="1" x14ac:dyDescent="0.25">
      <c r="M96" s="30"/>
    </row>
    <row r="97" spans="13:13" ht="15" customHeight="1" x14ac:dyDescent="0.25">
      <c r="M97" s="30"/>
    </row>
    <row r="98" spans="13:13" ht="15" customHeight="1" x14ac:dyDescent="0.25">
      <c r="M98" s="30"/>
    </row>
    <row r="99" spans="13:13" ht="15" customHeight="1" x14ac:dyDescent="0.25">
      <c r="M99" s="30"/>
    </row>
    <row r="100" spans="13:13" ht="15" customHeight="1" x14ac:dyDescent="0.25">
      <c r="M100" s="30"/>
    </row>
    <row r="101" spans="13:13" ht="15" customHeight="1" x14ac:dyDescent="0.25">
      <c r="M101" s="30"/>
    </row>
    <row r="102" spans="13:13" ht="15" customHeight="1" x14ac:dyDescent="0.25">
      <c r="M102" s="30"/>
    </row>
    <row r="103" spans="13:13" ht="15" customHeight="1" x14ac:dyDescent="0.25">
      <c r="M103" s="30"/>
    </row>
    <row r="104" spans="13:13" ht="15" customHeight="1" x14ac:dyDescent="0.25">
      <c r="M104" s="30"/>
    </row>
    <row r="105" spans="13:13" ht="15" customHeight="1" x14ac:dyDescent="0.25">
      <c r="M105" s="30"/>
    </row>
    <row r="106" spans="13:13" ht="15" customHeight="1" x14ac:dyDescent="0.25">
      <c r="M106" s="30"/>
    </row>
    <row r="107" spans="13:13" ht="15" customHeight="1" x14ac:dyDescent="0.25">
      <c r="M107" s="30"/>
    </row>
    <row r="108" spans="13:13" ht="15" customHeight="1" x14ac:dyDescent="0.25">
      <c r="M108" s="30"/>
    </row>
    <row r="109" spans="13:13" ht="15" customHeight="1" x14ac:dyDescent="0.25">
      <c r="M109" s="30"/>
    </row>
    <row r="110" spans="13:13" ht="15" customHeight="1" x14ac:dyDescent="0.25">
      <c r="M110" s="30"/>
    </row>
    <row r="111" spans="13:13" ht="15" customHeight="1" x14ac:dyDescent="0.25">
      <c r="M111" s="30"/>
    </row>
    <row r="112" spans="13:13" ht="15" customHeight="1" x14ac:dyDescent="0.25">
      <c r="M112" s="30"/>
    </row>
    <row r="113" spans="13:13" ht="15" customHeight="1" x14ac:dyDescent="0.25">
      <c r="M113" s="30"/>
    </row>
    <row r="114" spans="13:13" ht="15" customHeight="1" x14ac:dyDescent="0.25">
      <c r="M114" s="30"/>
    </row>
    <row r="115" spans="13:13" ht="15" customHeight="1" x14ac:dyDescent="0.25">
      <c r="M115" s="30"/>
    </row>
    <row r="116" spans="13:13" ht="15" customHeight="1" x14ac:dyDescent="0.25">
      <c r="M116" s="30"/>
    </row>
    <row r="117" spans="13:13" ht="15" customHeight="1" x14ac:dyDescent="0.25">
      <c r="M117" s="30"/>
    </row>
    <row r="118" spans="13:13" ht="15" customHeight="1" x14ac:dyDescent="0.25">
      <c r="M118" s="30"/>
    </row>
    <row r="119" spans="13:13" ht="15" customHeight="1" x14ac:dyDescent="0.25">
      <c r="M119" s="30"/>
    </row>
    <row r="120" spans="13:13" ht="15" customHeight="1" x14ac:dyDescent="0.25">
      <c r="M120" s="30"/>
    </row>
    <row r="121" spans="13:13" ht="15" customHeight="1" x14ac:dyDescent="0.25">
      <c r="M121" s="30"/>
    </row>
    <row r="122" spans="13:13" ht="15" customHeight="1" x14ac:dyDescent="0.25">
      <c r="M122" s="30"/>
    </row>
    <row r="123" spans="13:13" ht="15" customHeight="1" x14ac:dyDescent="0.25">
      <c r="M123" s="30"/>
    </row>
    <row r="124" spans="13:13" ht="15" customHeight="1" x14ac:dyDescent="0.25">
      <c r="M124" s="30"/>
    </row>
    <row r="125" spans="13:13" ht="15" customHeight="1" x14ac:dyDescent="0.25">
      <c r="M125" s="30"/>
    </row>
    <row r="126" spans="13:13" ht="15" customHeight="1" x14ac:dyDescent="0.25">
      <c r="M126" s="30"/>
    </row>
    <row r="127" spans="13:13" ht="15" customHeight="1" x14ac:dyDescent="0.25">
      <c r="M127" s="30"/>
    </row>
    <row r="128" spans="13:13" ht="15" customHeight="1" x14ac:dyDescent="0.25">
      <c r="M128" s="30"/>
    </row>
    <row r="129" spans="13:13" ht="15" customHeight="1" x14ac:dyDescent="0.25">
      <c r="M129" s="30"/>
    </row>
    <row r="130" spans="13:13" ht="15" customHeight="1" x14ac:dyDescent="0.25">
      <c r="M130" s="30"/>
    </row>
    <row r="131" spans="13:13" ht="15" customHeight="1" x14ac:dyDescent="0.25">
      <c r="M131" s="30"/>
    </row>
    <row r="132" spans="13:13" ht="15" customHeight="1" x14ac:dyDescent="0.25">
      <c r="M132" s="30"/>
    </row>
    <row r="133" spans="13:13" ht="15" customHeight="1" x14ac:dyDescent="0.25">
      <c r="M133" s="30"/>
    </row>
    <row r="134" spans="13:13" ht="15" customHeight="1" x14ac:dyDescent="0.25">
      <c r="M134" s="30"/>
    </row>
    <row r="135" spans="13:13" ht="15" customHeight="1" x14ac:dyDescent="0.25">
      <c r="M135" s="30"/>
    </row>
    <row r="136" spans="13:13" ht="15" customHeight="1" x14ac:dyDescent="0.25">
      <c r="M136" s="30"/>
    </row>
    <row r="137" spans="13:13" ht="15" customHeight="1" x14ac:dyDescent="0.25">
      <c r="M137" s="30"/>
    </row>
    <row r="138" spans="13:13" ht="15" customHeight="1" x14ac:dyDescent="0.25">
      <c r="M138" s="30"/>
    </row>
    <row r="139" spans="13:13" ht="15" customHeight="1" x14ac:dyDescent="0.25">
      <c r="M139" s="30"/>
    </row>
    <row r="140" spans="13:13" ht="15" customHeight="1" x14ac:dyDescent="0.25"/>
    <row r="141" spans="13:13" ht="15" customHeight="1" x14ac:dyDescent="0.25"/>
    <row r="142" spans="13:13" ht="15" customHeight="1" x14ac:dyDescent="0.25"/>
    <row r="143" spans="13:13" ht="15" customHeight="1" x14ac:dyDescent="0.25"/>
    <row r="144" spans="13:13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</sheetData>
  <sheetProtection selectLockedCells="1" sort="0" selectUnlockedCells="1"/>
  <sortState ref="A11:M72">
    <sortCondition ref="A11:A72"/>
  </sortState>
  <mergeCells count="15">
    <mergeCell ref="A80:D80"/>
    <mergeCell ref="A81:D81"/>
    <mergeCell ref="A5:F5"/>
    <mergeCell ref="M5:M7"/>
    <mergeCell ref="A6:F6"/>
    <mergeCell ref="A7:F7"/>
    <mergeCell ref="A8:F8"/>
    <mergeCell ref="A9:F9"/>
    <mergeCell ref="G7:L7"/>
    <mergeCell ref="A79:D79"/>
    <mergeCell ref="A1:M1"/>
    <mergeCell ref="A2:M2"/>
    <mergeCell ref="A3:M3"/>
    <mergeCell ref="G10:L10"/>
    <mergeCell ref="A10:B10"/>
  </mergeCells>
  <printOptions horizontalCentered="1"/>
  <pageMargins left="0" right="0" top="0.25" bottom="0.5" header="0.25" footer="0.25"/>
  <pageSetup scale="76" orientation="portrait" r:id="rId1"/>
  <headerFooter>
    <oddFooter>&amp;C&amp;"-,Italic"&amp;10Page &amp;P of &amp;N&amp;R&amp;"-,Italic"&amp;10TF 2014 Oct, 01/07/2015</oddFooter>
  </headerFooter>
  <ignoredErrors>
    <ignoredError sqref="M74:M78 M12:M68 M69:M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zoomScaleNormal="100" zoomScaleSheetLayoutView="100" workbookViewId="0">
      <selection activeCell="B533" sqref="B533"/>
    </sheetView>
  </sheetViews>
  <sheetFormatPr defaultRowHeight="15" x14ac:dyDescent="0.25"/>
  <cols>
    <col min="1" max="1" width="4.140625" style="4" bestFit="1" customWidth="1"/>
    <col min="2" max="2" width="50" style="3" bestFit="1" customWidth="1"/>
    <col min="3" max="3" width="19.28515625" style="3" bestFit="1" customWidth="1"/>
    <col min="4" max="4" width="10.28515625" style="3" bestFit="1" customWidth="1"/>
    <col min="5" max="5" width="7.7109375" style="5" customWidth="1"/>
    <col min="6" max="6" width="13.28515625" style="10" bestFit="1" customWidth="1"/>
    <col min="7" max="7" width="25.140625" style="3" bestFit="1" customWidth="1"/>
  </cols>
  <sheetData>
    <row r="1" spans="1:7" ht="15.75" x14ac:dyDescent="0.25">
      <c r="A1" s="145" t="s">
        <v>692</v>
      </c>
      <c r="B1" s="145"/>
      <c r="C1" s="145"/>
      <c r="D1" s="145"/>
      <c r="E1" s="145"/>
      <c r="F1" s="145"/>
      <c r="G1" s="145"/>
    </row>
    <row r="2" spans="1:7" ht="15.75" x14ac:dyDescent="0.25">
      <c r="A2" s="145" t="s">
        <v>4</v>
      </c>
      <c r="B2" s="145"/>
      <c r="C2" s="145"/>
      <c r="D2" s="145"/>
      <c r="E2" s="145"/>
      <c r="F2" s="145"/>
      <c r="G2" s="145"/>
    </row>
    <row r="3" spans="1:7" ht="15.75" x14ac:dyDescent="0.25">
      <c r="A3" s="146" t="s">
        <v>741</v>
      </c>
      <c r="B3" s="146"/>
      <c r="C3" s="146"/>
      <c r="D3" s="146"/>
      <c r="E3" s="146"/>
      <c r="F3" s="146"/>
      <c r="G3" s="146"/>
    </row>
    <row r="4" spans="1:7" s="52" customFormat="1" ht="15.75" x14ac:dyDescent="0.25">
      <c r="A4" s="160" t="s">
        <v>980</v>
      </c>
      <c r="B4" s="160"/>
      <c r="C4" s="160"/>
      <c r="D4" s="160"/>
      <c r="E4" s="160"/>
      <c r="F4" s="160"/>
      <c r="G4" s="160"/>
    </row>
    <row r="6" spans="1:7" s="1" customFormat="1" ht="12.95" customHeight="1" x14ac:dyDescent="0.2">
      <c r="A6" s="156"/>
      <c r="B6" s="157" t="s">
        <v>5</v>
      </c>
      <c r="C6" s="157" t="s">
        <v>3</v>
      </c>
      <c r="D6" s="157"/>
      <c r="E6" s="159" t="s">
        <v>33</v>
      </c>
      <c r="F6" s="158" t="s">
        <v>6</v>
      </c>
      <c r="G6" s="157" t="s">
        <v>2</v>
      </c>
    </row>
    <row r="7" spans="1:7" s="2" customFormat="1" ht="12.95" customHeight="1" x14ac:dyDescent="0.2">
      <c r="A7" s="156"/>
      <c r="B7" s="157"/>
      <c r="C7" s="109" t="s">
        <v>0</v>
      </c>
      <c r="D7" s="110" t="s">
        <v>1</v>
      </c>
      <c r="E7" s="159"/>
      <c r="F7" s="158"/>
      <c r="G7" s="157"/>
    </row>
    <row r="8" spans="1:7" s="1" customFormat="1" ht="15" customHeight="1" x14ac:dyDescent="0.2">
      <c r="A8" s="85">
        <v>1</v>
      </c>
      <c r="B8" s="111" t="s">
        <v>98</v>
      </c>
      <c r="C8" s="111" t="s">
        <v>298</v>
      </c>
      <c r="D8" s="111" t="s">
        <v>297</v>
      </c>
      <c r="E8" s="111" t="s">
        <v>512</v>
      </c>
      <c r="F8" s="91">
        <v>3650.26</v>
      </c>
      <c r="G8" s="116" t="s">
        <v>520</v>
      </c>
    </row>
    <row r="9" spans="1:7" s="1" customFormat="1" ht="15" customHeight="1" x14ac:dyDescent="0.2">
      <c r="A9" s="85">
        <f>SUM(A8+1)</f>
        <v>2</v>
      </c>
      <c r="B9" s="111" t="s">
        <v>742</v>
      </c>
      <c r="C9" s="111" t="s">
        <v>743</v>
      </c>
      <c r="D9" s="111" t="s">
        <v>744</v>
      </c>
      <c r="E9" s="111" t="s">
        <v>512</v>
      </c>
      <c r="F9" s="91">
        <v>2750.54</v>
      </c>
      <c r="G9" s="116" t="s">
        <v>745</v>
      </c>
    </row>
    <row r="10" spans="1:7" s="1" customFormat="1" ht="15" customHeight="1" x14ac:dyDescent="0.2">
      <c r="A10" s="85">
        <f t="shared" ref="A10:A73" si="0">SUM(A9+1)</f>
        <v>3</v>
      </c>
      <c r="B10" s="111" t="s">
        <v>742</v>
      </c>
      <c r="C10" s="111" t="s">
        <v>743</v>
      </c>
      <c r="D10" s="111" t="s">
        <v>744</v>
      </c>
      <c r="E10" s="111" t="s">
        <v>512</v>
      </c>
      <c r="F10" s="91">
        <v>3639.91</v>
      </c>
      <c r="G10" s="116" t="s">
        <v>746</v>
      </c>
    </row>
    <row r="11" spans="1:7" s="1" customFormat="1" ht="15" customHeight="1" x14ac:dyDescent="0.2">
      <c r="A11" s="85">
        <f t="shared" si="0"/>
        <v>4</v>
      </c>
      <c r="B11" s="111" t="s">
        <v>255</v>
      </c>
      <c r="C11" s="111" t="s">
        <v>747</v>
      </c>
      <c r="D11" s="111" t="s">
        <v>280</v>
      </c>
      <c r="E11" s="111" t="s">
        <v>512</v>
      </c>
      <c r="F11" s="91">
        <v>194.48</v>
      </c>
      <c r="G11" s="116" t="s">
        <v>520</v>
      </c>
    </row>
    <row r="12" spans="1:7" s="1" customFormat="1" ht="15" customHeight="1" x14ac:dyDescent="0.2">
      <c r="A12" s="85">
        <f t="shared" si="0"/>
        <v>5</v>
      </c>
      <c r="B12" s="111" t="s">
        <v>748</v>
      </c>
      <c r="C12" s="111" t="s">
        <v>749</v>
      </c>
      <c r="D12" s="111" t="s">
        <v>66</v>
      </c>
      <c r="E12" s="111" t="s">
        <v>512</v>
      </c>
      <c r="F12" s="91">
        <v>1853.77</v>
      </c>
      <c r="G12" s="116" t="s">
        <v>518</v>
      </c>
    </row>
    <row r="13" spans="1:7" s="1" customFormat="1" ht="15" customHeight="1" x14ac:dyDescent="0.2">
      <c r="A13" s="85">
        <f t="shared" si="0"/>
        <v>6</v>
      </c>
      <c r="B13" s="111" t="s">
        <v>255</v>
      </c>
      <c r="C13" s="111" t="s">
        <v>504</v>
      </c>
      <c r="D13" s="111" t="s">
        <v>503</v>
      </c>
      <c r="E13" s="111" t="s">
        <v>512</v>
      </c>
      <c r="F13" s="91">
        <v>436.72</v>
      </c>
      <c r="G13" s="116" t="s">
        <v>520</v>
      </c>
    </row>
    <row r="14" spans="1:7" s="1" customFormat="1" ht="15" customHeight="1" x14ac:dyDescent="0.2">
      <c r="A14" s="85">
        <f t="shared" si="0"/>
        <v>7</v>
      </c>
      <c r="B14" s="111" t="s">
        <v>49</v>
      </c>
      <c r="C14" s="111" t="s">
        <v>52</v>
      </c>
      <c r="D14" s="111" t="s">
        <v>51</v>
      </c>
      <c r="E14" s="111" t="s">
        <v>512</v>
      </c>
      <c r="F14" s="91">
        <v>215.11</v>
      </c>
      <c r="G14" s="116" t="s">
        <v>750</v>
      </c>
    </row>
    <row r="15" spans="1:7" s="1" customFormat="1" ht="15" customHeight="1" x14ac:dyDescent="0.2">
      <c r="A15" s="85">
        <f t="shared" si="0"/>
        <v>8</v>
      </c>
      <c r="B15" s="111" t="s">
        <v>49</v>
      </c>
      <c r="C15" s="111" t="s">
        <v>52</v>
      </c>
      <c r="D15" s="111" t="s">
        <v>51</v>
      </c>
      <c r="E15" s="111" t="s">
        <v>512</v>
      </c>
      <c r="F15" s="91">
        <v>56633.000000000102</v>
      </c>
      <c r="G15" s="116" t="s">
        <v>530</v>
      </c>
    </row>
    <row r="16" spans="1:7" s="1" customFormat="1" ht="15" customHeight="1" x14ac:dyDescent="0.2">
      <c r="A16" s="85">
        <f t="shared" si="0"/>
        <v>9</v>
      </c>
      <c r="B16" s="111" t="s">
        <v>49</v>
      </c>
      <c r="C16" s="111" t="s">
        <v>247</v>
      </c>
      <c r="D16" s="111" t="s">
        <v>246</v>
      </c>
      <c r="E16" s="111" t="s">
        <v>512</v>
      </c>
      <c r="F16" s="91">
        <v>5699.81</v>
      </c>
      <c r="G16" s="116" t="s">
        <v>514</v>
      </c>
    </row>
    <row r="17" spans="1:7" s="1" customFormat="1" ht="15" customHeight="1" x14ac:dyDescent="0.2">
      <c r="A17" s="85">
        <f t="shared" si="0"/>
        <v>10</v>
      </c>
      <c r="B17" s="111" t="s">
        <v>49</v>
      </c>
      <c r="C17" s="111" t="s">
        <v>206</v>
      </c>
      <c r="D17" s="111" t="s">
        <v>205</v>
      </c>
      <c r="E17" s="111" t="s">
        <v>512</v>
      </c>
      <c r="F17" s="91">
        <v>2237.2600000000002</v>
      </c>
      <c r="G17" s="116" t="s">
        <v>517</v>
      </c>
    </row>
    <row r="18" spans="1:7" s="1" customFormat="1" ht="15" customHeight="1" x14ac:dyDescent="0.2">
      <c r="A18" s="85">
        <f t="shared" si="0"/>
        <v>11</v>
      </c>
      <c r="B18" s="111" t="s">
        <v>184</v>
      </c>
      <c r="C18" s="111" t="s">
        <v>363</v>
      </c>
      <c r="D18" s="111" t="s">
        <v>362</v>
      </c>
      <c r="E18" s="111" t="s">
        <v>512</v>
      </c>
      <c r="F18" s="91">
        <v>960.84</v>
      </c>
      <c r="G18" s="116" t="s">
        <v>517</v>
      </c>
    </row>
    <row r="19" spans="1:7" s="1" customFormat="1" ht="15" customHeight="1" x14ac:dyDescent="0.2">
      <c r="A19" s="85">
        <f t="shared" si="0"/>
        <v>12</v>
      </c>
      <c r="B19" s="111" t="s">
        <v>279</v>
      </c>
      <c r="C19" s="111" t="s">
        <v>751</v>
      </c>
      <c r="D19" s="111" t="s">
        <v>357</v>
      </c>
      <c r="E19" s="111" t="s">
        <v>512</v>
      </c>
      <c r="F19" s="91">
        <v>899.13</v>
      </c>
      <c r="G19" s="116" t="s">
        <v>518</v>
      </c>
    </row>
    <row r="20" spans="1:7" s="1" customFormat="1" ht="15" customHeight="1" x14ac:dyDescent="0.2">
      <c r="A20" s="85">
        <f t="shared" si="0"/>
        <v>13</v>
      </c>
      <c r="B20" s="111" t="s">
        <v>275</v>
      </c>
      <c r="C20" s="111" t="s">
        <v>563</v>
      </c>
      <c r="D20" s="111" t="s">
        <v>388</v>
      </c>
      <c r="E20" s="111" t="s">
        <v>591</v>
      </c>
      <c r="F20" s="91">
        <v>215.11</v>
      </c>
      <c r="G20" s="116" t="s">
        <v>526</v>
      </c>
    </row>
    <row r="21" spans="1:7" s="1" customFormat="1" ht="15" customHeight="1" x14ac:dyDescent="0.2">
      <c r="A21" s="85">
        <f t="shared" si="0"/>
        <v>14</v>
      </c>
      <c r="B21" s="111" t="s">
        <v>742</v>
      </c>
      <c r="C21" s="111" t="s">
        <v>752</v>
      </c>
      <c r="D21" s="111" t="s">
        <v>753</v>
      </c>
      <c r="E21" s="111" t="s">
        <v>591</v>
      </c>
      <c r="F21" s="91">
        <v>163.41999999999999</v>
      </c>
      <c r="G21" s="116" t="s">
        <v>529</v>
      </c>
    </row>
    <row r="22" spans="1:7" s="1" customFormat="1" ht="15" customHeight="1" x14ac:dyDescent="0.2">
      <c r="A22" s="85">
        <f t="shared" si="0"/>
        <v>15</v>
      </c>
      <c r="B22" s="111" t="s">
        <v>294</v>
      </c>
      <c r="C22" s="111" t="s">
        <v>367</v>
      </c>
      <c r="D22" s="111" t="s">
        <v>366</v>
      </c>
      <c r="E22" s="111" t="s">
        <v>512</v>
      </c>
      <c r="F22" s="91">
        <v>340.81</v>
      </c>
      <c r="G22" s="116" t="s">
        <v>526</v>
      </c>
    </row>
    <row r="23" spans="1:7" s="1" customFormat="1" ht="15" customHeight="1" x14ac:dyDescent="0.2">
      <c r="A23" s="85">
        <f t="shared" si="0"/>
        <v>16</v>
      </c>
      <c r="B23" s="111" t="s">
        <v>742</v>
      </c>
      <c r="C23" s="111" t="s">
        <v>754</v>
      </c>
      <c r="D23" s="111" t="s">
        <v>479</v>
      </c>
      <c r="E23" s="111" t="s">
        <v>512</v>
      </c>
      <c r="F23" s="91">
        <v>1272.3399999999999</v>
      </c>
      <c r="G23" s="116" t="s">
        <v>526</v>
      </c>
    </row>
    <row r="24" spans="1:7" s="1" customFormat="1" ht="15" customHeight="1" x14ac:dyDescent="0.2">
      <c r="A24" s="85">
        <f t="shared" si="0"/>
        <v>17</v>
      </c>
      <c r="B24" s="111" t="s">
        <v>49</v>
      </c>
      <c r="C24" s="111" t="s">
        <v>466</v>
      </c>
      <c r="D24" s="111" t="s">
        <v>161</v>
      </c>
      <c r="E24" s="111" t="s">
        <v>512</v>
      </c>
      <c r="F24" s="91">
        <v>112.47</v>
      </c>
      <c r="G24" s="116" t="s">
        <v>517</v>
      </c>
    </row>
    <row r="25" spans="1:7" s="1" customFormat="1" ht="15" customHeight="1" x14ac:dyDescent="0.2">
      <c r="A25" s="85">
        <f t="shared" si="0"/>
        <v>18</v>
      </c>
      <c r="B25" s="111" t="s">
        <v>189</v>
      </c>
      <c r="C25" s="111" t="s">
        <v>293</v>
      </c>
      <c r="D25" s="111" t="s">
        <v>292</v>
      </c>
      <c r="E25" s="111" t="s">
        <v>512</v>
      </c>
      <c r="F25" s="91">
        <v>26.91</v>
      </c>
      <c r="G25" s="116" t="s">
        <v>517</v>
      </c>
    </row>
    <row r="26" spans="1:7" s="1" customFormat="1" ht="15" customHeight="1" x14ac:dyDescent="0.2">
      <c r="A26" s="85">
        <f t="shared" si="0"/>
        <v>19</v>
      </c>
      <c r="B26" s="111" t="s">
        <v>189</v>
      </c>
      <c r="C26" s="111" t="s">
        <v>270</v>
      </c>
      <c r="D26" s="111" t="s">
        <v>269</v>
      </c>
      <c r="E26" s="111" t="s">
        <v>512</v>
      </c>
      <c r="F26" s="91">
        <v>2274.16</v>
      </c>
      <c r="G26" s="116" t="s">
        <v>517</v>
      </c>
    </row>
    <row r="27" spans="1:7" s="1" customFormat="1" ht="15" customHeight="1" x14ac:dyDescent="0.2">
      <c r="A27" s="85">
        <f t="shared" si="0"/>
        <v>20</v>
      </c>
      <c r="B27" s="111" t="s">
        <v>755</v>
      </c>
      <c r="C27" s="111" t="s">
        <v>756</v>
      </c>
      <c r="D27" s="111" t="s">
        <v>113</v>
      </c>
      <c r="E27" s="111" t="s">
        <v>512</v>
      </c>
      <c r="F27" s="91">
        <v>15563.58</v>
      </c>
      <c r="G27" s="116" t="s">
        <v>513</v>
      </c>
    </row>
    <row r="28" spans="1:7" s="1" customFormat="1" ht="15" customHeight="1" x14ac:dyDescent="0.2">
      <c r="A28" s="85">
        <f t="shared" si="0"/>
        <v>21</v>
      </c>
      <c r="B28" s="111" t="s">
        <v>118</v>
      </c>
      <c r="C28" s="111" t="s">
        <v>757</v>
      </c>
      <c r="D28" s="111" t="s">
        <v>758</v>
      </c>
      <c r="E28" s="111" t="s">
        <v>512</v>
      </c>
      <c r="F28" s="91">
        <v>194.48</v>
      </c>
      <c r="G28" s="116" t="s">
        <v>529</v>
      </c>
    </row>
    <row r="29" spans="1:7" s="1" customFormat="1" ht="15" customHeight="1" x14ac:dyDescent="0.2">
      <c r="A29" s="85">
        <f t="shared" si="0"/>
        <v>22</v>
      </c>
      <c r="B29" s="111" t="s">
        <v>49</v>
      </c>
      <c r="C29" s="111" t="s">
        <v>192</v>
      </c>
      <c r="D29" s="111" t="s">
        <v>191</v>
      </c>
      <c r="E29" s="111" t="s">
        <v>512</v>
      </c>
      <c r="F29" s="91">
        <v>3527.49</v>
      </c>
      <c r="G29" s="116" t="s">
        <v>517</v>
      </c>
    </row>
    <row r="30" spans="1:7" s="1" customFormat="1" ht="15" customHeight="1" x14ac:dyDescent="0.2">
      <c r="A30" s="85">
        <f t="shared" si="0"/>
        <v>23</v>
      </c>
      <c r="B30" s="111" t="s">
        <v>255</v>
      </c>
      <c r="C30" s="111" t="s">
        <v>552</v>
      </c>
      <c r="D30" s="111" t="s">
        <v>100</v>
      </c>
      <c r="E30" s="111" t="s">
        <v>591</v>
      </c>
      <c r="F30" s="91">
        <v>365.2</v>
      </c>
      <c r="G30" s="116" t="s">
        <v>520</v>
      </c>
    </row>
    <row r="31" spans="1:7" s="1" customFormat="1" ht="15" customHeight="1" x14ac:dyDescent="0.2">
      <c r="A31" s="85">
        <f t="shared" si="0"/>
        <v>24</v>
      </c>
      <c r="B31" s="111" t="s">
        <v>189</v>
      </c>
      <c r="C31" s="111" t="s">
        <v>552</v>
      </c>
      <c r="D31" s="111" t="s">
        <v>167</v>
      </c>
      <c r="E31" s="111" t="s">
        <v>591</v>
      </c>
      <c r="F31" s="91">
        <v>964.24999999999898</v>
      </c>
      <c r="G31" s="116" t="s">
        <v>517</v>
      </c>
    </row>
    <row r="32" spans="1:7" s="1" customFormat="1" ht="15" customHeight="1" x14ac:dyDescent="0.2">
      <c r="A32" s="85">
        <f t="shared" si="0"/>
        <v>25</v>
      </c>
      <c r="B32" s="111" t="s">
        <v>115</v>
      </c>
      <c r="C32" s="111" t="s">
        <v>201</v>
      </c>
      <c r="D32" s="111" t="s">
        <v>155</v>
      </c>
      <c r="E32" s="111" t="s">
        <v>512</v>
      </c>
      <c r="F32" s="91">
        <v>1403.28</v>
      </c>
      <c r="G32" s="116" t="s">
        <v>514</v>
      </c>
    </row>
    <row r="33" spans="1:7" s="1" customFormat="1" ht="15" customHeight="1" x14ac:dyDescent="0.2">
      <c r="A33" s="85">
        <f t="shared" si="0"/>
        <v>26</v>
      </c>
      <c r="B33" s="111" t="s">
        <v>189</v>
      </c>
      <c r="C33" s="111" t="s">
        <v>330</v>
      </c>
      <c r="D33" s="111" t="s">
        <v>329</v>
      </c>
      <c r="E33" s="111" t="s">
        <v>512</v>
      </c>
      <c r="F33" s="91">
        <v>1033.6300000000001</v>
      </c>
      <c r="G33" s="116" t="s">
        <v>517</v>
      </c>
    </row>
    <row r="34" spans="1:7" s="1" customFormat="1" ht="15" customHeight="1" x14ac:dyDescent="0.2">
      <c r="A34" s="85">
        <f t="shared" si="0"/>
        <v>27</v>
      </c>
      <c r="B34" s="111" t="s">
        <v>49</v>
      </c>
      <c r="C34" s="111" t="s">
        <v>457</v>
      </c>
      <c r="D34" s="111" t="s">
        <v>456</v>
      </c>
      <c r="E34" s="111" t="s">
        <v>512</v>
      </c>
      <c r="F34" s="91">
        <v>80.37</v>
      </c>
      <c r="G34" s="116" t="s">
        <v>759</v>
      </c>
    </row>
    <row r="35" spans="1:7" s="1" customFormat="1" ht="15" customHeight="1" x14ac:dyDescent="0.2">
      <c r="A35" s="85">
        <f t="shared" si="0"/>
        <v>28</v>
      </c>
      <c r="B35" s="111" t="s">
        <v>49</v>
      </c>
      <c r="C35" s="111" t="s">
        <v>760</v>
      </c>
      <c r="D35" s="111" t="s">
        <v>109</v>
      </c>
      <c r="E35" s="111" t="s">
        <v>512</v>
      </c>
      <c r="F35" s="91">
        <v>194.48</v>
      </c>
      <c r="G35" s="116" t="s">
        <v>761</v>
      </c>
    </row>
    <row r="36" spans="1:7" s="1" customFormat="1" ht="15" customHeight="1" x14ac:dyDescent="0.2">
      <c r="A36" s="85">
        <f t="shared" si="0"/>
        <v>29</v>
      </c>
      <c r="B36" s="111" t="s">
        <v>184</v>
      </c>
      <c r="C36" s="111" t="s">
        <v>378</v>
      </c>
      <c r="D36" s="111" t="s">
        <v>377</v>
      </c>
      <c r="E36" s="111" t="s">
        <v>512</v>
      </c>
      <c r="F36" s="91">
        <v>1114.78</v>
      </c>
      <c r="G36" s="116" t="s">
        <v>517</v>
      </c>
    </row>
    <row r="37" spans="1:7" s="1" customFormat="1" ht="15" customHeight="1" x14ac:dyDescent="0.2">
      <c r="A37" s="85">
        <f t="shared" si="0"/>
        <v>30</v>
      </c>
      <c r="B37" s="111" t="s">
        <v>762</v>
      </c>
      <c r="C37" s="111" t="s">
        <v>687</v>
      </c>
      <c r="D37" s="111" t="s">
        <v>682</v>
      </c>
      <c r="E37" s="111" t="s">
        <v>591</v>
      </c>
      <c r="F37" s="91">
        <v>167.86</v>
      </c>
      <c r="G37" s="111" t="s">
        <v>526</v>
      </c>
    </row>
    <row r="38" spans="1:7" s="1" customFormat="1" ht="15" customHeight="1" x14ac:dyDescent="0.2">
      <c r="A38" s="85">
        <f t="shared" si="0"/>
        <v>31</v>
      </c>
      <c r="B38" s="111" t="s">
        <v>762</v>
      </c>
      <c r="C38" s="111" t="s">
        <v>984</v>
      </c>
      <c r="D38" s="111" t="s">
        <v>682</v>
      </c>
      <c r="E38" s="111" t="s">
        <v>591</v>
      </c>
      <c r="F38" s="91">
        <v>846.19</v>
      </c>
      <c r="G38" s="111" t="s">
        <v>526</v>
      </c>
    </row>
    <row r="39" spans="1:7" s="1" customFormat="1" ht="15" customHeight="1" x14ac:dyDescent="0.2">
      <c r="A39" s="85">
        <f t="shared" si="0"/>
        <v>32</v>
      </c>
      <c r="B39" s="111" t="s">
        <v>118</v>
      </c>
      <c r="C39" s="111" t="s">
        <v>272</v>
      </c>
      <c r="D39" s="111" t="s">
        <v>271</v>
      </c>
      <c r="E39" s="111" t="s">
        <v>512</v>
      </c>
      <c r="F39" s="91">
        <v>199.04</v>
      </c>
      <c r="G39" s="116" t="s">
        <v>763</v>
      </c>
    </row>
    <row r="40" spans="1:7" s="1" customFormat="1" ht="15" customHeight="1" x14ac:dyDescent="0.2">
      <c r="A40" s="85">
        <f t="shared" si="0"/>
        <v>33</v>
      </c>
      <c r="B40" s="111" t="s">
        <v>748</v>
      </c>
      <c r="C40" s="111" t="s">
        <v>764</v>
      </c>
      <c r="D40" s="111" t="s">
        <v>64</v>
      </c>
      <c r="E40" s="111" t="s">
        <v>591</v>
      </c>
      <c r="F40" s="91">
        <v>775.94</v>
      </c>
      <c r="G40" s="116" t="s">
        <v>518</v>
      </c>
    </row>
    <row r="41" spans="1:7" s="1" customFormat="1" ht="15" customHeight="1" x14ac:dyDescent="0.2">
      <c r="A41" s="85">
        <f t="shared" si="0"/>
        <v>34</v>
      </c>
      <c r="B41" s="111" t="s">
        <v>49</v>
      </c>
      <c r="C41" s="111" t="s">
        <v>63</v>
      </c>
      <c r="D41" s="111" t="s">
        <v>62</v>
      </c>
      <c r="E41" s="111" t="s">
        <v>512</v>
      </c>
      <c r="F41" s="91">
        <v>35261.839999999997</v>
      </c>
      <c r="G41" s="116" t="s">
        <v>513</v>
      </c>
    </row>
    <row r="42" spans="1:7" s="1" customFormat="1" ht="15" customHeight="1" x14ac:dyDescent="0.2">
      <c r="A42" s="85">
        <f t="shared" si="0"/>
        <v>35</v>
      </c>
      <c r="B42" s="111" t="s">
        <v>49</v>
      </c>
      <c r="C42" s="111" t="s">
        <v>63</v>
      </c>
      <c r="D42" s="111" t="s">
        <v>62</v>
      </c>
      <c r="E42" s="111" t="s">
        <v>512</v>
      </c>
      <c r="F42" s="91">
        <v>972.8</v>
      </c>
      <c r="G42" s="116" t="s">
        <v>519</v>
      </c>
    </row>
    <row r="43" spans="1:7" s="1" customFormat="1" ht="15" customHeight="1" x14ac:dyDescent="0.2">
      <c r="A43" s="85">
        <f t="shared" si="0"/>
        <v>36</v>
      </c>
      <c r="B43" s="111" t="s">
        <v>68</v>
      </c>
      <c r="C43" s="111" t="s">
        <v>122</v>
      </c>
      <c r="D43" s="111" t="s">
        <v>121</v>
      </c>
      <c r="E43" s="111" t="s">
        <v>512</v>
      </c>
      <c r="F43" s="91">
        <v>4782.93</v>
      </c>
      <c r="G43" s="116" t="s">
        <v>745</v>
      </c>
    </row>
    <row r="44" spans="1:7" s="1" customFormat="1" ht="15" customHeight="1" x14ac:dyDescent="0.2">
      <c r="A44" s="85">
        <f t="shared" si="0"/>
        <v>37</v>
      </c>
      <c r="B44" s="111" t="s">
        <v>748</v>
      </c>
      <c r="C44" s="111" t="s">
        <v>765</v>
      </c>
      <c r="D44" s="111" t="s">
        <v>766</v>
      </c>
      <c r="E44" s="111" t="s">
        <v>591</v>
      </c>
      <c r="F44" s="91">
        <v>785.4</v>
      </c>
      <c r="G44" s="116" t="s">
        <v>518</v>
      </c>
    </row>
    <row r="45" spans="1:7" s="1" customFormat="1" ht="15" customHeight="1" x14ac:dyDescent="0.2">
      <c r="A45" s="85">
        <f t="shared" si="0"/>
        <v>38</v>
      </c>
      <c r="B45" s="111" t="s">
        <v>767</v>
      </c>
      <c r="C45" s="111" t="s">
        <v>83</v>
      </c>
      <c r="D45" s="111" t="s">
        <v>82</v>
      </c>
      <c r="E45" s="111" t="s">
        <v>512</v>
      </c>
      <c r="F45" s="91">
        <v>9241.67</v>
      </c>
      <c r="G45" s="116" t="s">
        <v>530</v>
      </c>
    </row>
    <row r="46" spans="1:7" s="1" customFormat="1" ht="15" customHeight="1" x14ac:dyDescent="0.2">
      <c r="A46" s="85">
        <f t="shared" si="0"/>
        <v>39</v>
      </c>
      <c r="B46" s="111" t="s">
        <v>762</v>
      </c>
      <c r="C46" s="111" t="s">
        <v>982</v>
      </c>
      <c r="D46" s="111" t="s">
        <v>981</v>
      </c>
      <c r="E46" s="111" t="s">
        <v>512</v>
      </c>
      <c r="F46" s="91">
        <v>4710.6499999999996</v>
      </c>
      <c r="G46" s="116" t="s">
        <v>526</v>
      </c>
    </row>
    <row r="47" spans="1:7" s="1" customFormat="1" ht="15" customHeight="1" x14ac:dyDescent="0.2">
      <c r="A47" s="85">
        <f t="shared" si="0"/>
        <v>40</v>
      </c>
      <c r="B47" s="111" t="s">
        <v>118</v>
      </c>
      <c r="C47" s="111" t="s">
        <v>768</v>
      </c>
      <c r="D47" s="111" t="s">
        <v>76</v>
      </c>
      <c r="E47" s="111" t="s">
        <v>512</v>
      </c>
      <c r="F47" s="91">
        <v>9793.5499999999993</v>
      </c>
      <c r="G47" s="116" t="s">
        <v>519</v>
      </c>
    </row>
    <row r="48" spans="1:7" s="1" customFormat="1" ht="15" customHeight="1" x14ac:dyDescent="0.2">
      <c r="A48" s="85">
        <f t="shared" si="0"/>
        <v>41</v>
      </c>
      <c r="B48" s="111" t="s">
        <v>98</v>
      </c>
      <c r="C48" s="111" t="s">
        <v>304</v>
      </c>
      <c r="D48" s="111" t="s">
        <v>303</v>
      </c>
      <c r="E48" s="111" t="s">
        <v>512</v>
      </c>
      <c r="F48" s="91">
        <v>430.22</v>
      </c>
      <c r="G48" s="116" t="s">
        <v>520</v>
      </c>
    </row>
    <row r="49" spans="1:7" s="1" customFormat="1" ht="15" customHeight="1" x14ac:dyDescent="0.2">
      <c r="A49" s="85">
        <f t="shared" si="0"/>
        <v>42</v>
      </c>
      <c r="B49" s="111" t="s">
        <v>49</v>
      </c>
      <c r="C49" s="111" t="s">
        <v>234</v>
      </c>
      <c r="D49" s="111" t="s">
        <v>69</v>
      </c>
      <c r="E49" s="111" t="s">
        <v>512</v>
      </c>
      <c r="F49" s="91">
        <v>1788.42</v>
      </c>
      <c r="G49" s="116" t="s">
        <v>518</v>
      </c>
    </row>
    <row r="50" spans="1:7" s="1" customFormat="1" ht="15" customHeight="1" x14ac:dyDescent="0.2">
      <c r="A50" s="85">
        <f t="shared" si="0"/>
        <v>43</v>
      </c>
      <c r="B50" s="111" t="s">
        <v>421</v>
      </c>
      <c r="C50" s="111" t="s">
        <v>356</v>
      </c>
      <c r="D50" s="111" t="s">
        <v>62</v>
      </c>
      <c r="E50" s="111" t="s">
        <v>512</v>
      </c>
      <c r="F50" s="91">
        <v>236.94</v>
      </c>
      <c r="G50" s="116" t="s">
        <v>524</v>
      </c>
    </row>
    <row r="51" spans="1:7" s="1" customFormat="1" ht="15" customHeight="1" x14ac:dyDescent="0.2">
      <c r="A51" s="85">
        <f t="shared" si="0"/>
        <v>44</v>
      </c>
      <c r="B51" s="111" t="s">
        <v>742</v>
      </c>
      <c r="C51" s="111" t="s">
        <v>356</v>
      </c>
      <c r="D51" s="111" t="s">
        <v>62</v>
      </c>
      <c r="E51" s="111" t="s">
        <v>512</v>
      </c>
      <c r="F51" s="91">
        <v>167.86</v>
      </c>
      <c r="G51" s="116" t="s">
        <v>526</v>
      </c>
    </row>
    <row r="52" spans="1:7" s="1" customFormat="1" ht="15" customHeight="1" x14ac:dyDescent="0.2">
      <c r="A52" s="85">
        <f t="shared" si="0"/>
        <v>45</v>
      </c>
      <c r="B52" s="111" t="s">
        <v>558</v>
      </c>
      <c r="C52" s="111" t="s">
        <v>769</v>
      </c>
      <c r="D52" s="111" t="s">
        <v>104</v>
      </c>
      <c r="E52" s="111" t="s">
        <v>591</v>
      </c>
      <c r="F52" s="91">
        <v>258.77999999999997</v>
      </c>
      <c r="G52" s="116" t="s">
        <v>526</v>
      </c>
    </row>
    <row r="53" spans="1:7" s="1" customFormat="1" ht="15" customHeight="1" x14ac:dyDescent="0.2">
      <c r="A53" s="85">
        <f t="shared" si="0"/>
        <v>46</v>
      </c>
      <c r="B53" s="111" t="s">
        <v>742</v>
      </c>
      <c r="C53" s="111" t="s">
        <v>769</v>
      </c>
      <c r="D53" s="111" t="s">
        <v>92</v>
      </c>
      <c r="E53" s="111" t="s">
        <v>512</v>
      </c>
      <c r="F53" s="91">
        <v>28.5</v>
      </c>
      <c r="G53" s="116" t="s">
        <v>532</v>
      </c>
    </row>
    <row r="54" spans="1:7" s="1" customFormat="1" ht="15" customHeight="1" x14ac:dyDescent="0.2">
      <c r="A54" s="85">
        <f t="shared" si="0"/>
        <v>47</v>
      </c>
      <c r="B54" s="111" t="s">
        <v>742</v>
      </c>
      <c r="C54" s="111" t="s">
        <v>769</v>
      </c>
      <c r="D54" s="111" t="s">
        <v>92</v>
      </c>
      <c r="E54" s="111" t="s">
        <v>512</v>
      </c>
      <c r="F54" s="91">
        <v>3877.93</v>
      </c>
      <c r="G54" s="116" t="s">
        <v>531</v>
      </c>
    </row>
    <row r="55" spans="1:7" s="1" customFormat="1" ht="15" customHeight="1" x14ac:dyDescent="0.2">
      <c r="A55" s="85">
        <f t="shared" si="0"/>
        <v>48</v>
      </c>
      <c r="B55" s="111" t="s">
        <v>770</v>
      </c>
      <c r="C55" s="111" t="s">
        <v>291</v>
      </c>
      <c r="D55" s="111" t="s">
        <v>155</v>
      </c>
      <c r="E55" s="111" t="s">
        <v>512</v>
      </c>
      <c r="F55" s="91">
        <v>134.72999999999999</v>
      </c>
      <c r="G55" s="116" t="s">
        <v>516</v>
      </c>
    </row>
    <row r="56" spans="1:7" s="1" customFormat="1" ht="15" customHeight="1" x14ac:dyDescent="0.2">
      <c r="A56" s="85">
        <f t="shared" si="0"/>
        <v>49</v>
      </c>
      <c r="B56" s="111" t="s">
        <v>49</v>
      </c>
      <c r="C56" s="111" t="s">
        <v>291</v>
      </c>
      <c r="D56" s="111" t="s">
        <v>290</v>
      </c>
      <c r="E56" s="111" t="s">
        <v>512</v>
      </c>
      <c r="F56" s="91">
        <v>1654.16</v>
      </c>
      <c r="G56" s="116" t="s">
        <v>517</v>
      </c>
    </row>
    <row r="57" spans="1:7" s="1" customFormat="1" ht="15" customHeight="1" x14ac:dyDescent="0.2">
      <c r="A57" s="85">
        <f t="shared" si="0"/>
        <v>50</v>
      </c>
      <c r="B57" s="111" t="s">
        <v>742</v>
      </c>
      <c r="C57" s="111" t="s">
        <v>771</v>
      </c>
      <c r="D57" s="111" t="s">
        <v>479</v>
      </c>
      <c r="E57" s="111" t="s">
        <v>512</v>
      </c>
      <c r="F57" s="91">
        <v>167.86</v>
      </c>
      <c r="G57" s="116" t="s">
        <v>526</v>
      </c>
    </row>
    <row r="58" spans="1:7" s="1" customFormat="1" ht="15" customHeight="1" x14ac:dyDescent="0.2">
      <c r="A58" s="85">
        <f t="shared" si="0"/>
        <v>51</v>
      </c>
      <c r="B58" s="111" t="s">
        <v>49</v>
      </c>
      <c r="C58" s="111" t="s">
        <v>136</v>
      </c>
      <c r="D58" s="111" t="s">
        <v>113</v>
      </c>
      <c r="E58" s="111" t="s">
        <v>512</v>
      </c>
      <c r="F58" s="91">
        <v>8464.2600000000093</v>
      </c>
      <c r="G58" s="116" t="s">
        <v>517</v>
      </c>
    </row>
    <row r="59" spans="1:7" s="1" customFormat="1" ht="15" customHeight="1" x14ac:dyDescent="0.2">
      <c r="A59" s="85">
        <f t="shared" si="0"/>
        <v>52</v>
      </c>
      <c r="B59" s="111" t="s">
        <v>68</v>
      </c>
      <c r="C59" s="111" t="s">
        <v>70</v>
      </c>
      <c r="D59" s="111" t="s">
        <v>69</v>
      </c>
      <c r="E59" s="111" t="s">
        <v>512</v>
      </c>
      <c r="F59" s="91">
        <v>2690.26</v>
      </c>
      <c r="G59" s="116" t="s">
        <v>745</v>
      </c>
    </row>
    <row r="60" spans="1:7" s="1" customFormat="1" ht="15" customHeight="1" x14ac:dyDescent="0.2">
      <c r="A60" s="85">
        <f t="shared" si="0"/>
        <v>53</v>
      </c>
      <c r="B60" s="111" t="s">
        <v>49</v>
      </c>
      <c r="C60" s="111" t="s">
        <v>150</v>
      </c>
      <c r="D60" s="111" t="s">
        <v>149</v>
      </c>
      <c r="E60" s="111" t="s">
        <v>512</v>
      </c>
      <c r="F60" s="91">
        <v>3918.43</v>
      </c>
      <c r="G60" s="116" t="s">
        <v>518</v>
      </c>
    </row>
    <row r="61" spans="1:7" s="1" customFormat="1" ht="15" customHeight="1" x14ac:dyDescent="0.2">
      <c r="A61" s="85">
        <f t="shared" si="0"/>
        <v>54</v>
      </c>
      <c r="B61" s="111" t="s">
        <v>249</v>
      </c>
      <c r="C61" s="111" t="s">
        <v>251</v>
      </c>
      <c r="D61" s="111" t="s">
        <v>250</v>
      </c>
      <c r="E61" s="111" t="s">
        <v>512</v>
      </c>
      <c r="F61" s="91">
        <v>480.21</v>
      </c>
      <c r="G61" s="116" t="s">
        <v>514</v>
      </c>
    </row>
    <row r="62" spans="1:7" s="1" customFormat="1" ht="15" customHeight="1" x14ac:dyDescent="0.2">
      <c r="A62" s="85">
        <f t="shared" si="0"/>
        <v>55</v>
      </c>
      <c r="B62" s="111" t="s">
        <v>762</v>
      </c>
      <c r="C62" s="111" t="s">
        <v>417</v>
      </c>
      <c r="D62" s="111" t="s">
        <v>50</v>
      </c>
      <c r="E62" s="111" t="s">
        <v>512</v>
      </c>
      <c r="F62" s="91">
        <v>379.76</v>
      </c>
      <c r="G62" s="111" t="s">
        <v>526</v>
      </c>
    </row>
    <row r="63" spans="1:7" s="1" customFormat="1" ht="15" customHeight="1" x14ac:dyDescent="0.2">
      <c r="A63" s="85">
        <f t="shared" si="0"/>
        <v>56</v>
      </c>
      <c r="B63" s="111" t="s">
        <v>762</v>
      </c>
      <c r="C63" s="111" t="s">
        <v>983</v>
      </c>
      <c r="D63" s="111" t="s">
        <v>50</v>
      </c>
      <c r="E63" s="111" t="s">
        <v>512</v>
      </c>
      <c r="F63" s="91">
        <v>1853.68</v>
      </c>
      <c r="G63" s="111" t="s">
        <v>526</v>
      </c>
    </row>
    <row r="64" spans="1:7" s="1" customFormat="1" ht="15" customHeight="1" x14ac:dyDescent="0.2">
      <c r="A64" s="85">
        <f t="shared" si="0"/>
        <v>57</v>
      </c>
      <c r="B64" s="111" t="s">
        <v>49</v>
      </c>
      <c r="C64" s="111" t="s">
        <v>417</v>
      </c>
      <c r="D64" s="111" t="s">
        <v>416</v>
      </c>
      <c r="E64" s="111" t="s">
        <v>512</v>
      </c>
      <c r="F64" s="91">
        <v>1219.56</v>
      </c>
      <c r="G64" s="116" t="s">
        <v>527</v>
      </c>
    </row>
    <row r="65" spans="1:7" s="1" customFormat="1" ht="15" customHeight="1" x14ac:dyDescent="0.2">
      <c r="A65" s="85">
        <f t="shared" si="0"/>
        <v>58</v>
      </c>
      <c r="B65" s="111" t="s">
        <v>118</v>
      </c>
      <c r="C65" s="111" t="s">
        <v>772</v>
      </c>
      <c r="D65" s="111" t="s">
        <v>773</v>
      </c>
      <c r="E65" s="111" t="s">
        <v>591</v>
      </c>
      <c r="F65" s="91">
        <v>608.63</v>
      </c>
      <c r="G65" s="116" t="s">
        <v>529</v>
      </c>
    </row>
    <row r="66" spans="1:7" s="1" customFormat="1" ht="15" customHeight="1" x14ac:dyDescent="0.2">
      <c r="A66" s="85">
        <f t="shared" si="0"/>
        <v>59</v>
      </c>
      <c r="B66" s="111" t="s">
        <v>762</v>
      </c>
      <c r="C66" s="111" t="s">
        <v>987</v>
      </c>
      <c r="D66" s="111" t="s">
        <v>378</v>
      </c>
      <c r="E66" s="111" t="s">
        <v>512</v>
      </c>
      <c r="F66" s="91">
        <v>997.68</v>
      </c>
      <c r="G66" s="116" t="s">
        <v>526</v>
      </c>
    </row>
    <row r="67" spans="1:7" s="1" customFormat="1" ht="15" customHeight="1" x14ac:dyDescent="0.2">
      <c r="A67" s="85">
        <f t="shared" si="0"/>
        <v>60</v>
      </c>
      <c r="B67" s="111" t="s">
        <v>49</v>
      </c>
      <c r="C67" s="111" t="s">
        <v>774</v>
      </c>
      <c r="D67" s="111" t="s">
        <v>775</v>
      </c>
      <c r="E67" s="111" t="s">
        <v>512</v>
      </c>
      <c r="F67" s="91">
        <v>23.35</v>
      </c>
      <c r="G67" s="116" t="s">
        <v>517</v>
      </c>
    </row>
    <row r="68" spans="1:7" s="1" customFormat="1" ht="15" customHeight="1" x14ac:dyDescent="0.2">
      <c r="A68" s="85">
        <f t="shared" si="0"/>
        <v>61</v>
      </c>
      <c r="B68" s="111" t="s">
        <v>748</v>
      </c>
      <c r="C68" s="111" t="s">
        <v>776</v>
      </c>
      <c r="D68" s="111" t="s">
        <v>92</v>
      </c>
      <c r="E68" s="111" t="s">
        <v>591</v>
      </c>
      <c r="F68" s="91">
        <v>218.98</v>
      </c>
      <c r="G68" s="116" t="s">
        <v>518</v>
      </c>
    </row>
    <row r="69" spans="1:7" s="1" customFormat="1" ht="15" customHeight="1" x14ac:dyDescent="0.2">
      <c r="A69" s="85">
        <f t="shared" si="0"/>
        <v>62</v>
      </c>
      <c r="B69" s="111" t="s">
        <v>755</v>
      </c>
      <c r="C69" s="111" t="s">
        <v>777</v>
      </c>
      <c r="D69" s="111" t="s">
        <v>364</v>
      </c>
      <c r="E69" s="111" t="s">
        <v>512</v>
      </c>
      <c r="F69" s="91">
        <v>5447.92</v>
      </c>
      <c r="G69" s="116" t="s">
        <v>513</v>
      </c>
    </row>
    <row r="70" spans="1:7" s="1" customFormat="1" ht="15" customHeight="1" x14ac:dyDescent="0.2">
      <c r="A70" s="85">
        <f t="shared" si="0"/>
        <v>63</v>
      </c>
      <c r="B70" s="111" t="s">
        <v>255</v>
      </c>
      <c r="C70" s="111" t="s">
        <v>482</v>
      </c>
      <c r="D70" s="111" t="s">
        <v>501</v>
      </c>
      <c r="E70" s="111" t="s">
        <v>512</v>
      </c>
      <c r="F70" s="91">
        <v>30.1200000000001</v>
      </c>
      <c r="G70" s="116" t="s">
        <v>526</v>
      </c>
    </row>
    <row r="71" spans="1:7" s="1" customFormat="1" ht="15" customHeight="1" x14ac:dyDescent="0.2">
      <c r="A71" s="85">
        <f t="shared" si="0"/>
        <v>64</v>
      </c>
      <c r="B71" s="111" t="s">
        <v>742</v>
      </c>
      <c r="C71" s="111" t="s">
        <v>482</v>
      </c>
      <c r="D71" s="111" t="s">
        <v>471</v>
      </c>
      <c r="E71" s="111" t="s">
        <v>512</v>
      </c>
      <c r="F71" s="91">
        <v>2133.8200000000002</v>
      </c>
      <c r="G71" s="116" t="s">
        <v>526</v>
      </c>
    </row>
    <row r="72" spans="1:7" s="1" customFormat="1" ht="15" customHeight="1" x14ac:dyDescent="0.2">
      <c r="A72" s="85">
        <f t="shared" si="0"/>
        <v>65</v>
      </c>
      <c r="B72" s="111" t="s">
        <v>742</v>
      </c>
      <c r="C72" s="111" t="s">
        <v>482</v>
      </c>
      <c r="D72" s="111" t="s">
        <v>778</v>
      </c>
      <c r="E72" s="111" t="s">
        <v>591</v>
      </c>
      <c r="F72" s="91">
        <v>182.83</v>
      </c>
      <c r="G72" s="116" t="s">
        <v>529</v>
      </c>
    </row>
    <row r="73" spans="1:7" s="1" customFormat="1" ht="15" customHeight="1" x14ac:dyDescent="0.2">
      <c r="A73" s="85">
        <f t="shared" si="0"/>
        <v>66</v>
      </c>
      <c r="B73" s="111" t="s">
        <v>755</v>
      </c>
      <c r="C73" s="111" t="s">
        <v>779</v>
      </c>
      <c r="D73" s="111" t="s">
        <v>280</v>
      </c>
      <c r="E73" s="111" t="s">
        <v>512</v>
      </c>
      <c r="F73" s="91">
        <v>4575.59</v>
      </c>
      <c r="G73" s="116" t="s">
        <v>513</v>
      </c>
    </row>
    <row r="74" spans="1:7" s="1" customFormat="1" ht="15" customHeight="1" x14ac:dyDescent="0.2">
      <c r="A74" s="85">
        <f t="shared" ref="A74:A137" si="1">SUM(A73+1)</f>
        <v>67</v>
      </c>
      <c r="B74" s="111" t="s">
        <v>294</v>
      </c>
      <c r="C74" s="111" t="s">
        <v>200</v>
      </c>
      <c r="D74" s="111" t="s">
        <v>780</v>
      </c>
      <c r="E74" s="111" t="s">
        <v>591</v>
      </c>
      <c r="F74" s="91">
        <v>340.81</v>
      </c>
      <c r="G74" s="116" t="s">
        <v>526</v>
      </c>
    </row>
    <row r="75" spans="1:7" s="1" customFormat="1" ht="15" customHeight="1" x14ac:dyDescent="0.2">
      <c r="A75" s="85">
        <f t="shared" si="1"/>
        <v>68</v>
      </c>
      <c r="B75" s="111" t="s">
        <v>748</v>
      </c>
      <c r="C75" s="111" t="s">
        <v>781</v>
      </c>
      <c r="D75" s="111" t="s">
        <v>782</v>
      </c>
      <c r="E75" s="111" t="s">
        <v>512</v>
      </c>
      <c r="F75" s="91">
        <v>624.77</v>
      </c>
      <c r="G75" s="116" t="s">
        <v>518</v>
      </c>
    </row>
    <row r="76" spans="1:7" s="1" customFormat="1" ht="15" customHeight="1" x14ac:dyDescent="0.2">
      <c r="A76" s="85">
        <f t="shared" si="1"/>
        <v>69</v>
      </c>
      <c r="B76" s="111" t="s">
        <v>255</v>
      </c>
      <c r="C76" s="111" t="s">
        <v>486</v>
      </c>
      <c r="D76" s="111" t="s">
        <v>485</v>
      </c>
      <c r="E76" s="111" t="s">
        <v>512</v>
      </c>
      <c r="F76" s="91">
        <v>0.75999999999999102</v>
      </c>
      <c r="G76" s="116" t="s">
        <v>520</v>
      </c>
    </row>
    <row r="77" spans="1:7" s="1" customFormat="1" ht="15" customHeight="1" x14ac:dyDescent="0.2">
      <c r="A77" s="85">
        <f t="shared" si="1"/>
        <v>70</v>
      </c>
      <c r="B77" s="111" t="s">
        <v>314</v>
      </c>
      <c r="C77" s="111" t="s">
        <v>348</v>
      </c>
      <c r="D77" s="111" t="s">
        <v>66</v>
      </c>
      <c r="E77" s="111" t="s">
        <v>512</v>
      </c>
      <c r="F77" s="91">
        <v>103.48</v>
      </c>
      <c r="G77" s="116" t="s">
        <v>517</v>
      </c>
    </row>
    <row r="78" spans="1:7" s="1" customFormat="1" ht="15" customHeight="1" x14ac:dyDescent="0.2">
      <c r="A78" s="85">
        <f t="shared" si="1"/>
        <v>71</v>
      </c>
      <c r="B78" s="111" t="s">
        <v>279</v>
      </c>
      <c r="C78" s="111" t="s">
        <v>231</v>
      </c>
      <c r="D78" s="111" t="s">
        <v>357</v>
      </c>
      <c r="E78" s="111" t="s">
        <v>512</v>
      </c>
      <c r="F78" s="91">
        <v>940.95</v>
      </c>
      <c r="G78" s="116" t="s">
        <v>518</v>
      </c>
    </row>
    <row r="79" spans="1:7" s="1" customFormat="1" ht="15" customHeight="1" x14ac:dyDescent="0.2">
      <c r="A79" s="85">
        <f t="shared" si="1"/>
        <v>72</v>
      </c>
      <c r="B79" s="111" t="s">
        <v>49</v>
      </c>
      <c r="C79" s="111" t="s">
        <v>231</v>
      </c>
      <c r="D79" s="111" t="s">
        <v>230</v>
      </c>
      <c r="E79" s="111" t="s">
        <v>512</v>
      </c>
      <c r="F79" s="91">
        <v>2151.8200000000002</v>
      </c>
      <c r="G79" s="116" t="s">
        <v>518</v>
      </c>
    </row>
    <row r="80" spans="1:7" s="1" customFormat="1" ht="15" customHeight="1" x14ac:dyDescent="0.2">
      <c r="A80" s="85">
        <f t="shared" si="1"/>
        <v>73</v>
      </c>
      <c r="B80" s="111" t="s">
        <v>748</v>
      </c>
      <c r="C80" s="111" t="s">
        <v>783</v>
      </c>
      <c r="D80" s="111" t="s">
        <v>84</v>
      </c>
      <c r="E80" s="111" t="s">
        <v>512</v>
      </c>
      <c r="F80" s="91">
        <v>120.02</v>
      </c>
      <c r="G80" s="116" t="s">
        <v>518</v>
      </c>
    </row>
    <row r="81" spans="1:7" s="1" customFormat="1" ht="15" customHeight="1" x14ac:dyDescent="0.2">
      <c r="A81" s="85">
        <f t="shared" si="1"/>
        <v>74</v>
      </c>
      <c r="B81" s="111" t="s">
        <v>742</v>
      </c>
      <c r="C81" s="111" t="s">
        <v>784</v>
      </c>
      <c r="D81" s="111" t="s">
        <v>88</v>
      </c>
      <c r="E81" s="111" t="s">
        <v>512</v>
      </c>
      <c r="F81" s="91">
        <v>36.42</v>
      </c>
      <c r="G81" s="116" t="s">
        <v>529</v>
      </c>
    </row>
    <row r="82" spans="1:7" s="1" customFormat="1" ht="15" customHeight="1" x14ac:dyDescent="0.2">
      <c r="A82" s="85">
        <f t="shared" si="1"/>
        <v>75</v>
      </c>
      <c r="B82" s="111" t="s">
        <v>255</v>
      </c>
      <c r="C82" s="111" t="s">
        <v>785</v>
      </c>
      <c r="D82" s="111" t="s">
        <v>786</v>
      </c>
      <c r="E82" s="111" t="s">
        <v>512</v>
      </c>
      <c r="F82" s="91">
        <v>9888.94</v>
      </c>
      <c r="G82" s="116" t="s">
        <v>528</v>
      </c>
    </row>
    <row r="83" spans="1:7" s="1" customFormat="1" ht="15" customHeight="1" x14ac:dyDescent="0.2">
      <c r="A83" s="85">
        <f t="shared" si="1"/>
        <v>76</v>
      </c>
      <c r="B83" s="111" t="s">
        <v>275</v>
      </c>
      <c r="C83" s="111" t="s">
        <v>787</v>
      </c>
      <c r="D83" s="111" t="s">
        <v>315</v>
      </c>
      <c r="E83" s="111" t="s">
        <v>591</v>
      </c>
      <c r="F83" s="91">
        <v>329.16</v>
      </c>
      <c r="G83" s="116" t="s">
        <v>526</v>
      </c>
    </row>
    <row r="84" spans="1:7" s="1" customFormat="1" ht="15" customHeight="1" x14ac:dyDescent="0.2">
      <c r="A84" s="85">
        <f t="shared" si="1"/>
        <v>77</v>
      </c>
      <c r="B84" s="111" t="s">
        <v>748</v>
      </c>
      <c r="C84" s="111" t="s">
        <v>423</v>
      </c>
      <c r="D84" s="111" t="s">
        <v>368</v>
      </c>
      <c r="E84" s="111" t="s">
        <v>512</v>
      </c>
      <c r="F84" s="91">
        <v>2704.21</v>
      </c>
      <c r="G84" s="116" t="s">
        <v>518</v>
      </c>
    </row>
    <row r="85" spans="1:7" s="1" customFormat="1" ht="15" customHeight="1" x14ac:dyDescent="0.2">
      <c r="A85" s="85">
        <f t="shared" si="1"/>
        <v>78</v>
      </c>
      <c r="B85" s="111" t="s">
        <v>49</v>
      </c>
      <c r="C85" s="111" t="s">
        <v>423</v>
      </c>
      <c r="D85" s="111" t="s">
        <v>422</v>
      </c>
      <c r="E85" s="111" t="s">
        <v>512</v>
      </c>
      <c r="F85" s="91">
        <v>4971.38</v>
      </c>
      <c r="G85" s="116" t="s">
        <v>761</v>
      </c>
    </row>
    <row r="86" spans="1:7" s="1" customFormat="1" ht="15" customHeight="1" x14ac:dyDescent="0.2">
      <c r="A86" s="85">
        <f t="shared" si="1"/>
        <v>79</v>
      </c>
      <c r="B86" s="111" t="s">
        <v>679</v>
      </c>
      <c r="C86" s="111" t="s">
        <v>788</v>
      </c>
      <c r="D86" s="111" t="s">
        <v>155</v>
      </c>
      <c r="E86" s="111" t="s">
        <v>512</v>
      </c>
      <c r="F86" s="91">
        <v>244.8</v>
      </c>
      <c r="G86" s="116" t="s">
        <v>789</v>
      </c>
    </row>
    <row r="87" spans="1:7" s="1" customFormat="1" ht="15" customHeight="1" x14ac:dyDescent="0.2">
      <c r="A87" s="85">
        <f t="shared" si="1"/>
        <v>80</v>
      </c>
      <c r="B87" s="111" t="s">
        <v>742</v>
      </c>
      <c r="C87" s="111" t="s">
        <v>790</v>
      </c>
      <c r="D87" s="111" t="s">
        <v>267</v>
      </c>
      <c r="E87" s="111" t="s">
        <v>512</v>
      </c>
      <c r="F87" s="91">
        <v>534.74</v>
      </c>
      <c r="G87" s="116" t="s">
        <v>526</v>
      </c>
    </row>
    <row r="88" spans="1:7" s="1" customFormat="1" ht="15" customHeight="1" x14ac:dyDescent="0.2">
      <c r="A88" s="85">
        <f t="shared" si="1"/>
        <v>81</v>
      </c>
      <c r="B88" s="111" t="s">
        <v>184</v>
      </c>
      <c r="C88" s="111" t="s">
        <v>289</v>
      </c>
      <c r="D88" s="111" t="s">
        <v>288</v>
      </c>
      <c r="E88" s="111" t="s">
        <v>512</v>
      </c>
      <c r="F88" s="91">
        <v>1829.77</v>
      </c>
      <c r="G88" s="116" t="s">
        <v>517</v>
      </c>
    </row>
    <row r="89" spans="1:7" s="1" customFormat="1" ht="15" customHeight="1" x14ac:dyDescent="0.2">
      <c r="A89" s="85">
        <f t="shared" si="1"/>
        <v>82</v>
      </c>
      <c r="B89" s="111" t="s">
        <v>49</v>
      </c>
      <c r="C89" s="111" t="s">
        <v>101</v>
      </c>
      <c r="D89" s="111" t="s">
        <v>155</v>
      </c>
      <c r="E89" s="111" t="s">
        <v>512</v>
      </c>
      <c r="F89" s="91">
        <v>283.52999999999997</v>
      </c>
      <c r="G89" s="116" t="s">
        <v>518</v>
      </c>
    </row>
    <row r="90" spans="1:7" s="1" customFormat="1" ht="15" customHeight="1" x14ac:dyDescent="0.2">
      <c r="A90" s="85">
        <f t="shared" si="1"/>
        <v>83</v>
      </c>
      <c r="B90" s="111" t="s">
        <v>49</v>
      </c>
      <c r="C90" s="111" t="s">
        <v>101</v>
      </c>
      <c r="D90" s="111" t="s">
        <v>100</v>
      </c>
      <c r="E90" s="111" t="s">
        <v>512</v>
      </c>
      <c r="F90" s="91">
        <v>8142.21</v>
      </c>
      <c r="G90" s="116" t="s">
        <v>750</v>
      </c>
    </row>
    <row r="91" spans="1:7" s="1" customFormat="1" ht="15" customHeight="1" x14ac:dyDescent="0.2">
      <c r="A91" s="85">
        <f t="shared" si="1"/>
        <v>84</v>
      </c>
      <c r="B91" s="111" t="s">
        <v>314</v>
      </c>
      <c r="C91" s="111" t="s">
        <v>791</v>
      </c>
      <c r="D91" s="111" t="s">
        <v>467</v>
      </c>
      <c r="E91" s="111" t="s">
        <v>512</v>
      </c>
      <c r="F91" s="91">
        <v>149.31</v>
      </c>
      <c r="G91" s="116" t="s">
        <v>517</v>
      </c>
    </row>
    <row r="92" spans="1:7" s="1" customFormat="1" ht="15" customHeight="1" x14ac:dyDescent="0.2">
      <c r="A92" s="85">
        <f t="shared" si="1"/>
        <v>85</v>
      </c>
      <c r="B92" s="111" t="s">
        <v>294</v>
      </c>
      <c r="C92" s="111" t="s">
        <v>473</v>
      </c>
      <c r="D92" s="111" t="s">
        <v>216</v>
      </c>
      <c r="E92" s="111" t="s">
        <v>512</v>
      </c>
      <c r="F92" s="91">
        <v>1007.45</v>
      </c>
      <c r="G92" s="116" t="s">
        <v>526</v>
      </c>
    </row>
    <row r="93" spans="1:7" s="1" customFormat="1" ht="15" customHeight="1" x14ac:dyDescent="0.2">
      <c r="A93" s="85">
        <f t="shared" si="1"/>
        <v>86</v>
      </c>
      <c r="B93" s="111" t="s">
        <v>189</v>
      </c>
      <c r="C93" s="111" t="s">
        <v>567</v>
      </c>
      <c r="D93" s="111" t="s">
        <v>566</v>
      </c>
      <c r="E93" s="111" t="s">
        <v>591</v>
      </c>
      <c r="F93" s="91">
        <v>386.44</v>
      </c>
      <c r="G93" s="116" t="s">
        <v>517</v>
      </c>
    </row>
    <row r="94" spans="1:7" s="1" customFormat="1" ht="15" customHeight="1" x14ac:dyDescent="0.2">
      <c r="A94" s="85">
        <f t="shared" si="1"/>
        <v>87</v>
      </c>
      <c r="B94" s="111" t="s">
        <v>98</v>
      </c>
      <c r="C94" s="111" t="s">
        <v>792</v>
      </c>
      <c r="D94" s="111" t="s">
        <v>793</v>
      </c>
      <c r="E94" s="111" t="s">
        <v>512</v>
      </c>
      <c r="F94" s="91">
        <v>7781.29000000001</v>
      </c>
      <c r="G94" s="116" t="s">
        <v>513</v>
      </c>
    </row>
    <row r="95" spans="1:7" s="1" customFormat="1" ht="15" customHeight="1" x14ac:dyDescent="0.2">
      <c r="A95" s="85">
        <f t="shared" si="1"/>
        <v>88</v>
      </c>
      <c r="B95" s="111" t="s">
        <v>742</v>
      </c>
      <c r="C95" s="111" t="s">
        <v>161</v>
      </c>
      <c r="D95" s="111" t="s">
        <v>78</v>
      </c>
      <c r="E95" s="111" t="s">
        <v>512</v>
      </c>
      <c r="F95" s="91">
        <v>13959.64</v>
      </c>
      <c r="G95" s="116" t="s">
        <v>513</v>
      </c>
    </row>
    <row r="96" spans="1:7" s="1" customFormat="1" ht="15" customHeight="1" x14ac:dyDescent="0.2">
      <c r="A96" s="85">
        <f t="shared" si="1"/>
        <v>89</v>
      </c>
      <c r="B96" s="111" t="s">
        <v>742</v>
      </c>
      <c r="C96" s="111" t="s">
        <v>161</v>
      </c>
      <c r="D96" s="111" t="s">
        <v>78</v>
      </c>
      <c r="E96" s="111" t="s">
        <v>512</v>
      </c>
      <c r="F96" s="91">
        <v>10043.959999999999</v>
      </c>
      <c r="G96" s="116" t="s">
        <v>590</v>
      </c>
    </row>
    <row r="97" spans="1:7" s="1" customFormat="1" ht="15" customHeight="1" x14ac:dyDescent="0.2">
      <c r="A97" s="85">
        <f t="shared" si="1"/>
        <v>90</v>
      </c>
      <c r="B97" s="111" t="s">
        <v>118</v>
      </c>
      <c r="C97" s="111" t="s">
        <v>120</v>
      </c>
      <c r="D97" s="111" t="s">
        <v>119</v>
      </c>
      <c r="E97" s="111" t="s">
        <v>512</v>
      </c>
      <c r="F97" s="91">
        <v>39589.879999999997</v>
      </c>
      <c r="G97" s="116" t="s">
        <v>514</v>
      </c>
    </row>
    <row r="98" spans="1:7" s="1" customFormat="1" ht="15" customHeight="1" x14ac:dyDescent="0.2">
      <c r="A98" s="85">
        <f t="shared" si="1"/>
        <v>91</v>
      </c>
      <c r="B98" s="111" t="s">
        <v>49</v>
      </c>
      <c r="C98" s="111" t="s">
        <v>181</v>
      </c>
      <c r="D98" s="111" t="s">
        <v>180</v>
      </c>
      <c r="E98" s="111" t="s">
        <v>512</v>
      </c>
      <c r="F98" s="91">
        <v>3438.61</v>
      </c>
      <c r="G98" s="116" t="s">
        <v>518</v>
      </c>
    </row>
    <row r="99" spans="1:7" s="1" customFormat="1" ht="15" customHeight="1" x14ac:dyDescent="0.2">
      <c r="A99" s="85">
        <f t="shared" si="1"/>
        <v>92</v>
      </c>
      <c r="B99" s="111" t="s">
        <v>189</v>
      </c>
      <c r="C99" s="111" t="s">
        <v>190</v>
      </c>
      <c r="D99" s="111" t="s">
        <v>60</v>
      </c>
      <c r="E99" s="111" t="s">
        <v>512</v>
      </c>
      <c r="F99" s="91">
        <v>3109.67</v>
      </c>
      <c r="G99" s="116" t="s">
        <v>517</v>
      </c>
    </row>
    <row r="100" spans="1:7" s="1" customFormat="1" ht="15" customHeight="1" x14ac:dyDescent="0.2">
      <c r="A100" s="85">
        <f t="shared" si="1"/>
        <v>93</v>
      </c>
      <c r="B100" s="111" t="s">
        <v>294</v>
      </c>
      <c r="C100" s="111" t="s">
        <v>253</v>
      </c>
      <c r="D100" s="111" t="s">
        <v>341</v>
      </c>
      <c r="E100" s="111" t="s">
        <v>512</v>
      </c>
      <c r="F100" s="91">
        <v>533.79</v>
      </c>
      <c r="G100" s="116" t="s">
        <v>526</v>
      </c>
    </row>
    <row r="101" spans="1:7" s="1" customFormat="1" ht="15" customHeight="1" x14ac:dyDescent="0.2">
      <c r="A101" s="85">
        <f t="shared" si="1"/>
        <v>94</v>
      </c>
      <c r="B101" s="111" t="s">
        <v>184</v>
      </c>
      <c r="C101" s="111" t="s">
        <v>188</v>
      </c>
      <c r="D101" s="111" t="s">
        <v>78</v>
      </c>
      <c r="E101" s="111" t="s">
        <v>512</v>
      </c>
      <c r="F101" s="91">
        <v>3118.09</v>
      </c>
      <c r="G101" s="116" t="s">
        <v>517</v>
      </c>
    </row>
    <row r="102" spans="1:7" s="1" customFormat="1" ht="15" customHeight="1" x14ac:dyDescent="0.2">
      <c r="A102" s="85">
        <f t="shared" si="1"/>
        <v>95</v>
      </c>
      <c r="B102" s="111" t="s">
        <v>49</v>
      </c>
      <c r="C102" s="111" t="s">
        <v>794</v>
      </c>
      <c r="D102" s="111" t="s">
        <v>69</v>
      </c>
      <c r="E102" s="111" t="s">
        <v>512</v>
      </c>
      <c r="F102" s="91">
        <v>6065.89</v>
      </c>
      <c r="G102" s="116" t="s">
        <v>745</v>
      </c>
    </row>
    <row r="103" spans="1:7" s="1" customFormat="1" ht="15" customHeight="1" x14ac:dyDescent="0.2">
      <c r="A103" s="85">
        <f t="shared" si="1"/>
        <v>96</v>
      </c>
      <c r="B103" s="111" t="s">
        <v>189</v>
      </c>
      <c r="C103" s="111" t="s">
        <v>543</v>
      </c>
      <c r="D103" s="111" t="s">
        <v>78</v>
      </c>
      <c r="E103" s="111" t="s">
        <v>591</v>
      </c>
      <c r="F103" s="91">
        <v>2143.0300000000002</v>
      </c>
      <c r="G103" s="116" t="s">
        <v>517</v>
      </c>
    </row>
    <row r="104" spans="1:7" s="1" customFormat="1" ht="15" customHeight="1" x14ac:dyDescent="0.2">
      <c r="A104" s="85">
        <f t="shared" si="1"/>
        <v>97</v>
      </c>
      <c r="B104" s="111" t="s">
        <v>742</v>
      </c>
      <c r="C104" s="111" t="s">
        <v>795</v>
      </c>
      <c r="D104" s="111" t="s">
        <v>796</v>
      </c>
      <c r="E104" s="111" t="s">
        <v>591</v>
      </c>
      <c r="F104" s="91">
        <v>168.6</v>
      </c>
      <c r="G104" s="116" t="s">
        <v>529</v>
      </c>
    </row>
    <row r="105" spans="1:7" s="1" customFormat="1" ht="15" customHeight="1" x14ac:dyDescent="0.2">
      <c r="A105" s="85">
        <f t="shared" si="1"/>
        <v>98</v>
      </c>
      <c r="B105" s="111" t="s">
        <v>49</v>
      </c>
      <c r="C105" s="111" t="s">
        <v>797</v>
      </c>
      <c r="D105" s="111" t="s">
        <v>548</v>
      </c>
      <c r="E105" s="111" t="s">
        <v>591</v>
      </c>
      <c r="F105" s="91">
        <v>242.21</v>
      </c>
      <c r="G105" s="116" t="s">
        <v>525</v>
      </c>
    </row>
    <row r="106" spans="1:7" s="1" customFormat="1" ht="15" customHeight="1" x14ac:dyDescent="0.2">
      <c r="A106" s="85">
        <f t="shared" si="1"/>
        <v>99</v>
      </c>
      <c r="B106" s="111" t="s">
        <v>255</v>
      </c>
      <c r="C106" s="111" t="s">
        <v>153</v>
      </c>
      <c r="D106" s="111" t="s">
        <v>62</v>
      </c>
      <c r="E106" s="111" t="s">
        <v>512</v>
      </c>
      <c r="F106" s="91">
        <v>1181.99</v>
      </c>
      <c r="G106" s="116" t="s">
        <v>521</v>
      </c>
    </row>
    <row r="107" spans="1:7" s="1" customFormat="1" ht="15" customHeight="1" x14ac:dyDescent="0.2">
      <c r="A107" s="85">
        <f t="shared" si="1"/>
        <v>100</v>
      </c>
      <c r="B107" s="111" t="s">
        <v>255</v>
      </c>
      <c r="C107" s="111" t="s">
        <v>470</v>
      </c>
      <c r="D107" s="111" t="s">
        <v>92</v>
      </c>
      <c r="E107" s="111" t="s">
        <v>512</v>
      </c>
      <c r="F107" s="91">
        <v>344.54</v>
      </c>
      <c r="G107" s="116" t="s">
        <v>526</v>
      </c>
    </row>
    <row r="108" spans="1:7" s="1" customFormat="1" ht="15" customHeight="1" x14ac:dyDescent="0.2">
      <c r="A108" s="85">
        <f t="shared" si="1"/>
        <v>101</v>
      </c>
      <c r="B108" s="111" t="s">
        <v>294</v>
      </c>
      <c r="C108" s="111" t="s">
        <v>798</v>
      </c>
      <c r="D108" s="111" t="s">
        <v>92</v>
      </c>
      <c r="E108" s="111" t="s">
        <v>512</v>
      </c>
      <c r="F108" s="91">
        <v>325.57</v>
      </c>
      <c r="G108" s="116" t="s">
        <v>526</v>
      </c>
    </row>
    <row r="109" spans="1:7" s="1" customFormat="1" ht="15" customHeight="1" x14ac:dyDescent="0.2">
      <c r="A109" s="85">
        <f t="shared" si="1"/>
        <v>102</v>
      </c>
      <c r="B109" s="111" t="s">
        <v>762</v>
      </c>
      <c r="C109" s="111" t="s">
        <v>985</v>
      </c>
      <c r="D109" s="111" t="s">
        <v>986</v>
      </c>
      <c r="E109" s="111" t="s">
        <v>591</v>
      </c>
      <c r="F109" s="91">
        <v>952.83</v>
      </c>
      <c r="G109" s="116" t="s">
        <v>526</v>
      </c>
    </row>
    <row r="110" spans="1:7" s="1" customFormat="1" ht="15" customHeight="1" x14ac:dyDescent="0.2">
      <c r="A110" s="85">
        <f t="shared" si="1"/>
        <v>103</v>
      </c>
      <c r="B110" s="111" t="s">
        <v>255</v>
      </c>
      <c r="C110" s="111" t="s">
        <v>799</v>
      </c>
      <c r="D110" s="111" t="s">
        <v>499</v>
      </c>
      <c r="E110" s="111" t="s">
        <v>512</v>
      </c>
      <c r="F110" s="91">
        <v>576.96</v>
      </c>
      <c r="G110" s="116" t="s">
        <v>520</v>
      </c>
    </row>
    <row r="111" spans="1:7" s="1" customFormat="1" ht="15" customHeight="1" x14ac:dyDescent="0.2">
      <c r="A111" s="85">
        <f t="shared" si="1"/>
        <v>104</v>
      </c>
      <c r="B111" s="111" t="s">
        <v>75</v>
      </c>
      <c r="C111" s="111" t="s">
        <v>536</v>
      </c>
      <c r="D111" s="111" t="s">
        <v>535</v>
      </c>
      <c r="E111" s="111" t="s">
        <v>591</v>
      </c>
      <c r="F111" s="91">
        <v>20405.86</v>
      </c>
      <c r="G111" s="116" t="s">
        <v>514</v>
      </c>
    </row>
    <row r="112" spans="1:7" s="1" customFormat="1" ht="15" customHeight="1" x14ac:dyDescent="0.2">
      <c r="A112" s="85">
        <f t="shared" si="1"/>
        <v>105</v>
      </c>
      <c r="B112" s="111" t="s">
        <v>189</v>
      </c>
      <c r="C112" s="111" t="s">
        <v>800</v>
      </c>
      <c r="D112" s="111" t="s">
        <v>92</v>
      </c>
      <c r="E112" s="111" t="s">
        <v>512</v>
      </c>
      <c r="F112" s="91">
        <v>10.64</v>
      </c>
      <c r="G112" s="116" t="s">
        <v>517</v>
      </c>
    </row>
    <row r="113" spans="1:7" s="1" customFormat="1" ht="15" customHeight="1" x14ac:dyDescent="0.2">
      <c r="A113" s="85">
        <f t="shared" si="1"/>
        <v>106</v>
      </c>
      <c r="B113" s="111" t="s">
        <v>49</v>
      </c>
      <c r="C113" s="111" t="s">
        <v>126</v>
      </c>
      <c r="D113" s="111" t="s">
        <v>125</v>
      </c>
      <c r="E113" s="111" t="s">
        <v>512</v>
      </c>
      <c r="F113" s="91">
        <v>8552.49</v>
      </c>
      <c r="G113" s="116" t="s">
        <v>514</v>
      </c>
    </row>
    <row r="114" spans="1:7" s="1" customFormat="1" ht="15" customHeight="1" x14ac:dyDescent="0.2">
      <c r="A114" s="85">
        <f t="shared" si="1"/>
        <v>107</v>
      </c>
      <c r="B114" s="111" t="s">
        <v>49</v>
      </c>
      <c r="C114" s="111" t="s">
        <v>72</v>
      </c>
      <c r="D114" s="111" t="s">
        <v>478</v>
      </c>
      <c r="E114" s="111" t="s">
        <v>512</v>
      </c>
      <c r="F114" s="91">
        <v>293.37</v>
      </c>
      <c r="G114" s="116" t="s">
        <v>759</v>
      </c>
    </row>
    <row r="115" spans="1:7" s="1" customFormat="1" ht="15" customHeight="1" x14ac:dyDescent="0.2">
      <c r="A115" s="85">
        <f t="shared" si="1"/>
        <v>108</v>
      </c>
      <c r="B115" s="111" t="s">
        <v>49</v>
      </c>
      <c r="C115" s="111" t="s">
        <v>72</v>
      </c>
      <c r="D115" s="111" t="s">
        <v>71</v>
      </c>
      <c r="E115" s="111" t="s">
        <v>512</v>
      </c>
      <c r="F115" s="91">
        <v>8758.39</v>
      </c>
      <c r="G115" s="116" t="s">
        <v>513</v>
      </c>
    </row>
    <row r="116" spans="1:7" s="1" customFormat="1" ht="15" customHeight="1" x14ac:dyDescent="0.2">
      <c r="A116" s="85">
        <f t="shared" si="1"/>
        <v>109</v>
      </c>
      <c r="B116" s="111" t="s">
        <v>49</v>
      </c>
      <c r="C116" s="111" t="s">
        <v>801</v>
      </c>
      <c r="D116" s="111" t="s">
        <v>802</v>
      </c>
      <c r="E116" s="111" t="s">
        <v>512</v>
      </c>
      <c r="F116" s="91">
        <v>348.96</v>
      </c>
      <c r="G116" s="116" t="s">
        <v>518</v>
      </c>
    </row>
    <row r="117" spans="1:7" s="1" customFormat="1" ht="15" customHeight="1" x14ac:dyDescent="0.2">
      <c r="A117" s="85">
        <f t="shared" si="1"/>
        <v>110</v>
      </c>
      <c r="B117" s="111" t="s">
        <v>49</v>
      </c>
      <c r="C117" s="111" t="s">
        <v>450</v>
      </c>
      <c r="D117" s="111" t="s">
        <v>449</v>
      </c>
      <c r="E117" s="111" t="s">
        <v>512</v>
      </c>
      <c r="F117" s="91">
        <v>291.58999999999997</v>
      </c>
      <c r="G117" s="116" t="s">
        <v>521</v>
      </c>
    </row>
    <row r="118" spans="1:7" s="1" customFormat="1" ht="15" customHeight="1" x14ac:dyDescent="0.2">
      <c r="A118" s="85">
        <f t="shared" si="1"/>
        <v>111</v>
      </c>
      <c r="B118" s="111" t="s">
        <v>748</v>
      </c>
      <c r="C118" s="111" t="s">
        <v>803</v>
      </c>
      <c r="D118" s="111" t="s">
        <v>413</v>
      </c>
      <c r="E118" s="111" t="s">
        <v>591</v>
      </c>
      <c r="F118" s="91">
        <v>1109.48</v>
      </c>
      <c r="G118" s="116" t="s">
        <v>518</v>
      </c>
    </row>
    <row r="119" spans="1:7" s="1" customFormat="1" ht="15" customHeight="1" x14ac:dyDescent="0.2">
      <c r="A119" s="85">
        <f t="shared" si="1"/>
        <v>112</v>
      </c>
      <c r="B119" s="111" t="s">
        <v>255</v>
      </c>
      <c r="C119" s="111" t="s">
        <v>484</v>
      </c>
      <c r="D119" s="111" t="s">
        <v>308</v>
      </c>
      <c r="E119" s="111" t="s">
        <v>512</v>
      </c>
      <c r="F119" s="91">
        <v>61.66</v>
      </c>
      <c r="G119" s="116" t="s">
        <v>520</v>
      </c>
    </row>
    <row r="120" spans="1:7" s="1" customFormat="1" ht="15" customHeight="1" x14ac:dyDescent="0.2">
      <c r="A120" s="85">
        <f t="shared" si="1"/>
        <v>113</v>
      </c>
      <c r="B120" s="111" t="s">
        <v>49</v>
      </c>
      <c r="C120" s="111" t="s">
        <v>128</v>
      </c>
      <c r="D120" s="111" t="s">
        <v>127</v>
      </c>
      <c r="E120" s="111" t="s">
        <v>512</v>
      </c>
      <c r="F120" s="91">
        <v>9237.6600000000108</v>
      </c>
      <c r="G120" s="116" t="s">
        <v>518</v>
      </c>
    </row>
    <row r="121" spans="1:7" s="1" customFormat="1" ht="15" customHeight="1" x14ac:dyDescent="0.2">
      <c r="A121" s="85">
        <f t="shared" si="1"/>
        <v>114</v>
      </c>
      <c r="B121" s="111" t="s">
        <v>255</v>
      </c>
      <c r="C121" s="111" t="s">
        <v>511</v>
      </c>
      <c r="D121" s="111" t="s">
        <v>510</v>
      </c>
      <c r="E121" s="111" t="s">
        <v>512</v>
      </c>
      <c r="F121" s="91">
        <v>207.24</v>
      </c>
      <c r="G121" s="116" t="s">
        <v>520</v>
      </c>
    </row>
    <row r="122" spans="1:7" s="1" customFormat="1" ht="15" customHeight="1" x14ac:dyDescent="0.2">
      <c r="A122" s="85">
        <f t="shared" si="1"/>
        <v>115</v>
      </c>
      <c r="B122" s="111" t="s">
        <v>98</v>
      </c>
      <c r="C122" s="111" t="s">
        <v>804</v>
      </c>
      <c r="D122" s="111" t="s">
        <v>805</v>
      </c>
      <c r="E122" s="111" t="s">
        <v>512</v>
      </c>
      <c r="F122" s="91">
        <v>2308.64</v>
      </c>
      <c r="G122" s="116" t="s">
        <v>513</v>
      </c>
    </row>
    <row r="123" spans="1:7" s="1" customFormat="1" ht="15" customHeight="1" x14ac:dyDescent="0.2">
      <c r="A123" s="85">
        <f t="shared" si="1"/>
        <v>116</v>
      </c>
      <c r="B123" s="111" t="s">
        <v>275</v>
      </c>
      <c r="C123" s="111" t="s">
        <v>806</v>
      </c>
      <c r="D123" s="111" t="s">
        <v>62</v>
      </c>
      <c r="E123" s="111" t="s">
        <v>512</v>
      </c>
      <c r="F123" s="91">
        <v>547.42999999999995</v>
      </c>
      <c r="G123" s="116" t="s">
        <v>526</v>
      </c>
    </row>
    <row r="124" spans="1:7" s="1" customFormat="1" ht="15" customHeight="1" x14ac:dyDescent="0.2">
      <c r="A124" s="85">
        <f t="shared" si="1"/>
        <v>117</v>
      </c>
      <c r="B124" s="111" t="s">
        <v>115</v>
      </c>
      <c r="C124" s="111" t="s">
        <v>554</v>
      </c>
      <c r="D124" s="111" t="s">
        <v>307</v>
      </c>
      <c r="E124" s="111" t="s">
        <v>591</v>
      </c>
      <c r="F124" s="91">
        <v>903.2</v>
      </c>
      <c r="G124" s="116" t="s">
        <v>514</v>
      </c>
    </row>
    <row r="125" spans="1:7" s="1" customFormat="1" ht="15" customHeight="1" x14ac:dyDescent="0.2">
      <c r="A125" s="85">
        <f t="shared" si="1"/>
        <v>118</v>
      </c>
      <c r="B125" s="111" t="s">
        <v>742</v>
      </c>
      <c r="C125" s="111" t="s">
        <v>807</v>
      </c>
      <c r="D125" s="111" t="s">
        <v>357</v>
      </c>
      <c r="E125" s="111" t="s">
        <v>512</v>
      </c>
      <c r="F125" s="91">
        <v>13033.61</v>
      </c>
      <c r="G125" s="116" t="s">
        <v>745</v>
      </c>
    </row>
    <row r="126" spans="1:7" s="1" customFormat="1" ht="15" customHeight="1" x14ac:dyDescent="0.2">
      <c r="A126" s="85">
        <f t="shared" si="1"/>
        <v>119</v>
      </c>
      <c r="B126" s="111" t="s">
        <v>115</v>
      </c>
      <c r="C126" s="111" t="s">
        <v>117</v>
      </c>
      <c r="D126" s="111" t="s">
        <v>116</v>
      </c>
      <c r="E126" s="111" t="s">
        <v>512</v>
      </c>
      <c r="F126" s="91">
        <v>15372.98</v>
      </c>
      <c r="G126" s="116" t="s">
        <v>514</v>
      </c>
    </row>
    <row r="127" spans="1:7" s="1" customFormat="1" ht="15" customHeight="1" x14ac:dyDescent="0.2">
      <c r="A127" s="85">
        <f t="shared" si="1"/>
        <v>120</v>
      </c>
      <c r="B127" s="111" t="s">
        <v>255</v>
      </c>
      <c r="C127" s="111" t="s">
        <v>409</v>
      </c>
      <c r="D127" s="111" t="s">
        <v>408</v>
      </c>
      <c r="E127" s="111" t="s">
        <v>512</v>
      </c>
      <c r="F127" s="91">
        <v>14.31</v>
      </c>
      <c r="G127" s="116" t="s">
        <v>520</v>
      </c>
    </row>
    <row r="128" spans="1:7" s="1" customFormat="1" ht="15" customHeight="1" x14ac:dyDescent="0.2">
      <c r="A128" s="85">
        <f t="shared" si="1"/>
        <v>121</v>
      </c>
      <c r="B128" s="111" t="s">
        <v>49</v>
      </c>
      <c r="C128" s="111" t="s">
        <v>395</v>
      </c>
      <c r="D128" s="111" t="s">
        <v>394</v>
      </c>
      <c r="E128" s="111" t="s">
        <v>512</v>
      </c>
      <c r="F128" s="91">
        <v>128.81</v>
      </c>
      <c r="G128" s="116" t="s">
        <v>517</v>
      </c>
    </row>
    <row r="129" spans="1:7" s="1" customFormat="1" ht="15" customHeight="1" x14ac:dyDescent="0.2">
      <c r="A129" s="85">
        <f t="shared" si="1"/>
        <v>122</v>
      </c>
      <c r="B129" s="111" t="s">
        <v>49</v>
      </c>
      <c r="C129" s="111" t="s">
        <v>107</v>
      </c>
      <c r="D129" s="111" t="s">
        <v>106</v>
      </c>
      <c r="E129" s="111" t="s">
        <v>512</v>
      </c>
      <c r="F129" s="91">
        <v>2978.01</v>
      </c>
      <c r="G129" s="116" t="s">
        <v>519</v>
      </c>
    </row>
    <row r="130" spans="1:7" s="1" customFormat="1" ht="15" customHeight="1" x14ac:dyDescent="0.2">
      <c r="A130" s="85">
        <f t="shared" si="1"/>
        <v>123</v>
      </c>
      <c r="B130" s="111" t="s">
        <v>679</v>
      </c>
      <c r="C130" s="111" t="s">
        <v>690</v>
      </c>
      <c r="D130" s="111" t="s">
        <v>57</v>
      </c>
      <c r="E130" s="111" t="s">
        <v>512</v>
      </c>
      <c r="F130" s="91">
        <v>269.45999999999998</v>
      </c>
      <c r="G130" s="116" t="s">
        <v>789</v>
      </c>
    </row>
    <row r="131" spans="1:7" s="1" customFormat="1" ht="15" customHeight="1" x14ac:dyDescent="0.2">
      <c r="A131" s="85">
        <f t="shared" si="1"/>
        <v>124</v>
      </c>
      <c r="B131" s="111" t="s">
        <v>49</v>
      </c>
      <c r="C131" s="111" t="s">
        <v>74</v>
      </c>
      <c r="D131" s="111" t="s">
        <v>73</v>
      </c>
      <c r="E131" s="111" t="s">
        <v>512</v>
      </c>
      <c r="F131" s="91">
        <v>12919.87</v>
      </c>
      <c r="G131" s="116" t="s">
        <v>517</v>
      </c>
    </row>
    <row r="132" spans="1:7" s="1" customFormat="1" ht="15" customHeight="1" x14ac:dyDescent="0.2">
      <c r="A132" s="85">
        <f t="shared" si="1"/>
        <v>125</v>
      </c>
      <c r="B132" s="111" t="s">
        <v>49</v>
      </c>
      <c r="C132" s="111" t="s">
        <v>243</v>
      </c>
      <c r="D132" s="111" t="s">
        <v>242</v>
      </c>
      <c r="E132" s="111" t="s">
        <v>512</v>
      </c>
      <c r="F132" s="91">
        <v>5968.57</v>
      </c>
      <c r="G132" s="116" t="s">
        <v>518</v>
      </c>
    </row>
    <row r="133" spans="1:7" s="1" customFormat="1" ht="15" customHeight="1" x14ac:dyDescent="0.2">
      <c r="A133" s="85">
        <f t="shared" si="1"/>
        <v>126</v>
      </c>
      <c r="B133" s="111" t="s">
        <v>762</v>
      </c>
      <c r="C133" s="111" t="s">
        <v>688</v>
      </c>
      <c r="D133" s="111" t="s">
        <v>683</v>
      </c>
      <c r="E133" s="111" t="s">
        <v>591</v>
      </c>
      <c r="F133" s="91">
        <v>167.86</v>
      </c>
      <c r="G133" s="111" t="s">
        <v>526</v>
      </c>
    </row>
    <row r="134" spans="1:7" s="1" customFormat="1" ht="15" customHeight="1" x14ac:dyDescent="0.2">
      <c r="A134" s="85">
        <f t="shared" si="1"/>
        <v>127</v>
      </c>
      <c r="B134" s="111" t="s">
        <v>762</v>
      </c>
      <c r="C134" s="111" t="s">
        <v>988</v>
      </c>
      <c r="D134" s="111" t="s">
        <v>683</v>
      </c>
      <c r="E134" s="111" t="s">
        <v>591</v>
      </c>
      <c r="F134" s="91">
        <v>1914.38</v>
      </c>
      <c r="G134" s="111" t="s">
        <v>526</v>
      </c>
    </row>
    <row r="135" spans="1:7" s="1" customFormat="1" ht="15" customHeight="1" x14ac:dyDescent="0.2">
      <c r="A135" s="85">
        <f t="shared" si="1"/>
        <v>128</v>
      </c>
      <c r="B135" s="111" t="s">
        <v>255</v>
      </c>
      <c r="C135" s="111" t="s">
        <v>579</v>
      </c>
      <c r="D135" s="111" t="s">
        <v>808</v>
      </c>
      <c r="E135" s="111" t="s">
        <v>591</v>
      </c>
      <c r="F135" s="91">
        <v>69.989999999999895</v>
      </c>
      <c r="G135" s="116" t="s">
        <v>520</v>
      </c>
    </row>
    <row r="136" spans="1:7" s="1" customFormat="1" ht="15" customHeight="1" x14ac:dyDescent="0.2">
      <c r="A136" s="85">
        <f t="shared" si="1"/>
        <v>129</v>
      </c>
      <c r="B136" s="111" t="s">
        <v>49</v>
      </c>
      <c r="C136" s="111" t="s">
        <v>204</v>
      </c>
      <c r="D136" s="111" t="s">
        <v>203</v>
      </c>
      <c r="E136" s="111" t="s">
        <v>512</v>
      </c>
      <c r="F136" s="91">
        <v>5903.14</v>
      </c>
      <c r="G136" s="116" t="s">
        <v>518</v>
      </c>
    </row>
    <row r="137" spans="1:7" s="1" customFormat="1" ht="15" customHeight="1" x14ac:dyDescent="0.2">
      <c r="A137" s="85">
        <f t="shared" si="1"/>
        <v>130</v>
      </c>
      <c r="B137" s="111" t="s">
        <v>49</v>
      </c>
      <c r="C137" s="111" t="s">
        <v>59</v>
      </c>
      <c r="D137" s="111" t="s">
        <v>50</v>
      </c>
      <c r="E137" s="111" t="s">
        <v>512</v>
      </c>
      <c r="F137" s="91">
        <v>47119.199999999997</v>
      </c>
      <c r="G137" s="116" t="s">
        <v>514</v>
      </c>
    </row>
    <row r="138" spans="1:7" s="1" customFormat="1" ht="15" customHeight="1" x14ac:dyDescent="0.2">
      <c r="A138" s="85">
        <f t="shared" ref="A138:A201" si="2">SUM(A137+1)</f>
        <v>131</v>
      </c>
      <c r="B138" s="111" t="s">
        <v>314</v>
      </c>
      <c r="C138" s="111" t="s">
        <v>316</v>
      </c>
      <c r="D138" s="111" t="s">
        <v>315</v>
      </c>
      <c r="E138" s="111" t="s">
        <v>512</v>
      </c>
      <c r="F138" s="91">
        <v>100.16</v>
      </c>
      <c r="G138" s="116" t="s">
        <v>517</v>
      </c>
    </row>
    <row r="139" spans="1:7" s="1" customFormat="1" ht="15" customHeight="1" x14ac:dyDescent="0.2">
      <c r="A139" s="85">
        <f t="shared" si="2"/>
        <v>132</v>
      </c>
      <c r="B139" s="111" t="s">
        <v>49</v>
      </c>
      <c r="C139" s="111" t="s">
        <v>93</v>
      </c>
      <c r="D139" s="111" t="s">
        <v>92</v>
      </c>
      <c r="E139" s="111" t="s">
        <v>512</v>
      </c>
      <c r="F139" s="91">
        <v>17553.830000000002</v>
      </c>
      <c r="G139" s="116" t="s">
        <v>517</v>
      </c>
    </row>
    <row r="140" spans="1:7" s="1" customFormat="1" ht="15" customHeight="1" x14ac:dyDescent="0.2">
      <c r="A140" s="85">
        <f t="shared" si="2"/>
        <v>133</v>
      </c>
      <c r="B140" s="111" t="s">
        <v>762</v>
      </c>
      <c r="C140" s="111" t="s">
        <v>989</v>
      </c>
      <c r="D140" s="111" t="s">
        <v>113</v>
      </c>
      <c r="E140" s="111" t="s">
        <v>591</v>
      </c>
      <c r="F140" s="91">
        <v>2002.69</v>
      </c>
      <c r="G140" s="116" t="s">
        <v>526</v>
      </c>
    </row>
    <row r="141" spans="1:7" s="1" customFormat="1" ht="15" customHeight="1" x14ac:dyDescent="0.2">
      <c r="A141" s="85">
        <f t="shared" si="2"/>
        <v>134</v>
      </c>
      <c r="B141" s="111" t="s">
        <v>314</v>
      </c>
      <c r="C141" s="111" t="s">
        <v>400</v>
      </c>
      <c r="D141" s="111" t="s">
        <v>399</v>
      </c>
      <c r="E141" s="111" t="s">
        <v>512</v>
      </c>
      <c r="F141" s="91">
        <v>70.84</v>
      </c>
      <c r="G141" s="116" t="s">
        <v>517</v>
      </c>
    </row>
    <row r="142" spans="1:7" s="1" customFormat="1" ht="15" customHeight="1" x14ac:dyDescent="0.2">
      <c r="A142" s="85">
        <f t="shared" si="2"/>
        <v>135</v>
      </c>
      <c r="B142" s="111" t="s">
        <v>742</v>
      </c>
      <c r="C142" s="111" t="s">
        <v>809</v>
      </c>
      <c r="D142" s="111" t="s">
        <v>161</v>
      </c>
      <c r="E142" s="111" t="s">
        <v>512</v>
      </c>
      <c r="F142" s="91">
        <v>111.08</v>
      </c>
      <c r="G142" s="116" t="s">
        <v>526</v>
      </c>
    </row>
    <row r="143" spans="1:7" s="1" customFormat="1" ht="15" customHeight="1" x14ac:dyDescent="0.2">
      <c r="A143" s="85">
        <f t="shared" si="2"/>
        <v>136</v>
      </c>
      <c r="B143" s="111" t="s">
        <v>742</v>
      </c>
      <c r="C143" s="111" t="s">
        <v>810</v>
      </c>
      <c r="D143" s="111" t="s">
        <v>431</v>
      </c>
      <c r="E143" s="111" t="s">
        <v>591</v>
      </c>
      <c r="F143" s="91">
        <v>46.46</v>
      </c>
      <c r="G143" s="116" t="s">
        <v>529</v>
      </c>
    </row>
    <row r="144" spans="1:7" s="1" customFormat="1" ht="15" customHeight="1" x14ac:dyDescent="0.2">
      <c r="A144" s="85">
        <f t="shared" si="2"/>
        <v>137</v>
      </c>
      <c r="B144" s="111" t="s">
        <v>762</v>
      </c>
      <c r="C144" s="111" t="s">
        <v>991</v>
      </c>
      <c r="D144" s="111" t="s">
        <v>990</v>
      </c>
      <c r="E144" s="111" t="s">
        <v>591</v>
      </c>
      <c r="F144" s="91">
        <v>1370.44</v>
      </c>
      <c r="G144" s="116" t="s">
        <v>526</v>
      </c>
    </row>
    <row r="145" spans="1:7" s="1" customFormat="1" ht="15" customHeight="1" x14ac:dyDescent="0.2">
      <c r="A145" s="85">
        <f t="shared" si="2"/>
        <v>138</v>
      </c>
      <c r="B145" s="111" t="s">
        <v>742</v>
      </c>
      <c r="C145" s="111" t="s">
        <v>811</v>
      </c>
      <c r="D145" s="111" t="s">
        <v>113</v>
      </c>
      <c r="E145" s="111" t="s">
        <v>512</v>
      </c>
      <c r="F145" s="91">
        <v>21.99</v>
      </c>
      <c r="G145" s="116" t="s">
        <v>529</v>
      </c>
    </row>
    <row r="146" spans="1:7" s="1" customFormat="1" ht="15" customHeight="1" x14ac:dyDescent="0.2">
      <c r="A146" s="85">
        <f t="shared" si="2"/>
        <v>139</v>
      </c>
      <c r="B146" s="111" t="s">
        <v>118</v>
      </c>
      <c r="C146" s="111" t="s">
        <v>812</v>
      </c>
      <c r="D146" s="111" t="s">
        <v>813</v>
      </c>
      <c r="E146" s="111" t="s">
        <v>512</v>
      </c>
      <c r="F146" s="91">
        <v>99.52</v>
      </c>
      <c r="G146" s="116" t="s">
        <v>529</v>
      </c>
    </row>
    <row r="147" spans="1:7" s="1" customFormat="1" ht="15" customHeight="1" x14ac:dyDescent="0.2">
      <c r="A147" s="85">
        <f t="shared" si="2"/>
        <v>140</v>
      </c>
      <c r="B147" s="111" t="s">
        <v>294</v>
      </c>
      <c r="C147" s="111" t="s">
        <v>295</v>
      </c>
      <c r="D147" s="111" t="s">
        <v>66</v>
      </c>
      <c r="E147" s="111" t="s">
        <v>512</v>
      </c>
      <c r="F147" s="91">
        <v>114.05</v>
      </c>
      <c r="G147" s="116" t="s">
        <v>526</v>
      </c>
    </row>
    <row r="148" spans="1:7" s="1" customFormat="1" ht="15" customHeight="1" x14ac:dyDescent="0.2">
      <c r="A148" s="85">
        <f t="shared" si="2"/>
        <v>141</v>
      </c>
      <c r="B148" s="111" t="s">
        <v>189</v>
      </c>
      <c r="C148" s="111" t="s">
        <v>248</v>
      </c>
      <c r="D148" s="111" t="s">
        <v>155</v>
      </c>
      <c r="E148" s="111" t="s">
        <v>512</v>
      </c>
      <c r="F148" s="91">
        <v>3841.58</v>
      </c>
      <c r="G148" s="116" t="s">
        <v>517</v>
      </c>
    </row>
    <row r="149" spans="1:7" s="1" customFormat="1" ht="15" customHeight="1" x14ac:dyDescent="0.2">
      <c r="A149" s="85">
        <f t="shared" si="2"/>
        <v>142</v>
      </c>
      <c r="B149" s="111" t="s">
        <v>49</v>
      </c>
      <c r="C149" s="111" t="s">
        <v>345</v>
      </c>
      <c r="D149" s="111" t="s">
        <v>344</v>
      </c>
      <c r="E149" s="111" t="s">
        <v>512</v>
      </c>
      <c r="F149" s="91">
        <v>194.48</v>
      </c>
      <c r="G149" s="116" t="s">
        <v>525</v>
      </c>
    </row>
    <row r="150" spans="1:7" s="1" customFormat="1" ht="15" customHeight="1" x14ac:dyDescent="0.2">
      <c r="A150" s="85">
        <f t="shared" si="2"/>
        <v>143</v>
      </c>
      <c r="B150" s="111" t="s">
        <v>314</v>
      </c>
      <c r="C150" s="111" t="s">
        <v>454</v>
      </c>
      <c r="D150" s="111" t="s">
        <v>453</v>
      </c>
      <c r="E150" s="111" t="s">
        <v>512</v>
      </c>
      <c r="F150" s="91">
        <v>321.14</v>
      </c>
      <c r="G150" s="116" t="s">
        <v>517</v>
      </c>
    </row>
    <row r="151" spans="1:7" s="1" customFormat="1" ht="15" customHeight="1" x14ac:dyDescent="0.2">
      <c r="A151" s="85">
        <f t="shared" si="2"/>
        <v>144</v>
      </c>
      <c r="B151" s="111" t="s">
        <v>748</v>
      </c>
      <c r="C151" s="111" t="s">
        <v>814</v>
      </c>
      <c r="D151" s="111" t="s">
        <v>209</v>
      </c>
      <c r="E151" s="111" t="s">
        <v>512</v>
      </c>
      <c r="F151" s="91">
        <v>766.31</v>
      </c>
      <c r="G151" s="116" t="s">
        <v>518</v>
      </c>
    </row>
    <row r="152" spans="1:7" s="1" customFormat="1" ht="15" customHeight="1" x14ac:dyDescent="0.2">
      <c r="A152" s="85">
        <f t="shared" si="2"/>
        <v>145</v>
      </c>
      <c r="B152" s="111" t="s">
        <v>49</v>
      </c>
      <c r="C152" s="111" t="s">
        <v>461</v>
      </c>
      <c r="D152" s="111" t="s">
        <v>460</v>
      </c>
      <c r="E152" s="111" t="s">
        <v>512</v>
      </c>
      <c r="F152" s="91">
        <v>92.35</v>
      </c>
      <c r="G152" s="116" t="s">
        <v>759</v>
      </c>
    </row>
    <row r="153" spans="1:7" s="1" customFormat="1" ht="15" customHeight="1" x14ac:dyDescent="0.2">
      <c r="A153" s="85">
        <f t="shared" si="2"/>
        <v>146</v>
      </c>
      <c r="B153" s="111" t="s">
        <v>558</v>
      </c>
      <c r="C153" s="111" t="s">
        <v>578</v>
      </c>
      <c r="D153" s="111" t="s">
        <v>303</v>
      </c>
      <c r="E153" s="111" t="s">
        <v>591</v>
      </c>
      <c r="F153" s="91">
        <v>229.01</v>
      </c>
      <c r="G153" s="116" t="s">
        <v>526</v>
      </c>
    </row>
    <row r="154" spans="1:7" s="1" customFormat="1" ht="15" customHeight="1" x14ac:dyDescent="0.2">
      <c r="A154" s="85">
        <f t="shared" si="2"/>
        <v>147</v>
      </c>
      <c r="B154" s="111" t="s">
        <v>255</v>
      </c>
      <c r="C154" s="111" t="s">
        <v>369</v>
      </c>
      <c r="D154" s="111" t="s">
        <v>368</v>
      </c>
      <c r="E154" s="111" t="s">
        <v>512</v>
      </c>
      <c r="F154" s="91">
        <v>170.27</v>
      </c>
      <c r="G154" s="116" t="s">
        <v>520</v>
      </c>
    </row>
    <row r="155" spans="1:7" s="1" customFormat="1" ht="15" customHeight="1" x14ac:dyDescent="0.2">
      <c r="A155" s="85">
        <f t="shared" si="2"/>
        <v>148</v>
      </c>
      <c r="B155" s="111" t="s">
        <v>255</v>
      </c>
      <c r="C155" s="111" t="s">
        <v>413</v>
      </c>
      <c r="D155" s="111" t="s">
        <v>432</v>
      </c>
      <c r="E155" s="111" t="s">
        <v>512</v>
      </c>
      <c r="F155" s="91">
        <v>417.31</v>
      </c>
      <c r="G155" s="116" t="s">
        <v>520</v>
      </c>
    </row>
    <row r="156" spans="1:7" s="1" customFormat="1" ht="15" customHeight="1" x14ac:dyDescent="0.2">
      <c r="A156" s="85">
        <f t="shared" si="2"/>
        <v>149</v>
      </c>
      <c r="B156" s="111" t="s">
        <v>742</v>
      </c>
      <c r="C156" s="111" t="s">
        <v>413</v>
      </c>
      <c r="D156" s="111" t="s">
        <v>92</v>
      </c>
      <c r="E156" s="111" t="s">
        <v>512</v>
      </c>
      <c r="F156" s="91">
        <v>194.48</v>
      </c>
      <c r="G156" s="116" t="s">
        <v>532</v>
      </c>
    </row>
    <row r="157" spans="1:7" s="1" customFormat="1" ht="15" customHeight="1" x14ac:dyDescent="0.2">
      <c r="A157" s="85">
        <f t="shared" si="2"/>
        <v>150</v>
      </c>
      <c r="B157" s="111" t="s">
        <v>742</v>
      </c>
      <c r="C157" s="111" t="s">
        <v>413</v>
      </c>
      <c r="D157" s="111" t="s">
        <v>92</v>
      </c>
      <c r="E157" s="111" t="s">
        <v>512</v>
      </c>
      <c r="F157" s="91">
        <v>2664.94</v>
      </c>
      <c r="G157" s="116" t="s">
        <v>531</v>
      </c>
    </row>
    <row r="158" spans="1:7" s="1" customFormat="1" ht="15" customHeight="1" x14ac:dyDescent="0.2">
      <c r="A158" s="85">
        <f t="shared" si="2"/>
        <v>151</v>
      </c>
      <c r="B158" s="111" t="s">
        <v>49</v>
      </c>
      <c r="C158" s="111" t="s">
        <v>239</v>
      </c>
      <c r="D158" s="111" t="s">
        <v>238</v>
      </c>
      <c r="E158" s="111" t="s">
        <v>512</v>
      </c>
      <c r="F158" s="91">
        <v>5407.5799999999899</v>
      </c>
      <c r="G158" s="116" t="s">
        <v>517</v>
      </c>
    </row>
    <row r="159" spans="1:7" s="1" customFormat="1" ht="15" customHeight="1" x14ac:dyDescent="0.2">
      <c r="A159" s="85">
        <f t="shared" si="2"/>
        <v>152</v>
      </c>
      <c r="B159" s="111" t="s">
        <v>558</v>
      </c>
      <c r="C159" s="111" t="s">
        <v>565</v>
      </c>
      <c r="D159" s="111" t="s">
        <v>66</v>
      </c>
      <c r="E159" s="111" t="s">
        <v>591</v>
      </c>
      <c r="F159" s="91">
        <v>336.48</v>
      </c>
      <c r="G159" s="116" t="s">
        <v>526</v>
      </c>
    </row>
    <row r="160" spans="1:7" s="1" customFormat="1" ht="15" customHeight="1" x14ac:dyDescent="0.2">
      <c r="A160" s="85">
        <f t="shared" si="2"/>
        <v>153</v>
      </c>
      <c r="B160" s="111" t="s">
        <v>742</v>
      </c>
      <c r="C160" s="111" t="s">
        <v>815</v>
      </c>
      <c r="D160" s="111" t="s">
        <v>78</v>
      </c>
      <c r="E160" s="111" t="s">
        <v>512</v>
      </c>
      <c r="F160" s="91">
        <v>46.46</v>
      </c>
      <c r="G160" s="116" t="s">
        <v>529</v>
      </c>
    </row>
    <row r="161" spans="1:7" s="1" customFormat="1" ht="15" customHeight="1" x14ac:dyDescent="0.2">
      <c r="A161" s="85">
        <f t="shared" si="2"/>
        <v>154</v>
      </c>
      <c r="B161" s="111" t="s">
        <v>816</v>
      </c>
      <c r="C161" s="111" t="s">
        <v>817</v>
      </c>
      <c r="D161" s="111" t="s">
        <v>57</v>
      </c>
      <c r="E161" s="111" t="s">
        <v>512</v>
      </c>
      <c r="F161" s="91">
        <v>1732</v>
      </c>
      <c r="G161" s="116" t="s">
        <v>514</v>
      </c>
    </row>
    <row r="162" spans="1:7" s="1" customFormat="1" ht="15" customHeight="1" x14ac:dyDescent="0.2">
      <c r="A162" s="85">
        <f t="shared" si="2"/>
        <v>155</v>
      </c>
      <c r="B162" s="111" t="s">
        <v>314</v>
      </c>
      <c r="C162" s="111" t="s">
        <v>462</v>
      </c>
      <c r="D162" s="111" t="s">
        <v>92</v>
      </c>
      <c r="E162" s="111" t="s">
        <v>512</v>
      </c>
      <c r="F162" s="91">
        <v>281.7</v>
      </c>
      <c r="G162" s="116" t="s">
        <v>517</v>
      </c>
    </row>
    <row r="163" spans="1:7" s="1" customFormat="1" ht="15" customHeight="1" x14ac:dyDescent="0.2">
      <c r="A163" s="85">
        <f t="shared" si="2"/>
        <v>156</v>
      </c>
      <c r="B163" s="111" t="s">
        <v>275</v>
      </c>
      <c r="C163" s="111" t="s">
        <v>564</v>
      </c>
      <c r="D163" s="111" t="s">
        <v>88</v>
      </c>
      <c r="E163" s="111" t="s">
        <v>591</v>
      </c>
      <c r="F163" s="91">
        <v>659.22</v>
      </c>
      <c r="G163" s="116" t="s">
        <v>526</v>
      </c>
    </row>
    <row r="164" spans="1:7" s="1" customFormat="1" ht="15" customHeight="1" x14ac:dyDescent="0.2">
      <c r="A164" s="85">
        <f t="shared" si="2"/>
        <v>157</v>
      </c>
      <c r="B164" s="111" t="s">
        <v>68</v>
      </c>
      <c r="C164" s="111" t="s">
        <v>818</v>
      </c>
      <c r="D164" s="111" t="s">
        <v>819</v>
      </c>
      <c r="E164" s="111" t="s">
        <v>512</v>
      </c>
      <c r="F164" s="91">
        <v>194.48</v>
      </c>
      <c r="G164" s="116" t="s">
        <v>745</v>
      </c>
    </row>
    <row r="165" spans="1:7" s="1" customFormat="1" ht="15" customHeight="1" x14ac:dyDescent="0.2">
      <c r="A165" s="85">
        <f t="shared" si="2"/>
        <v>158</v>
      </c>
      <c r="B165" s="111" t="s">
        <v>762</v>
      </c>
      <c r="C165" s="111" t="s">
        <v>1001</v>
      </c>
      <c r="D165" s="111" t="s">
        <v>992</v>
      </c>
      <c r="E165" s="111" t="s">
        <v>591</v>
      </c>
      <c r="F165" s="91">
        <v>1128.0999999999999</v>
      </c>
      <c r="G165" s="116" t="s">
        <v>1002</v>
      </c>
    </row>
    <row r="166" spans="1:7" s="1" customFormat="1" ht="15" customHeight="1" x14ac:dyDescent="0.2">
      <c r="A166" s="85">
        <f t="shared" si="2"/>
        <v>159</v>
      </c>
      <c r="B166" s="111" t="s">
        <v>49</v>
      </c>
      <c r="C166" s="111" t="s">
        <v>139</v>
      </c>
      <c r="D166" s="111" t="s">
        <v>100</v>
      </c>
      <c r="E166" s="111" t="s">
        <v>512</v>
      </c>
      <c r="F166" s="91">
        <v>9618.06</v>
      </c>
      <c r="G166" s="116" t="s">
        <v>518</v>
      </c>
    </row>
    <row r="167" spans="1:7" s="1" customFormat="1" ht="15" customHeight="1" x14ac:dyDescent="0.2">
      <c r="A167" s="85">
        <f t="shared" si="2"/>
        <v>160</v>
      </c>
      <c r="B167" s="111" t="s">
        <v>49</v>
      </c>
      <c r="C167" s="111" t="s">
        <v>89</v>
      </c>
      <c r="D167" s="111" t="s">
        <v>88</v>
      </c>
      <c r="E167" s="111" t="s">
        <v>512</v>
      </c>
      <c r="F167" s="91">
        <v>6998.92</v>
      </c>
      <c r="G167" s="116" t="s">
        <v>516</v>
      </c>
    </row>
    <row r="168" spans="1:7" s="1" customFormat="1" ht="15" customHeight="1" x14ac:dyDescent="0.2">
      <c r="A168" s="85">
        <f t="shared" si="2"/>
        <v>161</v>
      </c>
      <c r="B168" s="111" t="s">
        <v>742</v>
      </c>
      <c r="C168" s="111" t="s">
        <v>820</v>
      </c>
      <c r="D168" s="111" t="s">
        <v>66</v>
      </c>
      <c r="E168" s="111" t="s">
        <v>512</v>
      </c>
      <c r="F168" s="91">
        <v>1.5899999999999901</v>
      </c>
      <c r="G168" s="116" t="s">
        <v>529</v>
      </c>
    </row>
    <row r="169" spans="1:7" s="1" customFormat="1" ht="15" customHeight="1" x14ac:dyDescent="0.2">
      <c r="A169" s="85">
        <f t="shared" si="2"/>
        <v>162</v>
      </c>
      <c r="B169" s="111" t="s">
        <v>49</v>
      </c>
      <c r="C169" s="111" t="s">
        <v>350</v>
      </c>
      <c r="D169" s="111" t="s">
        <v>198</v>
      </c>
      <c r="E169" s="111" t="s">
        <v>512</v>
      </c>
      <c r="F169" s="91">
        <v>54.75</v>
      </c>
      <c r="G169" s="116" t="s">
        <v>759</v>
      </c>
    </row>
    <row r="170" spans="1:7" s="1" customFormat="1" ht="15" customHeight="1" x14ac:dyDescent="0.2">
      <c r="A170" s="85">
        <f t="shared" si="2"/>
        <v>163</v>
      </c>
      <c r="B170" s="111" t="s">
        <v>279</v>
      </c>
      <c r="C170" s="111" t="s">
        <v>821</v>
      </c>
      <c r="D170" s="111" t="s">
        <v>84</v>
      </c>
      <c r="E170" s="111" t="s">
        <v>512</v>
      </c>
      <c r="F170" s="91">
        <v>669.12</v>
      </c>
      <c r="G170" s="116" t="s">
        <v>518</v>
      </c>
    </row>
    <row r="171" spans="1:7" s="1" customFormat="1" ht="15" customHeight="1" x14ac:dyDescent="0.2">
      <c r="A171" s="85">
        <f t="shared" si="2"/>
        <v>164</v>
      </c>
      <c r="B171" s="111" t="s">
        <v>49</v>
      </c>
      <c r="C171" s="111" t="s">
        <v>448</v>
      </c>
      <c r="D171" s="111" t="s">
        <v>92</v>
      </c>
      <c r="E171" s="111" t="s">
        <v>512</v>
      </c>
      <c r="F171" s="91">
        <v>882.12</v>
      </c>
      <c r="G171" s="116" t="s">
        <v>761</v>
      </c>
    </row>
    <row r="172" spans="1:7" s="1" customFormat="1" ht="15" customHeight="1" x14ac:dyDescent="0.2">
      <c r="A172" s="85">
        <f t="shared" si="2"/>
        <v>165</v>
      </c>
      <c r="B172" s="111" t="s">
        <v>184</v>
      </c>
      <c r="C172" s="111" t="s">
        <v>278</v>
      </c>
      <c r="D172" s="111" t="s">
        <v>277</v>
      </c>
      <c r="E172" s="111" t="s">
        <v>512</v>
      </c>
      <c r="F172" s="91">
        <v>1013.54</v>
      </c>
      <c r="G172" s="116" t="s">
        <v>517</v>
      </c>
    </row>
    <row r="173" spans="1:7" s="1" customFormat="1" ht="15" customHeight="1" x14ac:dyDescent="0.2">
      <c r="A173" s="85">
        <f t="shared" si="2"/>
        <v>166</v>
      </c>
      <c r="B173" s="111" t="s">
        <v>49</v>
      </c>
      <c r="C173" s="111" t="s">
        <v>97</v>
      </c>
      <c r="D173" s="111" t="s">
        <v>96</v>
      </c>
      <c r="E173" s="111" t="s">
        <v>512</v>
      </c>
      <c r="F173" s="91">
        <v>4506.51</v>
      </c>
      <c r="G173" s="116" t="s">
        <v>518</v>
      </c>
    </row>
    <row r="174" spans="1:7" s="1" customFormat="1" ht="15" customHeight="1" x14ac:dyDescent="0.2">
      <c r="A174" s="85">
        <f t="shared" si="2"/>
        <v>167</v>
      </c>
      <c r="B174" s="111" t="s">
        <v>49</v>
      </c>
      <c r="C174" s="111" t="s">
        <v>97</v>
      </c>
      <c r="D174" s="111" t="s">
        <v>108</v>
      </c>
      <c r="E174" s="111" t="s">
        <v>512</v>
      </c>
      <c r="F174" s="91">
        <v>13941.37</v>
      </c>
      <c r="G174" s="116" t="s">
        <v>518</v>
      </c>
    </row>
    <row r="175" spans="1:7" s="1" customFormat="1" ht="15" customHeight="1" x14ac:dyDescent="0.2">
      <c r="A175" s="85">
        <f t="shared" si="2"/>
        <v>168</v>
      </c>
      <c r="B175" s="111" t="s">
        <v>275</v>
      </c>
      <c r="C175" s="111" t="s">
        <v>474</v>
      </c>
      <c r="D175" s="111" t="s">
        <v>62</v>
      </c>
      <c r="E175" s="111" t="s">
        <v>512</v>
      </c>
      <c r="F175" s="91">
        <v>335.72</v>
      </c>
      <c r="G175" s="116" t="s">
        <v>526</v>
      </c>
    </row>
    <row r="176" spans="1:7" s="1" customFormat="1" ht="15" customHeight="1" x14ac:dyDescent="0.2">
      <c r="A176" s="85">
        <f t="shared" si="2"/>
        <v>169</v>
      </c>
      <c r="B176" s="111" t="s">
        <v>767</v>
      </c>
      <c r="C176" s="111" t="s">
        <v>498</v>
      </c>
      <c r="D176" s="111" t="s">
        <v>92</v>
      </c>
      <c r="E176" s="111" t="s">
        <v>591</v>
      </c>
      <c r="F176" s="91">
        <v>24595.88</v>
      </c>
      <c r="G176" s="116" t="s">
        <v>530</v>
      </c>
    </row>
    <row r="177" spans="1:7" s="1" customFormat="1" ht="15" customHeight="1" x14ac:dyDescent="0.2">
      <c r="A177" s="85">
        <f t="shared" si="2"/>
        <v>170</v>
      </c>
      <c r="B177" s="111" t="s">
        <v>255</v>
      </c>
      <c r="C177" s="111" t="s">
        <v>498</v>
      </c>
      <c r="D177" s="111" t="s">
        <v>315</v>
      </c>
      <c r="E177" s="111" t="s">
        <v>512</v>
      </c>
      <c r="F177" s="91">
        <v>32.339999999999897</v>
      </c>
      <c r="G177" s="116" t="s">
        <v>520</v>
      </c>
    </row>
    <row r="178" spans="1:7" s="1" customFormat="1" ht="15" customHeight="1" x14ac:dyDescent="0.2">
      <c r="A178" s="85">
        <f t="shared" si="2"/>
        <v>171</v>
      </c>
      <c r="B178" s="111" t="s">
        <v>742</v>
      </c>
      <c r="C178" s="111" t="s">
        <v>822</v>
      </c>
      <c r="D178" s="111" t="s">
        <v>753</v>
      </c>
      <c r="E178" s="111" t="s">
        <v>591</v>
      </c>
      <c r="F178" s="91">
        <v>99.89</v>
      </c>
      <c r="G178" s="116" t="s">
        <v>529</v>
      </c>
    </row>
    <row r="179" spans="1:7" s="1" customFormat="1" ht="15" customHeight="1" x14ac:dyDescent="0.2">
      <c r="A179" s="85">
        <f t="shared" si="2"/>
        <v>172</v>
      </c>
      <c r="B179" s="111" t="s">
        <v>275</v>
      </c>
      <c r="C179" s="111" t="s">
        <v>412</v>
      </c>
      <c r="D179" s="111" t="s">
        <v>50</v>
      </c>
      <c r="E179" s="111" t="s">
        <v>512</v>
      </c>
      <c r="F179" s="91">
        <v>167.86</v>
      </c>
      <c r="G179" s="116" t="s">
        <v>526</v>
      </c>
    </row>
    <row r="180" spans="1:7" s="1" customFormat="1" ht="15" customHeight="1" x14ac:dyDescent="0.2">
      <c r="A180" s="85">
        <f t="shared" si="2"/>
        <v>173</v>
      </c>
      <c r="B180" s="111" t="s">
        <v>767</v>
      </c>
      <c r="C180" s="111" t="s">
        <v>551</v>
      </c>
      <c r="D180" s="111" t="s">
        <v>78</v>
      </c>
      <c r="E180" s="111" t="s">
        <v>591</v>
      </c>
      <c r="F180" s="91">
        <v>7669.33</v>
      </c>
      <c r="G180" s="116" t="s">
        <v>789</v>
      </c>
    </row>
    <row r="181" spans="1:7" s="1" customFormat="1" ht="15" customHeight="1" x14ac:dyDescent="0.2">
      <c r="A181" s="85">
        <f t="shared" si="2"/>
        <v>174</v>
      </c>
      <c r="B181" s="111" t="s">
        <v>49</v>
      </c>
      <c r="C181" s="111" t="s">
        <v>338</v>
      </c>
      <c r="D181" s="111" t="s">
        <v>337</v>
      </c>
      <c r="E181" s="111" t="s">
        <v>512</v>
      </c>
      <c r="F181" s="91">
        <v>5134.83</v>
      </c>
      <c r="G181" s="116" t="s">
        <v>745</v>
      </c>
    </row>
    <row r="182" spans="1:7" s="1" customFormat="1" ht="15" customHeight="1" x14ac:dyDescent="0.2">
      <c r="A182" s="85">
        <f t="shared" si="2"/>
        <v>175</v>
      </c>
      <c r="B182" s="111" t="s">
        <v>314</v>
      </c>
      <c r="C182" s="111" t="s">
        <v>463</v>
      </c>
      <c r="D182" s="111" t="s">
        <v>161</v>
      </c>
      <c r="E182" s="111" t="s">
        <v>512</v>
      </c>
      <c r="F182" s="91">
        <v>293.29000000000002</v>
      </c>
      <c r="G182" s="116" t="s">
        <v>517</v>
      </c>
    </row>
    <row r="183" spans="1:7" s="1" customFormat="1" ht="15" customHeight="1" x14ac:dyDescent="0.2">
      <c r="A183" s="85">
        <f t="shared" si="2"/>
        <v>176</v>
      </c>
      <c r="B183" s="111" t="s">
        <v>118</v>
      </c>
      <c r="C183" s="111" t="s">
        <v>553</v>
      </c>
      <c r="D183" s="111" t="s">
        <v>86</v>
      </c>
      <c r="E183" s="111" t="s">
        <v>591</v>
      </c>
      <c r="F183" s="91">
        <v>5967.89</v>
      </c>
      <c r="G183" s="116" t="s">
        <v>514</v>
      </c>
    </row>
    <row r="184" spans="1:7" s="1" customFormat="1" ht="15" customHeight="1" x14ac:dyDescent="0.2">
      <c r="A184" s="85">
        <f t="shared" si="2"/>
        <v>177</v>
      </c>
      <c r="B184" s="111" t="s">
        <v>742</v>
      </c>
      <c r="C184" s="111" t="s">
        <v>823</v>
      </c>
      <c r="D184" s="111" t="s">
        <v>232</v>
      </c>
      <c r="E184" s="111" t="s">
        <v>512</v>
      </c>
      <c r="F184" s="91">
        <v>625.23</v>
      </c>
      <c r="G184" s="116" t="s">
        <v>522</v>
      </c>
    </row>
    <row r="185" spans="1:7" s="1" customFormat="1" ht="15" customHeight="1" x14ac:dyDescent="0.2">
      <c r="A185" s="85">
        <f t="shared" si="2"/>
        <v>178</v>
      </c>
      <c r="B185" s="111" t="s">
        <v>255</v>
      </c>
      <c r="C185" s="111" t="s">
        <v>824</v>
      </c>
      <c r="D185" s="111" t="s">
        <v>50</v>
      </c>
      <c r="E185" s="111" t="s">
        <v>512</v>
      </c>
      <c r="F185" s="91">
        <v>1787.26</v>
      </c>
      <c r="G185" s="116" t="s">
        <v>514</v>
      </c>
    </row>
    <row r="186" spans="1:7" s="1" customFormat="1" ht="15" customHeight="1" x14ac:dyDescent="0.2">
      <c r="A186" s="85">
        <f t="shared" si="2"/>
        <v>179</v>
      </c>
      <c r="B186" s="111" t="s">
        <v>415</v>
      </c>
      <c r="C186" s="111" t="s">
        <v>455</v>
      </c>
      <c r="D186" s="111" t="s">
        <v>50</v>
      </c>
      <c r="E186" s="111" t="s">
        <v>512</v>
      </c>
      <c r="F186" s="91">
        <v>510.34</v>
      </c>
      <c r="G186" s="116" t="s">
        <v>526</v>
      </c>
    </row>
    <row r="187" spans="1:7" s="1" customFormat="1" ht="15" customHeight="1" x14ac:dyDescent="0.2">
      <c r="A187" s="85">
        <f t="shared" si="2"/>
        <v>180</v>
      </c>
      <c r="B187" s="111" t="s">
        <v>742</v>
      </c>
      <c r="C187" s="111" t="s">
        <v>825</v>
      </c>
      <c r="D187" s="111" t="s">
        <v>155</v>
      </c>
      <c r="E187" s="111" t="s">
        <v>591</v>
      </c>
      <c r="F187" s="91">
        <v>1047.8800000000001</v>
      </c>
      <c r="G187" s="116" t="s">
        <v>526</v>
      </c>
    </row>
    <row r="188" spans="1:7" s="1" customFormat="1" ht="15" customHeight="1" x14ac:dyDescent="0.2">
      <c r="A188" s="85">
        <f t="shared" si="2"/>
        <v>181</v>
      </c>
      <c r="B188" s="111" t="s">
        <v>314</v>
      </c>
      <c r="C188" s="111" t="s">
        <v>259</v>
      </c>
      <c r="D188" s="111" t="s">
        <v>373</v>
      </c>
      <c r="E188" s="111" t="s">
        <v>512</v>
      </c>
      <c r="F188" s="91">
        <v>62.3</v>
      </c>
      <c r="G188" s="116" t="s">
        <v>517</v>
      </c>
    </row>
    <row r="189" spans="1:7" s="1" customFormat="1" ht="15" customHeight="1" x14ac:dyDescent="0.2">
      <c r="A189" s="85">
        <f t="shared" si="2"/>
        <v>182</v>
      </c>
      <c r="B189" s="111" t="s">
        <v>184</v>
      </c>
      <c r="C189" s="111" t="s">
        <v>259</v>
      </c>
      <c r="D189" s="111" t="s">
        <v>258</v>
      </c>
      <c r="E189" s="111" t="s">
        <v>512</v>
      </c>
      <c r="F189" s="91">
        <v>1161.6400000000001</v>
      </c>
      <c r="G189" s="116" t="s">
        <v>517</v>
      </c>
    </row>
    <row r="190" spans="1:7" s="1" customFormat="1" ht="15" customHeight="1" x14ac:dyDescent="0.2">
      <c r="A190" s="85">
        <f t="shared" si="2"/>
        <v>183</v>
      </c>
      <c r="B190" s="111" t="s">
        <v>742</v>
      </c>
      <c r="C190" s="111" t="s">
        <v>259</v>
      </c>
      <c r="D190" s="111" t="s">
        <v>416</v>
      </c>
      <c r="E190" s="111" t="s">
        <v>591</v>
      </c>
      <c r="F190" s="91">
        <v>146.38</v>
      </c>
      <c r="G190" s="116" t="s">
        <v>529</v>
      </c>
    </row>
    <row r="191" spans="1:7" s="1" customFormat="1" ht="15" customHeight="1" x14ac:dyDescent="0.2">
      <c r="A191" s="85">
        <f t="shared" si="2"/>
        <v>184</v>
      </c>
      <c r="B191" s="111" t="s">
        <v>742</v>
      </c>
      <c r="C191" s="111" t="s">
        <v>826</v>
      </c>
      <c r="D191" s="111" t="s">
        <v>252</v>
      </c>
      <c r="E191" s="111" t="s">
        <v>512</v>
      </c>
      <c r="F191" s="91">
        <v>81.16</v>
      </c>
      <c r="G191" s="116" t="s">
        <v>524</v>
      </c>
    </row>
    <row r="192" spans="1:7" s="1" customFormat="1" ht="15" customHeight="1" x14ac:dyDescent="0.2">
      <c r="A192" s="85">
        <f t="shared" si="2"/>
        <v>185</v>
      </c>
      <c r="B192" s="111" t="s">
        <v>742</v>
      </c>
      <c r="C192" s="111" t="s">
        <v>827</v>
      </c>
      <c r="D192" s="111" t="s">
        <v>828</v>
      </c>
      <c r="E192" s="111" t="s">
        <v>512</v>
      </c>
      <c r="F192" s="91">
        <v>2286.4499999999998</v>
      </c>
      <c r="G192" s="116" t="s">
        <v>745</v>
      </c>
    </row>
    <row r="193" spans="1:7" s="1" customFormat="1" ht="15" customHeight="1" x14ac:dyDescent="0.2">
      <c r="A193" s="85">
        <f t="shared" si="2"/>
        <v>186</v>
      </c>
      <c r="B193" s="111" t="s">
        <v>415</v>
      </c>
      <c r="C193" s="111" t="s">
        <v>829</v>
      </c>
      <c r="D193" s="111" t="s">
        <v>106</v>
      </c>
      <c r="E193" s="111" t="s">
        <v>591</v>
      </c>
      <c r="F193" s="91">
        <v>167.86</v>
      </c>
      <c r="G193" s="116" t="s">
        <v>526</v>
      </c>
    </row>
    <row r="194" spans="1:7" s="1" customFormat="1" ht="15" customHeight="1" x14ac:dyDescent="0.2">
      <c r="A194" s="85">
        <f t="shared" si="2"/>
        <v>187</v>
      </c>
      <c r="B194" s="111" t="s">
        <v>767</v>
      </c>
      <c r="C194" s="111" t="s">
        <v>428</v>
      </c>
      <c r="D194" s="111" t="s">
        <v>161</v>
      </c>
      <c r="E194" s="111" t="s">
        <v>512</v>
      </c>
      <c r="F194" s="91">
        <v>96.84</v>
      </c>
      <c r="G194" s="116" t="s">
        <v>530</v>
      </c>
    </row>
    <row r="195" spans="1:7" s="1" customFormat="1" ht="15" customHeight="1" x14ac:dyDescent="0.2">
      <c r="A195" s="85">
        <f t="shared" si="2"/>
        <v>188</v>
      </c>
      <c r="B195" s="111" t="s">
        <v>184</v>
      </c>
      <c r="C195" s="111" t="s">
        <v>254</v>
      </c>
      <c r="D195" s="111" t="s">
        <v>66</v>
      </c>
      <c r="E195" s="111" t="s">
        <v>512</v>
      </c>
      <c r="F195" s="91">
        <v>1253.77</v>
      </c>
      <c r="G195" s="116" t="s">
        <v>517</v>
      </c>
    </row>
    <row r="196" spans="1:7" s="1" customFormat="1" ht="15" customHeight="1" x14ac:dyDescent="0.2">
      <c r="A196" s="85">
        <f t="shared" si="2"/>
        <v>189</v>
      </c>
      <c r="B196" s="111" t="s">
        <v>49</v>
      </c>
      <c r="C196" s="111" t="s">
        <v>317</v>
      </c>
      <c r="D196" s="111" t="s">
        <v>174</v>
      </c>
      <c r="E196" s="111" t="s">
        <v>512</v>
      </c>
      <c r="F196" s="91">
        <v>743.74</v>
      </c>
      <c r="G196" s="116" t="s">
        <v>759</v>
      </c>
    </row>
    <row r="197" spans="1:7" s="1" customFormat="1" ht="15" customHeight="1" x14ac:dyDescent="0.2">
      <c r="A197" s="85">
        <f t="shared" si="2"/>
        <v>190</v>
      </c>
      <c r="B197" s="111" t="s">
        <v>184</v>
      </c>
      <c r="C197" s="111" t="s">
        <v>321</v>
      </c>
      <c r="D197" s="111" t="s">
        <v>320</v>
      </c>
      <c r="E197" s="111" t="s">
        <v>512</v>
      </c>
      <c r="F197" s="91">
        <v>2540.84</v>
      </c>
      <c r="G197" s="116" t="s">
        <v>517</v>
      </c>
    </row>
    <row r="198" spans="1:7" s="1" customFormat="1" ht="15" customHeight="1" x14ac:dyDescent="0.2">
      <c r="A198" s="85">
        <f t="shared" si="2"/>
        <v>191</v>
      </c>
      <c r="B198" s="111" t="s">
        <v>49</v>
      </c>
      <c r="C198" s="111" t="s">
        <v>830</v>
      </c>
      <c r="D198" s="111" t="s">
        <v>50</v>
      </c>
      <c r="E198" s="111" t="s">
        <v>512</v>
      </c>
      <c r="F198" s="91">
        <v>80388.070000000298</v>
      </c>
      <c r="G198" s="116" t="s">
        <v>530</v>
      </c>
    </row>
    <row r="199" spans="1:7" s="1" customFormat="1" ht="15" customHeight="1" x14ac:dyDescent="0.2">
      <c r="A199" s="85">
        <f t="shared" si="2"/>
        <v>192</v>
      </c>
      <c r="B199" s="111" t="s">
        <v>118</v>
      </c>
      <c r="C199" s="111" t="s">
        <v>831</v>
      </c>
      <c r="D199" s="111" t="s">
        <v>832</v>
      </c>
      <c r="E199" s="111" t="s">
        <v>512</v>
      </c>
      <c r="F199" s="91">
        <v>69.08</v>
      </c>
      <c r="G199" s="116" t="s">
        <v>529</v>
      </c>
    </row>
    <row r="200" spans="1:7" s="1" customFormat="1" ht="15" customHeight="1" x14ac:dyDescent="0.2">
      <c r="A200" s="85">
        <f t="shared" si="2"/>
        <v>193</v>
      </c>
      <c r="B200" s="111" t="s">
        <v>833</v>
      </c>
      <c r="C200" s="111" t="s">
        <v>834</v>
      </c>
      <c r="D200" s="111" t="s">
        <v>835</v>
      </c>
      <c r="E200" s="111" t="s">
        <v>512</v>
      </c>
      <c r="F200" s="91">
        <v>283.29000000000002</v>
      </c>
      <c r="G200" s="116" t="s">
        <v>520</v>
      </c>
    </row>
    <row r="201" spans="1:7" s="1" customFormat="1" ht="15" customHeight="1" x14ac:dyDescent="0.2">
      <c r="A201" s="85">
        <f t="shared" si="2"/>
        <v>194</v>
      </c>
      <c r="B201" s="111" t="s">
        <v>189</v>
      </c>
      <c r="C201" s="111" t="s">
        <v>545</v>
      </c>
      <c r="D201" s="111" t="s">
        <v>544</v>
      </c>
      <c r="E201" s="111" t="s">
        <v>591</v>
      </c>
      <c r="F201" s="91">
        <v>2336.4699999999998</v>
      </c>
      <c r="G201" s="116" t="s">
        <v>517</v>
      </c>
    </row>
    <row r="202" spans="1:7" s="1" customFormat="1" ht="15" customHeight="1" x14ac:dyDescent="0.2">
      <c r="A202" s="85">
        <f t="shared" ref="A202:A265" si="3">SUM(A201+1)</f>
        <v>195</v>
      </c>
      <c r="B202" s="111" t="s">
        <v>49</v>
      </c>
      <c r="C202" s="111" t="s">
        <v>166</v>
      </c>
      <c r="D202" s="111" t="s">
        <v>165</v>
      </c>
      <c r="E202" s="111" t="s">
        <v>512</v>
      </c>
      <c r="F202" s="91">
        <v>1461.27</v>
      </c>
      <c r="G202" s="116" t="s">
        <v>518</v>
      </c>
    </row>
    <row r="203" spans="1:7" s="1" customFormat="1" ht="15" customHeight="1" x14ac:dyDescent="0.2">
      <c r="A203" s="85">
        <f t="shared" si="3"/>
        <v>196</v>
      </c>
      <c r="B203" s="111" t="s">
        <v>294</v>
      </c>
      <c r="C203" s="111" t="s">
        <v>383</v>
      </c>
      <c r="D203" s="111" t="s">
        <v>307</v>
      </c>
      <c r="E203" s="111" t="s">
        <v>512</v>
      </c>
      <c r="F203" s="91">
        <v>175.2</v>
      </c>
      <c r="G203" s="116" t="s">
        <v>526</v>
      </c>
    </row>
    <row r="204" spans="1:7" s="1" customFormat="1" ht="15" customHeight="1" x14ac:dyDescent="0.2">
      <c r="A204" s="85">
        <f t="shared" si="3"/>
        <v>197</v>
      </c>
      <c r="B204" s="111" t="s">
        <v>49</v>
      </c>
      <c r="C204" s="111" t="s">
        <v>281</v>
      </c>
      <c r="D204" s="111" t="s">
        <v>280</v>
      </c>
      <c r="E204" s="111" t="s">
        <v>512</v>
      </c>
      <c r="F204" s="91">
        <v>1243.17</v>
      </c>
      <c r="G204" s="116" t="s">
        <v>518</v>
      </c>
    </row>
    <row r="205" spans="1:7" s="1" customFormat="1" ht="15" customHeight="1" x14ac:dyDescent="0.2">
      <c r="A205" s="85">
        <f t="shared" si="3"/>
        <v>198</v>
      </c>
      <c r="B205" s="111" t="s">
        <v>49</v>
      </c>
      <c r="C205" s="111" t="s">
        <v>836</v>
      </c>
      <c r="D205" s="111" t="s">
        <v>209</v>
      </c>
      <c r="E205" s="111" t="s">
        <v>512</v>
      </c>
      <c r="F205" s="91">
        <v>683.87</v>
      </c>
      <c r="G205" s="116" t="s">
        <v>527</v>
      </c>
    </row>
    <row r="206" spans="1:7" s="1" customFormat="1" ht="15" customHeight="1" x14ac:dyDescent="0.2">
      <c r="A206" s="85">
        <f t="shared" si="3"/>
        <v>199</v>
      </c>
      <c r="B206" s="111" t="s">
        <v>762</v>
      </c>
      <c r="C206" s="111" t="s">
        <v>686</v>
      </c>
      <c r="D206" s="111" t="s">
        <v>681</v>
      </c>
      <c r="E206" s="111" t="s">
        <v>512</v>
      </c>
      <c r="F206" s="91">
        <v>167.86</v>
      </c>
      <c r="G206" s="111" t="s">
        <v>526</v>
      </c>
    </row>
    <row r="207" spans="1:7" s="1" customFormat="1" ht="15" customHeight="1" x14ac:dyDescent="0.2">
      <c r="A207" s="85">
        <f t="shared" si="3"/>
        <v>200</v>
      </c>
      <c r="B207" s="111" t="s">
        <v>762</v>
      </c>
      <c r="C207" s="111" t="s">
        <v>998</v>
      </c>
      <c r="D207" s="111" t="s">
        <v>681</v>
      </c>
      <c r="E207" s="111" t="s">
        <v>512</v>
      </c>
      <c r="F207" s="91">
        <v>3199.14</v>
      </c>
      <c r="G207" s="111" t="s">
        <v>526</v>
      </c>
    </row>
    <row r="208" spans="1:7" s="1" customFormat="1" ht="15" customHeight="1" x14ac:dyDescent="0.2">
      <c r="A208" s="85">
        <f t="shared" si="3"/>
        <v>201</v>
      </c>
      <c r="B208" s="111" t="s">
        <v>755</v>
      </c>
      <c r="C208" s="111" t="s">
        <v>837</v>
      </c>
      <c r="D208" s="111" t="s">
        <v>57</v>
      </c>
      <c r="E208" s="111" t="s">
        <v>512</v>
      </c>
      <c r="F208" s="91">
        <v>1391.61</v>
      </c>
      <c r="G208" s="116" t="s">
        <v>513</v>
      </c>
    </row>
    <row r="209" spans="1:7" s="1" customFormat="1" ht="15" customHeight="1" x14ac:dyDescent="0.2">
      <c r="A209" s="85">
        <f t="shared" si="3"/>
        <v>202</v>
      </c>
      <c r="B209" s="111" t="s">
        <v>49</v>
      </c>
      <c r="C209" s="111" t="s">
        <v>285</v>
      </c>
      <c r="D209" s="111" t="s">
        <v>50</v>
      </c>
      <c r="E209" s="111" t="s">
        <v>512</v>
      </c>
      <c r="F209" s="91">
        <v>24.21</v>
      </c>
      <c r="G209" s="116" t="s">
        <v>514</v>
      </c>
    </row>
    <row r="210" spans="1:7" s="1" customFormat="1" ht="15" customHeight="1" x14ac:dyDescent="0.2">
      <c r="A210" s="85">
        <f t="shared" si="3"/>
        <v>203</v>
      </c>
      <c r="B210" s="111" t="s">
        <v>49</v>
      </c>
      <c r="C210" s="111" t="s">
        <v>838</v>
      </c>
      <c r="D210" s="111" t="s">
        <v>839</v>
      </c>
      <c r="E210" s="111" t="s">
        <v>512</v>
      </c>
      <c r="F210" s="91">
        <v>277.06</v>
      </c>
      <c r="G210" s="116" t="s">
        <v>521</v>
      </c>
    </row>
    <row r="211" spans="1:7" s="1" customFormat="1" ht="15" customHeight="1" x14ac:dyDescent="0.2">
      <c r="A211" s="85">
        <f t="shared" si="3"/>
        <v>204</v>
      </c>
      <c r="B211" s="111" t="s">
        <v>255</v>
      </c>
      <c r="C211" s="111" t="s">
        <v>840</v>
      </c>
      <c r="D211" s="111" t="s">
        <v>119</v>
      </c>
      <c r="E211" s="111" t="s">
        <v>512</v>
      </c>
      <c r="F211" s="91">
        <v>2435.36</v>
      </c>
      <c r="G211" s="116" t="s">
        <v>528</v>
      </c>
    </row>
    <row r="212" spans="1:7" s="1" customFormat="1" ht="15" customHeight="1" x14ac:dyDescent="0.2">
      <c r="A212" s="85">
        <f t="shared" si="3"/>
        <v>205</v>
      </c>
      <c r="B212" s="111" t="s">
        <v>742</v>
      </c>
      <c r="C212" s="111" t="s">
        <v>841</v>
      </c>
      <c r="D212" s="111" t="s">
        <v>416</v>
      </c>
      <c r="E212" s="111" t="s">
        <v>512</v>
      </c>
      <c r="F212" s="91">
        <v>28.5</v>
      </c>
      <c r="G212" s="116" t="s">
        <v>524</v>
      </c>
    </row>
    <row r="213" spans="1:7" s="1" customFormat="1" ht="15" customHeight="1" x14ac:dyDescent="0.2">
      <c r="A213" s="85">
        <f t="shared" si="3"/>
        <v>206</v>
      </c>
      <c r="B213" s="111" t="s">
        <v>255</v>
      </c>
      <c r="C213" s="111" t="s">
        <v>438</v>
      </c>
      <c r="D213" s="111" t="s">
        <v>437</v>
      </c>
      <c r="E213" s="111" t="s">
        <v>512</v>
      </c>
      <c r="F213" s="91">
        <v>505.78</v>
      </c>
      <c r="G213" s="116" t="s">
        <v>526</v>
      </c>
    </row>
    <row r="214" spans="1:7" s="1" customFormat="1" ht="15" customHeight="1" x14ac:dyDescent="0.2">
      <c r="A214" s="85">
        <f t="shared" si="3"/>
        <v>207</v>
      </c>
      <c r="B214" s="111" t="s">
        <v>49</v>
      </c>
      <c r="C214" s="111" t="s">
        <v>343</v>
      </c>
      <c r="D214" s="111" t="s">
        <v>342</v>
      </c>
      <c r="E214" s="111" t="s">
        <v>512</v>
      </c>
      <c r="F214" s="91">
        <v>229.26</v>
      </c>
      <c r="G214" s="116" t="s">
        <v>517</v>
      </c>
    </row>
    <row r="215" spans="1:7" s="1" customFormat="1" ht="15" customHeight="1" x14ac:dyDescent="0.2">
      <c r="A215" s="85">
        <f t="shared" si="3"/>
        <v>208</v>
      </c>
      <c r="B215" s="111" t="s">
        <v>275</v>
      </c>
      <c r="C215" s="111" t="s">
        <v>475</v>
      </c>
      <c r="D215" s="111" t="s">
        <v>69</v>
      </c>
      <c r="E215" s="111" t="s">
        <v>512</v>
      </c>
      <c r="F215" s="91">
        <v>167.86</v>
      </c>
      <c r="G215" s="116" t="s">
        <v>526</v>
      </c>
    </row>
    <row r="216" spans="1:7" s="1" customFormat="1" ht="15" customHeight="1" x14ac:dyDescent="0.2">
      <c r="A216" s="85">
        <f t="shared" si="3"/>
        <v>209</v>
      </c>
      <c r="B216" s="111" t="s">
        <v>842</v>
      </c>
      <c r="C216" s="111" t="s">
        <v>843</v>
      </c>
      <c r="D216" s="111" t="s">
        <v>307</v>
      </c>
      <c r="E216" s="111" t="s">
        <v>591</v>
      </c>
      <c r="F216" s="91">
        <v>10.4</v>
      </c>
      <c r="G216" s="116" t="s">
        <v>526</v>
      </c>
    </row>
    <row r="217" spans="1:7" s="1" customFormat="1" ht="15" customHeight="1" x14ac:dyDescent="0.2">
      <c r="A217" s="85">
        <f t="shared" si="3"/>
        <v>210</v>
      </c>
      <c r="B217" s="111" t="s">
        <v>115</v>
      </c>
      <c r="C217" s="111" t="s">
        <v>844</v>
      </c>
      <c r="D217" s="111" t="s">
        <v>232</v>
      </c>
      <c r="E217" s="111" t="s">
        <v>512</v>
      </c>
      <c r="F217" s="91">
        <v>1182.47</v>
      </c>
      <c r="G217" s="116" t="s">
        <v>514</v>
      </c>
    </row>
    <row r="218" spans="1:7" s="1" customFormat="1" ht="15" customHeight="1" x14ac:dyDescent="0.2">
      <c r="A218" s="85">
        <f t="shared" si="3"/>
        <v>211</v>
      </c>
      <c r="B218" s="111" t="s">
        <v>255</v>
      </c>
      <c r="C218" s="111" t="s">
        <v>845</v>
      </c>
      <c r="D218" s="111" t="s">
        <v>198</v>
      </c>
      <c r="E218" s="111" t="s">
        <v>512</v>
      </c>
      <c r="F218" s="91">
        <v>9.4999999999999893</v>
      </c>
      <c r="G218" s="116" t="s">
        <v>513</v>
      </c>
    </row>
    <row r="219" spans="1:7" s="1" customFormat="1" ht="15" customHeight="1" x14ac:dyDescent="0.2">
      <c r="A219" s="85">
        <f t="shared" si="3"/>
        <v>212</v>
      </c>
      <c r="B219" s="111" t="s">
        <v>49</v>
      </c>
      <c r="C219" s="111" t="s">
        <v>143</v>
      </c>
      <c r="D219" s="111" t="s">
        <v>100</v>
      </c>
      <c r="E219" s="111" t="s">
        <v>512</v>
      </c>
      <c r="F219" s="91">
        <v>4417.1099999999997</v>
      </c>
      <c r="G219" s="116" t="s">
        <v>521</v>
      </c>
    </row>
    <row r="220" spans="1:7" s="1" customFormat="1" ht="15" customHeight="1" x14ac:dyDescent="0.2">
      <c r="A220" s="85">
        <f t="shared" si="3"/>
        <v>213</v>
      </c>
      <c r="B220" s="111" t="s">
        <v>294</v>
      </c>
      <c r="C220" s="111" t="s">
        <v>846</v>
      </c>
      <c r="D220" s="111" t="s">
        <v>847</v>
      </c>
      <c r="E220" s="111" t="s">
        <v>512</v>
      </c>
      <c r="F220" s="91">
        <v>8.23</v>
      </c>
      <c r="G220" s="116" t="s">
        <v>526</v>
      </c>
    </row>
    <row r="221" spans="1:7" s="1" customFormat="1" ht="15" customHeight="1" x14ac:dyDescent="0.2">
      <c r="A221" s="85">
        <f t="shared" si="3"/>
        <v>214</v>
      </c>
      <c r="B221" s="111" t="s">
        <v>49</v>
      </c>
      <c r="C221" s="111" t="s">
        <v>156</v>
      </c>
      <c r="D221" s="111" t="s">
        <v>155</v>
      </c>
      <c r="E221" s="111" t="s">
        <v>512</v>
      </c>
      <c r="F221" s="91">
        <v>1718.65</v>
      </c>
      <c r="G221" s="116" t="s">
        <v>761</v>
      </c>
    </row>
    <row r="222" spans="1:7" s="1" customFormat="1" ht="15" customHeight="1" x14ac:dyDescent="0.2">
      <c r="A222" s="85">
        <f t="shared" si="3"/>
        <v>215</v>
      </c>
      <c r="B222" s="111" t="s">
        <v>49</v>
      </c>
      <c r="C222" s="111" t="s">
        <v>313</v>
      </c>
      <c r="D222" s="111" t="s">
        <v>66</v>
      </c>
      <c r="E222" s="111" t="s">
        <v>512</v>
      </c>
      <c r="F222" s="91">
        <v>127.53</v>
      </c>
      <c r="G222" s="116" t="s">
        <v>517</v>
      </c>
    </row>
    <row r="223" spans="1:7" s="1" customFormat="1" ht="15" customHeight="1" x14ac:dyDescent="0.2">
      <c r="A223" s="85">
        <f t="shared" si="3"/>
        <v>216</v>
      </c>
      <c r="B223" s="111" t="s">
        <v>742</v>
      </c>
      <c r="C223" s="111" t="s">
        <v>585</v>
      </c>
      <c r="D223" s="111" t="s">
        <v>441</v>
      </c>
      <c r="E223" s="111" t="s">
        <v>591</v>
      </c>
      <c r="F223" s="91">
        <v>108.98</v>
      </c>
      <c r="G223" s="116" t="s">
        <v>526</v>
      </c>
    </row>
    <row r="224" spans="1:7" s="1" customFormat="1" ht="15" customHeight="1" x14ac:dyDescent="0.2">
      <c r="A224" s="85">
        <f t="shared" si="3"/>
        <v>217</v>
      </c>
      <c r="B224" s="111" t="s">
        <v>49</v>
      </c>
      <c r="C224" s="111" t="s">
        <v>539</v>
      </c>
      <c r="D224" s="111" t="s">
        <v>315</v>
      </c>
      <c r="E224" s="111" t="s">
        <v>591</v>
      </c>
      <c r="F224" s="91">
        <v>4801.32</v>
      </c>
      <c r="G224" s="116" t="s">
        <v>518</v>
      </c>
    </row>
    <row r="225" spans="1:7" s="1" customFormat="1" ht="15" customHeight="1" x14ac:dyDescent="0.2">
      <c r="A225" s="85">
        <f t="shared" si="3"/>
        <v>218</v>
      </c>
      <c r="B225" s="111" t="s">
        <v>275</v>
      </c>
      <c r="C225" s="111" t="s">
        <v>848</v>
      </c>
      <c r="D225" s="111" t="s">
        <v>109</v>
      </c>
      <c r="E225" s="111" t="s">
        <v>512</v>
      </c>
      <c r="F225" s="91">
        <v>513.44000000000005</v>
      </c>
      <c r="G225" s="116" t="s">
        <v>526</v>
      </c>
    </row>
    <row r="226" spans="1:7" s="1" customFormat="1" ht="15" customHeight="1" x14ac:dyDescent="0.2">
      <c r="A226" s="85">
        <f t="shared" si="3"/>
        <v>219</v>
      </c>
      <c r="B226" s="111" t="s">
        <v>49</v>
      </c>
      <c r="C226" s="111" t="s">
        <v>452</v>
      </c>
      <c r="D226" s="111" t="s">
        <v>451</v>
      </c>
      <c r="E226" s="111" t="s">
        <v>512</v>
      </c>
      <c r="F226" s="91">
        <v>92.04</v>
      </c>
      <c r="G226" s="116" t="s">
        <v>759</v>
      </c>
    </row>
    <row r="227" spans="1:7" s="1" customFormat="1" ht="15" customHeight="1" x14ac:dyDescent="0.2">
      <c r="A227" s="85">
        <f t="shared" si="3"/>
        <v>220</v>
      </c>
      <c r="B227" s="111" t="s">
        <v>742</v>
      </c>
      <c r="C227" s="111" t="s">
        <v>849</v>
      </c>
      <c r="D227" s="111" t="s">
        <v>50</v>
      </c>
      <c r="E227" s="111" t="s">
        <v>512</v>
      </c>
      <c r="F227" s="91">
        <v>208.55</v>
      </c>
      <c r="G227" s="116" t="s">
        <v>526</v>
      </c>
    </row>
    <row r="228" spans="1:7" s="1" customFormat="1" ht="15" customHeight="1" x14ac:dyDescent="0.2">
      <c r="A228" s="85">
        <f t="shared" si="3"/>
        <v>221</v>
      </c>
      <c r="B228" s="111" t="s">
        <v>118</v>
      </c>
      <c r="C228" s="111" t="s">
        <v>326</v>
      </c>
      <c r="D228" s="111" t="s">
        <v>325</v>
      </c>
      <c r="E228" s="111" t="s">
        <v>512</v>
      </c>
      <c r="F228" s="91">
        <v>552.79999999999995</v>
      </c>
      <c r="G228" s="116" t="s">
        <v>763</v>
      </c>
    </row>
    <row r="229" spans="1:7" s="1" customFormat="1" ht="15" customHeight="1" x14ac:dyDescent="0.2">
      <c r="A229" s="85">
        <f t="shared" si="3"/>
        <v>222</v>
      </c>
      <c r="B229" s="111" t="s">
        <v>850</v>
      </c>
      <c r="C229" s="111" t="s">
        <v>347</v>
      </c>
      <c r="D229" s="111" t="s">
        <v>346</v>
      </c>
      <c r="E229" s="111" t="s">
        <v>512</v>
      </c>
      <c r="F229" s="91">
        <v>778.01</v>
      </c>
      <c r="G229" s="116" t="s">
        <v>517</v>
      </c>
    </row>
    <row r="230" spans="1:7" s="1" customFormat="1" ht="15" customHeight="1" x14ac:dyDescent="0.2">
      <c r="A230" s="85">
        <f t="shared" si="3"/>
        <v>223</v>
      </c>
      <c r="B230" s="111" t="s">
        <v>767</v>
      </c>
      <c r="C230" s="111" t="s">
        <v>112</v>
      </c>
      <c r="D230" s="111" t="s">
        <v>111</v>
      </c>
      <c r="E230" s="111" t="s">
        <v>512</v>
      </c>
      <c r="F230" s="91">
        <v>17484.439999999999</v>
      </c>
      <c r="G230" s="116" t="s">
        <v>530</v>
      </c>
    </row>
    <row r="231" spans="1:7" s="1" customFormat="1" ht="15" customHeight="1" x14ac:dyDescent="0.2">
      <c r="A231" s="85">
        <f t="shared" si="3"/>
        <v>224</v>
      </c>
      <c r="B231" s="111" t="s">
        <v>421</v>
      </c>
      <c r="C231" s="111" t="s">
        <v>851</v>
      </c>
      <c r="D231" s="111" t="s">
        <v>280</v>
      </c>
      <c r="E231" s="111" t="s">
        <v>591</v>
      </c>
      <c r="F231" s="91">
        <v>1.8199999999999901</v>
      </c>
      <c r="G231" s="116" t="s">
        <v>526</v>
      </c>
    </row>
    <row r="232" spans="1:7" s="1" customFormat="1" ht="15" customHeight="1" x14ac:dyDescent="0.2">
      <c r="A232" s="85">
        <f t="shared" si="3"/>
        <v>225</v>
      </c>
      <c r="B232" s="111" t="s">
        <v>742</v>
      </c>
      <c r="C232" s="111" t="s">
        <v>851</v>
      </c>
      <c r="D232" s="111" t="s">
        <v>280</v>
      </c>
      <c r="E232" s="111" t="s">
        <v>591</v>
      </c>
      <c r="F232" s="91">
        <v>843.63</v>
      </c>
      <c r="G232" s="116" t="s">
        <v>526</v>
      </c>
    </row>
    <row r="233" spans="1:7" s="1" customFormat="1" ht="15" customHeight="1" x14ac:dyDescent="0.2">
      <c r="A233" s="85">
        <f t="shared" si="3"/>
        <v>226</v>
      </c>
      <c r="B233" s="111" t="s">
        <v>184</v>
      </c>
      <c r="C233" s="111" t="s">
        <v>324</v>
      </c>
      <c r="D233" s="111" t="s">
        <v>155</v>
      </c>
      <c r="E233" s="111" t="s">
        <v>512</v>
      </c>
      <c r="F233" s="91">
        <v>1892.44</v>
      </c>
      <c r="G233" s="116" t="s">
        <v>517</v>
      </c>
    </row>
    <row r="234" spans="1:7" s="1" customFormat="1" ht="15" customHeight="1" x14ac:dyDescent="0.2">
      <c r="A234" s="85">
        <f t="shared" si="3"/>
        <v>227</v>
      </c>
      <c r="B234" s="111" t="s">
        <v>275</v>
      </c>
      <c r="C234" s="111" t="s">
        <v>276</v>
      </c>
      <c r="D234" s="111" t="s">
        <v>62</v>
      </c>
      <c r="E234" s="111" t="s">
        <v>512</v>
      </c>
      <c r="F234" s="91">
        <v>167.86</v>
      </c>
      <c r="G234" s="116" t="s">
        <v>526</v>
      </c>
    </row>
    <row r="235" spans="1:7" s="1" customFormat="1" ht="15" customHeight="1" x14ac:dyDescent="0.2">
      <c r="A235" s="85">
        <f t="shared" si="3"/>
        <v>228</v>
      </c>
      <c r="B235" s="111" t="s">
        <v>98</v>
      </c>
      <c r="C235" s="111" t="s">
        <v>852</v>
      </c>
      <c r="D235" s="111" t="s">
        <v>315</v>
      </c>
      <c r="E235" s="111" t="s">
        <v>512</v>
      </c>
      <c r="F235" s="91">
        <v>7681.9200000000101</v>
      </c>
      <c r="G235" s="116" t="s">
        <v>513</v>
      </c>
    </row>
    <row r="236" spans="1:7" s="1" customFormat="1" ht="15" customHeight="1" x14ac:dyDescent="0.2">
      <c r="A236" s="85">
        <f t="shared" si="3"/>
        <v>229</v>
      </c>
      <c r="B236" s="111" t="s">
        <v>742</v>
      </c>
      <c r="C236" s="111" t="s">
        <v>853</v>
      </c>
      <c r="D236" s="111" t="s">
        <v>307</v>
      </c>
      <c r="E236" s="111" t="s">
        <v>512</v>
      </c>
      <c r="F236" s="91">
        <v>123.88</v>
      </c>
      <c r="G236" s="116" t="s">
        <v>854</v>
      </c>
    </row>
    <row r="237" spans="1:7" s="1" customFormat="1" ht="15" customHeight="1" x14ac:dyDescent="0.2">
      <c r="A237" s="85">
        <f t="shared" si="3"/>
        <v>230</v>
      </c>
      <c r="B237" s="111" t="s">
        <v>118</v>
      </c>
      <c r="C237" s="111" t="s">
        <v>855</v>
      </c>
      <c r="D237" s="111" t="s">
        <v>856</v>
      </c>
      <c r="E237" s="111" t="s">
        <v>512</v>
      </c>
      <c r="F237" s="91">
        <v>276.32</v>
      </c>
      <c r="G237" s="116" t="s">
        <v>529</v>
      </c>
    </row>
    <row r="238" spans="1:7" s="1" customFormat="1" ht="15" customHeight="1" x14ac:dyDescent="0.2">
      <c r="A238" s="85">
        <f t="shared" si="3"/>
        <v>231</v>
      </c>
      <c r="B238" s="111" t="s">
        <v>49</v>
      </c>
      <c r="C238" s="111" t="s">
        <v>142</v>
      </c>
      <c r="D238" s="111" t="s">
        <v>76</v>
      </c>
      <c r="E238" s="111" t="s">
        <v>512</v>
      </c>
      <c r="F238" s="91">
        <v>11818.94</v>
      </c>
      <c r="G238" s="116" t="s">
        <v>514</v>
      </c>
    </row>
    <row r="239" spans="1:7" s="1" customFormat="1" ht="15" customHeight="1" x14ac:dyDescent="0.2">
      <c r="A239" s="85">
        <f t="shared" si="3"/>
        <v>232</v>
      </c>
      <c r="B239" s="111" t="s">
        <v>49</v>
      </c>
      <c r="C239" s="111" t="s">
        <v>857</v>
      </c>
      <c r="D239" s="111" t="s">
        <v>858</v>
      </c>
      <c r="E239" s="111" t="s">
        <v>512</v>
      </c>
      <c r="F239" s="91">
        <v>131.94</v>
      </c>
      <c r="G239" s="116" t="s">
        <v>521</v>
      </c>
    </row>
    <row r="240" spans="1:7" s="1" customFormat="1" ht="15" customHeight="1" x14ac:dyDescent="0.2">
      <c r="A240" s="85">
        <f t="shared" si="3"/>
        <v>233</v>
      </c>
      <c r="B240" s="111" t="s">
        <v>742</v>
      </c>
      <c r="C240" s="111" t="s">
        <v>859</v>
      </c>
      <c r="D240" s="111" t="s">
        <v>860</v>
      </c>
      <c r="E240" s="111" t="s">
        <v>512</v>
      </c>
      <c r="F240" s="91">
        <v>0.31999999999999301</v>
      </c>
      <c r="G240" s="116" t="s">
        <v>529</v>
      </c>
    </row>
    <row r="241" spans="1:7" s="1" customFormat="1" ht="15" customHeight="1" x14ac:dyDescent="0.2">
      <c r="A241" s="85">
        <f t="shared" si="3"/>
        <v>234</v>
      </c>
      <c r="B241" s="111" t="s">
        <v>421</v>
      </c>
      <c r="C241" s="111" t="s">
        <v>861</v>
      </c>
      <c r="D241" s="111" t="s">
        <v>862</v>
      </c>
      <c r="E241" s="111" t="s">
        <v>512</v>
      </c>
      <c r="F241" s="91">
        <v>39.08</v>
      </c>
      <c r="G241" s="116" t="s">
        <v>526</v>
      </c>
    </row>
    <row r="242" spans="1:7" s="1" customFormat="1" ht="15" customHeight="1" x14ac:dyDescent="0.2">
      <c r="A242" s="85">
        <f t="shared" si="3"/>
        <v>235</v>
      </c>
      <c r="B242" s="111" t="s">
        <v>742</v>
      </c>
      <c r="C242" s="111" t="s">
        <v>861</v>
      </c>
      <c r="D242" s="111" t="s">
        <v>862</v>
      </c>
      <c r="E242" s="111" t="s">
        <v>512</v>
      </c>
      <c r="F242" s="91">
        <v>49.28</v>
      </c>
      <c r="G242" s="116" t="s">
        <v>526</v>
      </c>
    </row>
    <row r="243" spans="1:7" s="1" customFormat="1" ht="15" customHeight="1" x14ac:dyDescent="0.2">
      <c r="A243" s="85">
        <f t="shared" si="3"/>
        <v>236</v>
      </c>
      <c r="B243" s="111" t="s">
        <v>49</v>
      </c>
      <c r="C243" s="111" t="s">
        <v>361</v>
      </c>
      <c r="D243" s="111" t="s">
        <v>360</v>
      </c>
      <c r="E243" s="111" t="s">
        <v>512</v>
      </c>
      <c r="F243" s="91">
        <v>399.38</v>
      </c>
      <c r="G243" s="116" t="s">
        <v>517</v>
      </c>
    </row>
    <row r="244" spans="1:7" s="1" customFormat="1" ht="15" customHeight="1" x14ac:dyDescent="0.2">
      <c r="A244" s="85">
        <f t="shared" si="3"/>
        <v>237</v>
      </c>
      <c r="B244" s="111" t="s">
        <v>421</v>
      </c>
      <c r="C244" s="111" t="s">
        <v>587</v>
      </c>
      <c r="D244" s="111" t="s">
        <v>586</v>
      </c>
      <c r="E244" s="111" t="s">
        <v>591</v>
      </c>
      <c r="F244" s="91">
        <v>376.29</v>
      </c>
      <c r="G244" s="116" t="s">
        <v>526</v>
      </c>
    </row>
    <row r="245" spans="1:7" s="1" customFormat="1" ht="15" customHeight="1" x14ac:dyDescent="0.2">
      <c r="A245" s="85">
        <f t="shared" si="3"/>
        <v>238</v>
      </c>
      <c r="B245" s="111" t="s">
        <v>742</v>
      </c>
      <c r="C245" s="111" t="s">
        <v>587</v>
      </c>
      <c r="D245" s="111" t="s">
        <v>586</v>
      </c>
      <c r="E245" s="111" t="s">
        <v>591</v>
      </c>
      <c r="F245" s="91">
        <v>167.86</v>
      </c>
      <c r="G245" s="116" t="s">
        <v>526</v>
      </c>
    </row>
    <row r="246" spans="1:7" s="1" customFormat="1" ht="15" customHeight="1" x14ac:dyDescent="0.2">
      <c r="A246" s="85">
        <f t="shared" si="3"/>
        <v>239</v>
      </c>
      <c r="B246" s="111" t="s">
        <v>762</v>
      </c>
      <c r="C246" s="111" t="s">
        <v>684</v>
      </c>
      <c r="D246" s="111" t="s">
        <v>315</v>
      </c>
      <c r="E246" s="111" t="s">
        <v>512</v>
      </c>
      <c r="F246" s="91">
        <v>167.86</v>
      </c>
      <c r="G246" s="111" t="s">
        <v>526</v>
      </c>
    </row>
    <row r="247" spans="1:7" s="1" customFormat="1" ht="15" customHeight="1" x14ac:dyDescent="0.2">
      <c r="A247" s="85">
        <f t="shared" si="3"/>
        <v>240</v>
      </c>
      <c r="B247" s="111" t="s">
        <v>762</v>
      </c>
      <c r="C247" s="111" t="s">
        <v>999</v>
      </c>
      <c r="D247" s="111" t="s">
        <v>315</v>
      </c>
      <c r="E247" s="111" t="s">
        <v>512</v>
      </c>
      <c r="F247" s="91">
        <v>1194.28</v>
      </c>
      <c r="G247" s="111" t="s">
        <v>526</v>
      </c>
    </row>
    <row r="248" spans="1:7" s="1" customFormat="1" ht="15" customHeight="1" x14ac:dyDescent="0.2">
      <c r="A248" s="85">
        <f t="shared" si="3"/>
        <v>241</v>
      </c>
      <c r="B248" s="111" t="s">
        <v>49</v>
      </c>
      <c r="C248" s="111" t="s">
        <v>863</v>
      </c>
      <c r="D248" s="111" t="s">
        <v>196</v>
      </c>
      <c r="E248" s="111" t="s">
        <v>591</v>
      </c>
      <c r="F248" s="91">
        <v>28.44</v>
      </c>
      <c r="G248" s="116" t="s">
        <v>517</v>
      </c>
    </row>
    <row r="249" spans="1:7" s="1" customFormat="1" ht="15" customHeight="1" x14ac:dyDescent="0.2">
      <c r="A249" s="85">
        <f t="shared" si="3"/>
        <v>242</v>
      </c>
      <c r="B249" s="111" t="s">
        <v>255</v>
      </c>
      <c r="C249" s="111" t="s">
        <v>507</v>
      </c>
      <c r="D249" s="111" t="s">
        <v>506</v>
      </c>
      <c r="E249" s="111" t="s">
        <v>512</v>
      </c>
      <c r="F249" s="91">
        <v>58.68</v>
      </c>
      <c r="G249" s="116" t="s">
        <v>520</v>
      </c>
    </row>
    <row r="250" spans="1:7" s="1" customFormat="1" ht="15" customHeight="1" x14ac:dyDescent="0.2">
      <c r="A250" s="85">
        <f t="shared" si="3"/>
        <v>243</v>
      </c>
      <c r="B250" s="111" t="s">
        <v>49</v>
      </c>
      <c r="C250" s="111" t="s">
        <v>56</v>
      </c>
      <c r="D250" s="111" t="s">
        <v>55</v>
      </c>
      <c r="E250" s="111" t="s">
        <v>512</v>
      </c>
      <c r="F250" s="91">
        <v>40405.879999999997</v>
      </c>
      <c r="G250" s="116" t="s">
        <v>514</v>
      </c>
    </row>
    <row r="251" spans="1:7" s="1" customFormat="1" ht="15" customHeight="1" x14ac:dyDescent="0.2">
      <c r="A251" s="85">
        <f t="shared" si="3"/>
        <v>244</v>
      </c>
      <c r="B251" s="111" t="s">
        <v>118</v>
      </c>
      <c r="C251" s="111" t="s">
        <v>411</v>
      </c>
      <c r="D251" s="111" t="s">
        <v>410</v>
      </c>
      <c r="E251" s="111" t="s">
        <v>512</v>
      </c>
      <c r="F251" s="91">
        <v>886.75</v>
      </c>
      <c r="G251" s="116" t="s">
        <v>763</v>
      </c>
    </row>
    <row r="252" spans="1:7" s="1" customFormat="1" ht="15" customHeight="1" x14ac:dyDescent="0.2">
      <c r="A252" s="85">
        <f t="shared" si="3"/>
        <v>245</v>
      </c>
      <c r="B252" s="111" t="s">
        <v>184</v>
      </c>
      <c r="C252" s="111" t="s">
        <v>221</v>
      </c>
      <c r="D252" s="111" t="s">
        <v>220</v>
      </c>
      <c r="E252" s="111" t="s">
        <v>512</v>
      </c>
      <c r="F252" s="91">
        <v>1824.34</v>
      </c>
      <c r="G252" s="116" t="s">
        <v>517</v>
      </c>
    </row>
    <row r="253" spans="1:7" s="1" customFormat="1" ht="15" customHeight="1" x14ac:dyDescent="0.2">
      <c r="A253" s="85">
        <f t="shared" si="3"/>
        <v>246</v>
      </c>
      <c r="B253" s="111" t="s">
        <v>314</v>
      </c>
      <c r="C253" s="111" t="s">
        <v>489</v>
      </c>
      <c r="D253" s="111" t="s">
        <v>488</v>
      </c>
      <c r="E253" s="111" t="s">
        <v>512</v>
      </c>
      <c r="F253" s="91">
        <v>53.4</v>
      </c>
      <c r="G253" s="116" t="s">
        <v>517</v>
      </c>
    </row>
    <row r="254" spans="1:7" s="1" customFormat="1" ht="15" customHeight="1" x14ac:dyDescent="0.2">
      <c r="A254" s="85">
        <f t="shared" si="3"/>
        <v>247</v>
      </c>
      <c r="B254" s="111" t="s">
        <v>816</v>
      </c>
      <c r="C254" s="111" t="s">
        <v>864</v>
      </c>
      <c r="D254" s="111" t="s">
        <v>307</v>
      </c>
      <c r="E254" s="111" t="s">
        <v>512</v>
      </c>
      <c r="F254" s="91">
        <v>194.48</v>
      </c>
      <c r="G254" s="116" t="s">
        <v>514</v>
      </c>
    </row>
    <row r="255" spans="1:7" s="1" customFormat="1" ht="15" customHeight="1" x14ac:dyDescent="0.2">
      <c r="A255" s="85">
        <f t="shared" si="3"/>
        <v>248</v>
      </c>
      <c r="B255" s="111" t="s">
        <v>49</v>
      </c>
      <c r="C255" s="111" t="s">
        <v>306</v>
      </c>
      <c r="D255" s="111" t="s">
        <v>305</v>
      </c>
      <c r="E255" s="111" t="s">
        <v>512</v>
      </c>
      <c r="F255" s="91">
        <v>550.99</v>
      </c>
      <c r="G255" s="116" t="s">
        <v>517</v>
      </c>
    </row>
    <row r="256" spans="1:7" s="1" customFormat="1" ht="15" customHeight="1" x14ac:dyDescent="0.2">
      <c r="A256" s="85">
        <f t="shared" si="3"/>
        <v>249</v>
      </c>
      <c r="B256" s="111" t="s">
        <v>294</v>
      </c>
      <c r="C256" s="111" t="s">
        <v>577</v>
      </c>
      <c r="D256" s="111" t="s">
        <v>576</v>
      </c>
      <c r="E256" s="111" t="s">
        <v>591</v>
      </c>
      <c r="F256" s="91">
        <v>346.71</v>
      </c>
      <c r="G256" s="116" t="s">
        <v>526</v>
      </c>
    </row>
    <row r="257" spans="1:7" s="1" customFormat="1" ht="15" customHeight="1" x14ac:dyDescent="0.2">
      <c r="A257" s="85">
        <f t="shared" si="3"/>
        <v>250</v>
      </c>
      <c r="B257" s="111" t="s">
        <v>816</v>
      </c>
      <c r="C257" s="111" t="s">
        <v>865</v>
      </c>
      <c r="D257" s="111" t="s">
        <v>866</v>
      </c>
      <c r="E257" s="111" t="s">
        <v>512</v>
      </c>
      <c r="F257" s="91">
        <v>1467.87</v>
      </c>
      <c r="G257" s="116" t="s">
        <v>514</v>
      </c>
    </row>
    <row r="258" spans="1:7" s="1" customFormat="1" ht="15" customHeight="1" x14ac:dyDescent="0.2">
      <c r="A258" s="85">
        <f t="shared" si="3"/>
        <v>251</v>
      </c>
      <c r="B258" s="111" t="s">
        <v>279</v>
      </c>
      <c r="C258" s="111" t="s">
        <v>380</v>
      </c>
      <c r="D258" s="111" t="s">
        <v>379</v>
      </c>
      <c r="E258" s="111" t="s">
        <v>512</v>
      </c>
      <c r="F258" s="91">
        <v>1275.51</v>
      </c>
      <c r="G258" s="116" t="s">
        <v>518</v>
      </c>
    </row>
    <row r="259" spans="1:7" s="1" customFormat="1" ht="15" customHeight="1" x14ac:dyDescent="0.2">
      <c r="A259" s="85">
        <f t="shared" si="3"/>
        <v>252</v>
      </c>
      <c r="B259" s="111" t="s">
        <v>68</v>
      </c>
      <c r="C259" s="111" t="s">
        <v>176</v>
      </c>
      <c r="D259" s="111" t="s">
        <v>175</v>
      </c>
      <c r="E259" s="111" t="s">
        <v>512</v>
      </c>
      <c r="F259" s="91">
        <v>13006.21</v>
      </c>
      <c r="G259" s="116" t="s">
        <v>745</v>
      </c>
    </row>
    <row r="260" spans="1:7" s="1" customFormat="1" ht="15" customHeight="1" x14ac:dyDescent="0.2">
      <c r="A260" s="85">
        <f t="shared" si="3"/>
        <v>253</v>
      </c>
      <c r="B260" s="111" t="s">
        <v>49</v>
      </c>
      <c r="C260" s="111" t="s">
        <v>550</v>
      </c>
      <c r="D260" s="111" t="s">
        <v>549</v>
      </c>
      <c r="E260" s="111" t="s">
        <v>591</v>
      </c>
      <c r="F260" s="91">
        <v>937.83</v>
      </c>
      <c r="G260" s="116" t="s">
        <v>518</v>
      </c>
    </row>
    <row r="261" spans="1:7" s="1" customFormat="1" ht="15" customHeight="1" x14ac:dyDescent="0.2">
      <c r="A261" s="85">
        <f t="shared" si="3"/>
        <v>254</v>
      </c>
      <c r="B261" s="111" t="s">
        <v>767</v>
      </c>
      <c r="C261" s="111" t="s">
        <v>867</v>
      </c>
      <c r="D261" s="111" t="s">
        <v>479</v>
      </c>
      <c r="E261" s="111" t="s">
        <v>512</v>
      </c>
      <c r="F261" s="91">
        <v>1143.3</v>
      </c>
      <c r="G261" s="116" t="s">
        <v>789</v>
      </c>
    </row>
    <row r="262" spans="1:7" s="1" customFormat="1" ht="15" customHeight="1" x14ac:dyDescent="0.2">
      <c r="A262" s="85">
        <f t="shared" si="3"/>
        <v>255</v>
      </c>
      <c r="B262" s="111" t="s">
        <v>189</v>
      </c>
      <c r="C262" s="111" t="s">
        <v>547</v>
      </c>
      <c r="D262" s="111" t="s">
        <v>225</v>
      </c>
      <c r="E262" s="111" t="s">
        <v>591</v>
      </c>
      <c r="F262" s="91">
        <v>763.42</v>
      </c>
      <c r="G262" s="116" t="s">
        <v>517</v>
      </c>
    </row>
    <row r="263" spans="1:7" s="1" customFormat="1" ht="15" customHeight="1" x14ac:dyDescent="0.2">
      <c r="A263" s="85">
        <f t="shared" si="3"/>
        <v>256</v>
      </c>
      <c r="B263" s="111" t="s">
        <v>49</v>
      </c>
      <c r="C263" s="111" t="s">
        <v>868</v>
      </c>
      <c r="D263" s="111" t="s">
        <v>869</v>
      </c>
      <c r="E263" s="111" t="s">
        <v>512</v>
      </c>
      <c r="F263" s="91">
        <v>23.47</v>
      </c>
      <c r="G263" s="116" t="s">
        <v>759</v>
      </c>
    </row>
    <row r="264" spans="1:7" s="1" customFormat="1" ht="15" customHeight="1" x14ac:dyDescent="0.2">
      <c r="A264" s="85">
        <f t="shared" si="3"/>
        <v>257</v>
      </c>
      <c r="B264" s="111" t="s">
        <v>49</v>
      </c>
      <c r="C264" s="111" t="s">
        <v>302</v>
      </c>
      <c r="D264" s="111" t="s">
        <v>301</v>
      </c>
      <c r="E264" s="111" t="s">
        <v>512</v>
      </c>
      <c r="F264" s="91">
        <v>2002.5</v>
      </c>
      <c r="G264" s="116" t="s">
        <v>761</v>
      </c>
    </row>
    <row r="265" spans="1:7" s="1" customFormat="1" ht="15" customHeight="1" x14ac:dyDescent="0.2">
      <c r="A265" s="85">
        <f t="shared" si="3"/>
        <v>258</v>
      </c>
      <c r="B265" s="111" t="s">
        <v>184</v>
      </c>
      <c r="C265" s="111" t="s">
        <v>233</v>
      </c>
      <c r="D265" s="111" t="s">
        <v>232</v>
      </c>
      <c r="E265" s="111" t="s">
        <v>512</v>
      </c>
      <c r="F265" s="91">
        <v>5275.42</v>
      </c>
      <c r="G265" s="116" t="s">
        <v>517</v>
      </c>
    </row>
    <row r="266" spans="1:7" s="1" customFormat="1" ht="15" customHeight="1" x14ac:dyDescent="0.2">
      <c r="A266" s="85">
        <f t="shared" ref="A266:A329" si="4">SUM(A265+1)</f>
        <v>259</v>
      </c>
      <c r="B266" s="111" t="s">
        <v>742</v>
      </c>
      <c r="C266" s="111" t="s">
        <v>870</v>
      </c>
      <c r="D266" s="111" t="s">
        <v>871</v>
      </c>
      <c r="E266" s="111" t="s">
        <v>512</v>
      </c>
      <c r="F266" s="91">
        <v>87.77</v>
      </c>
      <c r="G266" s="116" t="s">
        <v>529</v>
      </c>
    </row>
    <row r="267" spans="1:7" s="1" customFormat="1" ht="15" customHeight="1" x14ac:dyDescent="0.2">
      <c r="A267" s="85">
        <f t="shared" si="4"/>
        <v>260</v>
      </c>
      <c r="B267" s="111" t="s">
        <v>118</v>
      </c>
      <c r="C267" s="111" t="s">
        <v>168</v>
      </c>
      <c r="D267" s="111" t="s">
        <v>167</v>
      </c>
      <c r="E267" s="111" t="s">
        <v>512</v>
      </c>
      <c r="F267" s="91">
        <v>15827.68</v>
      </c>
      <c r="G267" s="116" t="s">
        <v>519</v>
      </c>
    </row>
    <row r="268" spans="1:7" s="1" customFormat="1" ht="15" customHeight="1" x14ac:dyDescent="0.2">
      <c r="A268" s="85">
        <f t="shared" si="4"/>
        <v>261</v>
      </c>
      <c r="B268" s="111" t="s">
        <v>742</v>
      </c>
      <c r="C268" s="111" t="s">
        <v>872</v>
      </c>
      <c r="D268" s="111" t="s">
        <v>355</v>
      </c>
      <c r="E268" s="111" t="s">
        <v>591</v>
      </c>
      <c r="F268" s="91">
        <v>74.930000000000007</v>
      </c>
      <c r="G268" s="116" t="s">
        <v>529</v>
      </c>
    </row>
    <row r="269" spans="1:7" s="1" customFormat="1" ht="15" customHeight="1" x14ac:dyDescent="0.2">
      <c r="A269" s="85">
        <f t="shared" si="4"/>
        <v>262</v>
      </c>
      <c r="B269" s="111" t="s">
        <v>742</v>
      </c>
      <c r="C269" s="111" t="s">
        <v>873</v>
      </c>
      <c r="D269" s="111" t="s">
        <v>874</v>
      </c>
      <c r="E269" s="111" t="s">
        <v>512</v>
      </c>
      <c r="F269" s="91">
        <v>469.66</v>
      </c>
      <c r="G269" s="116" t="s">
        <v>529</v>
      </c>
    </row>
    <row r="270" spans="1:7" s="1" customFormat="1" ht="15" customHeight="1" x14ac:dyDescent="0.2">
      <c r="A270" s="85">
        <f t="shared" si="4"/>
        <v>263</v>
      </c>
      <c r="B270" s="111" t="s">
        <v>49</v>
      </c>
      <c r="C270" s="111" t="s">
        <v>875</v>
      </c>
      <c r="D270" s="111" t="s">
        <v>229</v>
      </c>
      <c r="E270" s="111" t="s">
        <v>591</v>
      </c>
      <c r="F270" s="91">
        <v>2667.1</v>
      </c>
      <c r="G270" s="116" t="s">
        <v>517</v>
      </c>
    </row>
    <row r="271" spans="1:7" s="1" customFormat="1" ht="15" customHeight="1" x14ac:dyDescent="0.2">
      <c r="A271" s="85">
        <f t="shared" si="4"/>
        <v>264</v>
      </c>
      <c r="B271" s="111" t="s">
        <v>279</v>
      </c>
      <c r="C271" s="111" t="s">
        <v>311</v>
      </c>
      <c r="D271" s="111" t="s">
        <v>170</v>
      </c>
      <c r="E271" s="111" t="s">
        <v>512</v>
      </c>
      <c r="F271" s="91">
        <v>188.19</v>
      </c>
      <c r="G271" s="116" t="s">
        <v>518</v>
      </c>
    </row>
    <row r="272" spans="1:7" s="1" customFormat="1" ht="15" customHeight="1" x14ac:dyDescent="0.2">
      <c r="A272" s="85">
        <f t="shared" si="4"/>
        <v>265</v>
      </c>
      <c r="B272" s="111" t="s">
        <v>49</v>
      </c>
      <c r="C272" s="111" t="s">
        <v>171</v>
      </c>
      <c r="D272" s="111" t="s">
        <v>170</v>
      </c>
      <c r="E272" s="111" t="s">
        <v>512</v>
      </c>
      <c r="F272" s="91">
        <v>3281.87</v>
      </c>
      <c r="G272" s="116" t="s">
        <v>517</v>
      </c>
    </row>
    <row r="273" spans="1:7" s="1" customFormat="1" ht="15" customHeight="1" x14ac:dyDescent="0.2">
      <c r="A273" s="85">
        <f t="shared" si="4"/>
        <v>266</v>
      </c>
      <c r="B273" s="111" t="s">
        <v>742</v>
      </c>
      <c r="C273" s="111" t="s">
        <v>491</v>
      </c>
      <c r="D273" s="111" t="s">
        <v>876</v>
      </c>
      <c r="E273" s="111" t="s">
        <v>512</v>
      </c>
      <c r="F273" s="91">
        <v>1038.53</v>
      </c>
      <c r="G273" s="116" t="s">
        <v>526</v>
      </c>
    </row>
    <row r="274" spans="1:7" s="1" customFormat="1" ht="15" customHeight="1" x14ac:dyDescent="0.2">
      <c r="A274" s="85">
        <f t="shared" si="4"/>
        <v>267</v>
      </c>
      <c r="B274" s="111" t="s">
        <v>49</v>
      </c>
      <c r="C274" s="111" t="s">
        <v>483</v>
      </c>
      <c r="D274" s="111" t="s">
        <v>329</v>
      </c>
      <c r="E274" s="111" t="s">
        <v>512</v>
      </c>
      <c r="F274" s="91">
        <v>36.74</v>
      </c>
      <c r="G274" s="116" t="s">
        <v>759</v>
      </c>
    </row>
    <row r="275" spans="1:7" s="1" customFormat="1" ht="15" customHeight="1" x14ac:dyDescent="0.2">
      <c r="A275" s="85">
        <f t="shared" si="4"/>
        <v>268</v>
      </c>
      <c r="B275" s="111" t="s">
        <v>189</v>
      </c>
      <c r="C275" s="111" t="s">
        <v>370</v>
      </c>
      <c r="D275" s="111" t="s">
        <v>307</v>
      </c>
      <c r="E275" s="111" t="s">
        <v>512</v>
      </c>
      <c r="F275" s="91">
        <v>657.38</v>
      </c>
      <c r="G275" s="116" t="s">
        <v>517</v>
      </c>
    </row>
    <row r="276" spans="1:7" s="1" customFormat="1" ht="15" customHeight="1" x14ac:dyDescent="0.2">
      <c r="A276" s="85">
        <f t="shared" si="4"/>
        <v>269</v>
      </c>
      <c r="B276" s="111" t="s">
        <v>49</v>
      </c>
      <c r="C276" s="111" t="s">
        <v>877</v>
      </c>
      <c r="D276" s="111" t="s">
        <v>161</v>
      </c>
      <c r="E276" s="111" t="s">
        <v>512</v>
      </c>
      <c r="F276" s="91">
        <v>99.5</v>
      </c>
      <c r="G276" s="116" t="s">
        <v>517</v>
      </c>
    </row>
    <row r="277" spans="1:7" s="1" customFormat="1" ht="15" customHeight="1" x14ac:dyDescent="0.2">
      <c r="A277" s="85">
        <f t="shared" si="4"/>
        <v>270</v>
      </c>
      <c r="B277" s="111" t="s">
        <v>184</v>
      </c>
      <c r="C277" s="111" t="s">
        <v>245</v>
      </c>
      <c r="D277" s="111" t="s">
        <v>244</v>
      </c>
      <c r="E277" s="111" t="s">
        <v>512</v>
      </c>
      <c r="F277" s="91">
        <v>4154.1899999999996</v>
      </c>
      <c r="G277" s="116" t="s">
        <v>517</v>
      </c>
    </row>
    <row r="278" spans="1:7" s="1" customFormat="1" ht="15" customHeight="1" x14ac:dyDescent="0.2">
      <c r="A278" s="85">
        <f t="shared" si="4"/>
        <v>271</v>
      </c>
      <c r="B278" s="111" t="s">
        <v>314</v>
      </c>
      <c r="C278" s="111" t="s">
        <v>310</v>
      </c>
      <c r="D278" s="111" t="s">
        <v>280</v>
      </c>
      <c r="E278" s="111" t="s">
        <v>512</v>
      </c>
      <c r="F278" s="91">
        <v>296.42</v>
      </c>
      <c r="G278" s="116" t="s">
        <v>517</v>
      </c>
    </row>
    <row r="279" spans="1:7" s="1" customFormat="1" ht="15" customHeight="1" x14ac:dyDescent="0.2">
      <c r="A279" s="85">
        <f t="shared" si="4"/>
        <v>272</v>
      </c>
      <c r="B279" s="111" t="s">
        <v>255</v>
      </c>
      <c r="C279" s="111" t="s">
        <v>310</v>
      </c>
      <c r="D279" s="111" t="s">
        <v>163</v>
      </c>
      <c r="E279" s="111" t="s">
        <v>512</v>
      </c>
      <c r="F279" s="91">
        <v>11.61</v>
      </c>
      <c r="G279" s="116" t="s">
        <v>520</v>
      </c>
    </row>
    <row r="280" spans="1:7" s="1" customFormat="1" ht="15" customHeight="1" x14ac:dyDescent="0.2">
      <c r="A280" s="85">
        <f t="shared" si="4"/>
        <v>273</v>
      </c>
      <c r="B280" s="111" t="s">
        <v>184</v>
      </c>
      <c r="C280" s="111" t="s">
        <v>310</v>
      </c>
      <c r="D280" s="111" t="s">
        <v>309</v>
      </c>
      <c r="E280" s="111" t="s">
        <v>512</v>
      </c>
      <c r="F280" s="91">
        <v>2021.34</v>
      </c>
      <c r="G280" s="116" t="s">
        <v>517</v>
      </c>
    </row>
    <row r="281" spans="1:7" s="1" customFormat="1" ht="15" customHeight="1" x14ac:dyDescent="0.2">
      <c r="A281" s="85">
        <f t="shared" si="4"/>
        <v>274</v>
      </c>
      <c r="B281" s="111" t="s">
        <v>49</v>
      </c>
      <c r="C281" s="111" t="s">
        <v>54</v>
      </c>
      <c r="D281" s="111" t="s">
        <v>53</v>
      </c>
      <c r="E281" s="111" t="s">
        <v>512</v>
      </c>
      <c r="F281" s="91">
        <v>63865.330000000198</v>
      </c>
      <c r="G281" s="116" t="s">
        <v>530</v>
      </c>
    </row>
    <row r="282" spans="1:7" s="1" customFormat="1" ht="15" customHeight="1" x14ac:dyDescent="0.2">
      <c r="A282" s="85">
        <f t="shared" si="4"/>
        <v>275</v>
      </c>
      <c r="B282" s="111" t="s">
        <v>49</v>
      </c>
      <c r="C282" s="111" t="s">
        <v>54</v>
      </c>
      <c r="D282" s="111" t="s">
        <v>53</v>
      </c>
      <c r="E282" s="111" t="s">
        <v>512</v>
      </c>
      <c r="F282" s="91">
        <v>37.619999999999997</v>
      </c>
      <c r="G282" s="116" t="s">
        <v>878</v>
      </c>
    </row>
    <row r="283" spans="1:7" s="1" customFormat="1" ht="15" customHeight="1" x14ac:dyDescent="0.2">
      <c r="A283" s="85">
        <f t="shared" si="4"/>
        <v>276</v>
      </c>
      <c r="B283" s="111" t="s">
        <v>49</v>
      </c>
      <c r="C283" s="111" t="s">
        <v>85</v>
      </c>
      <c r="D283" s="111" t="s">
        <v>84</v>
      </c>
      <c r="E283" s="111" t="s">
        <v>512</v>
      </c>
      <c r="F283" s="91">
        <v>22222.05</v>
      </c>
      <c r="G283" s="116" t="s">
        <v>514</v>
      </c>
    </row>
    <row r="284" spans="1:7" s="1" customFormat="1" ht="15" customHeight="1" x14ac:dyDescent="0.2">
      <c r="A284" s="85">
        <f t="shared" si="4"/>
        <v>277</v>
      </c>
      <c r="B284" s="111" t="s">
        <v>184</v>
      </c>
      <c r="C284" s="111" t="s">
        <v>185</v>
      </c>
      <c r="D284" s="111" t="s">
        <v>100</v>
      </c>
      <c r="E284" s="111" t="s">
        <v>512</v>
      </c>
      <c r="F284" s="91">
        <v>3174.88</v>
      </c>
      <c r="G284" s="116" t="s">
        <v>517</v>
      </c>
    </row>
    <row r="285" spans="1:7" s="1" customFormat="1" ht="15" customHeight="1" x14ac:dyDescent="0.2">
      <c r="A285" s="85">
        <f t="shared" si="4"/>
        <v>278</v>
      </c>
      <c r="B285" s="111" t="s">
        <v>49</v>
      </c>
      <c r="C285" s="111" t="s">
        <v>185</v>
      </c>
      <c r="D285" s="111" t="s">
        <v>441</v>
      </c>
      <c r="E285" s="111" t="s">
        <v>512</v>
      </c>
      <c r="F285" s="91">
        <v>39.549999999999997</v>
      </c>
      <c r="G285" s="116" t="s">
        <v>517</v>
      </c>
    </row>
    <row r="286" spans="1:7" s="1" customFormat="1" ht="15" customHeight="1" x14ac:dyDescent="0.2">
      <c r="A286" s="85">
        <f t="shared" si="4"/>
        <v>279</v>
      </c>
      <c r="B286" s="111" t="s">
        <v>49</v>
      </c>
      <c r="C286" s="111" t="s">
        <v>879</v>
      </c>
      <c r="D286" s="111" t="s">
        <v>92</v>
      </c>
      <c r="E286" s="111" t="s">
        <v>512</v>
      </c>
      <c r="F286" s="91">
        <v>2632.92</v>
      </c>
      <c r="G286" s="116" t="s">
        <v>880</v>
      </c>
    </row>
    <row r="287" spans="1:7" s="1" customFormat="1" ht="15" customHeight="1" x14ac:dyDescent="0.2">
      <c r="A287" s="85">
        <f t="shared" si="4"/>
        <v>280</v>
      </c>
      <c r="B287" s="111" t="s">
        <v>49</v>
      </c>
      <c r="C287" s="111" t="s">
        <v>879</v>
      </c>
      <c r="D287" s="111" t="s">
        <v>92</v>
      </c>
      <c r="E287" s="111" t="s">
        <v>512</v>
      </c>
      <c r="F287" s="91">
        <v>7.22</v>
      </c>
      <c r="G287" s="116" t="s">
        <v>516</v>
      </c>
    </row>
    <row r="288" spans="1:7" s="1" customFormat="1" ht="15" customHeight="1" x14ac:dyDescent="0.2">
      <c r="A288" s="85">
        <f t="shared" si="4"/>
        <v>281</v>
      </c>
      <c r="B288" s="111" t="s">
        <v>49</v>
      </c>
      <c r="C288" s="111" t="s">
        <v>174</v>
      </c>
      <c r="D288" s="111" t="s">
        <v>84</v>
      </c>
      <c r="E288" s="111" t="s">
        <v>512</v>
      </c>
      <c r="F288" s="91">
        <v>9675.1299999999992</v>
      </c>
      <c r="G288" s="116" t="s">
        <v>514</v>
      </c>
    </row>
    <row r="289" spans="1:7" s="1" customFormat="1" ht="15" customHeight="1" x14ac:dyDescent="0.2">
      <c r="A289" s="85">
        <f t="shared" si="4"/>
        <v>282</v>
      </c>
      <c r="B289" s="111" t="s">
        <v>189</v>
      </c>
      <c r="C289" s="111" t="s">
        <v>215</v>
      </c>
      <c r="D289" s="111" t="s">
        <v>57</v>
      </c>
      <c r="E289" s="111" t="s">
        <v>512</v>
      </c>
      <c r="F289" s="91">
        <v>2842.96</v>
      </c>
      <c r="G289" s="116" t="s">
        <v>517</v>
      </c>
    </row>
    <row r="290" spans="1:7" s="1" customFormat="1" ht="15" customHeight="1" x14ac:dyDescent="0.2">
      <c r="A290" s="85">
        <f t="shared" si="4"/>
        <v>283</v>
      </c>
      <c r="B290" s="111" t="s">
        <v>279</v>
      </c>
      <c r="C290" s="111" t="s">
        <v>881</v>
      </c>
      <c r="D290" s="111" t="s">
        <v>340</v>
      </c>
      <c r="E290" s="111" t="s">
        <v>512</v>
      </c>
      <c r="F290" s="91">
        <v>857.31</v>
      </c>
      <c r="G290" s="116" t="s">
        <v>518</v>
      </c>
    </row>
    <row r="291" spans="1:7" s="1" customFormat="1" ht="15" customHeight="1" x14ac:dyDescent="0.2">
      <c r="A291" s="85">
        <f t="shared" si="4"/>
        <v>284</v>
      </c>
      <c r="B291" s="111" t="s">
        <v>115</v>
      </c>
      <c r="C291" s="111" t="s">
        <v>319</v>
      </c>
      <c r="D291" s="111" t="s">
        <v>318</v>
      </c>
      <c r="E291" s="111" t="s">
        <v>512</v>
      </c>
      <c r="F291" s="91">
        <v>3775.39</v>
      </c>
      <c r="G291" s="116" t="s">
        <v>514</v>
      </c>
    </row>
    <row r="292" spans="1:7" s="1" customFormat="1" ht="15" customHeight="1" x14ac:dyDescent="0.2">
      <c r="A292" s="85">
        <f t="shared" si="4"/>
        <v>285</v>
      </c>
      <c r="B292" s="111" t="s">
        <v>98</v>
      </c>
      <c r="C292" s="111" t="s">
        <v>99</v>
      </c>
      <c r="D292" s="111" t="s">
        <v>78</v>
      </c>
      <c r="E292" s="111" t="s">
        <v>512</v>
      </c>
      <c r="F292" s="91">
        <v>7730.7600000000102</v>
      </c>
      <c r="G292" s="116" t="s">
        <v>513</v>
      </c>
    </row>
    <row r="293" spans="1:7" s="1" customFormat="1" ht="15" customHeight="1" x14ac:dyDescent="0.2">
      <c r="A293" s="85">
        <f t="shared" si="4"/>
        <v>286</v>
      </c>
      <c r="B293" s="111" t="s">
        <v>118</v>
      </c>
      <c r="C293" s="111" t="s">
        <v>146</v>
      </c>
      <c r="D293" s="111" t="s">
        <v>106</v>
      </c>
      <c r="E293" s="111" t="s">
        <v>512</v>
      </c>
      <c r="F293" s="91">
        <v>3217.43</v>
      </c>
      <c r="G293" s="116" t="s">
        <v>514</v>
      </c>
    </row>
    <row r="294" spans="1:7" s="1" customFormat="1" ht="15" customHeight="1" x14ac:dyDescent="0.2">
      <c r="A294" s="85">
        <f t="shared" si="4"/>
        <v>287</v>
      </c>
      <c r="B294" s="111" t="s">
        <v>184</v>
      </c>
      <c r="C294" s="111" t="s">
        <v>268</v>
      </c>
      <c r="D294" s="111" t="s">
        <v>267</v>
      </c>
      <c r="E294" s="111" t="s">
        <v>512</v>
      </c>
      <c r="F294" s="91">
        <v>2622.27</v>
      </c>
      <c r="G294" s="116" t="s">
        <v>517</v>
      </c>
    </row>
    <row r="295" spans="1:7" s="1" customFormat="1" ht="15" customHeight="1" x14ac:dyDescent="0.2">
      <c r="A295" s="85">
        <f t="shared" si="4"/>
        <v>288</v>
      </c>
      <c r="B295" s="111" t="s">
        <v>748</v>
      </c>
      <c r="C295" s="111" t="s">
        <v>882</v>
      </c>
      <c r="D295" s="111" t="s">
        <v>318</v>
      </c>
      <c r="E295" s="111" t="s">
        <v>512</v>
      </c>
      <c r="F295" s="91">
        <v>562.36</v>
      </c>
      <c r="G295" s="116" t="s">
        <v>518</v>
      </c>
    </row>
    <row r="296" spans="1:7" s="1" customFormat="1" ht="15" customHeight="1" x14ac:dyDescent="0.2">
      <c r="A296" s="85">
        <f t="shared" si="4"/>
        <v>289</v>
      </c>
      <c r="B296" s="111" t="s">
        <v>742</v>
      </c>
      <c r="C296" s="111" t="s">
        <v>883</v>
      </c>
      <c r="D296" s="111" t="s">
        <v>53</v>
      </c>
      <c r="E296" s="111" t="s">
        <v>591</v>
      </c>
      <c r="F296" s="91">
        <v>42.01</v>
      </c>
      <c r="G296" s="116" t="s">
        <v>529</v>
      </c>
    </row>
    <row r="297" spans="1:7" s="1" customFormat="1" ht="15" customHeight="1" x14ac:dyDescent="0.2">
      <c r="A297" s="85">
        <f t="shared" si="4"/>
        <v>290</v>
      </c>
      <c r="B297" s="111" t="s">
        <v>748</v>
      </c>
      <c r="C297" s="111" t="s">
        <v>884</v>
      </c>
      <c r="D297" s="111" t="s">
        <v>327</v>
      </c>
      <c r="E297" s="111" t="s">
        <v>591</v>
      </c>
      <c r="F297" s="91">
        <v>2194.94</v>
      </c>
      <c r="G297" s="116" t="s">
        <v>518</v>
      </c>
    </row>
    <row r="298" spans="1:7" s="1" customFormat="1" ht="15" customHeight="1" x14ac:dyDescent="0.2">
      <c r="A298" s="85">
        <f t="shared" si="4"/>
        <v>291</v>
      </c>
      <c r="B298" s="111" t="s">
        <v>49</v>
      </c>
      <c r="C298" s="111" t="s">
        <v>885</v>
      </c>
      <c r="D298" s="111" t="s">
        <v>886</v>
      </c>
      <c r="E298" s="111" t="s">
        <v>512</v>
      </c>
      <c r="F298" s="91">
        <v>4020.26</v>
      </c>
      <c r="G298" s="116" t="s">
        <v>518</v>
      </c>
    </row>
    <row r="299" spans="1:7" s="1" customFormat="1" ht="15" customHeight="1" x14ac:dyDescent="0.2">
      <c r="A299" s="85">
        <f t="shared" si="4"/>
        <v>292</v>
      </c>
      <c r="B299" s="111" t="s">
        <v>762</v>
      </c>
      <c r="C299" s="111" t="s">
        <v>993</v>
      </c>
      <c r="D299" s="111" t="s">
        <v>96</v>
      </c>
      <c r="E299" s="111" t="s">
        <v>591</v>
      </c>
      <c r="F299" s="91">
        <v>167.86</v>
      </c>
      <c r="G299" s="116" t="s">
        <v>526</v>
      </c>
    </row>
    <row r="300" spans="1:7" s="1" customFormat="1" ht="15" customHeight="1" x14ac:dyDescent="0.2">
      <c r="A300" s="85">
        <f t="shared" si="4"/>
        <v>293</v>
      </c>
      <c r="B300" s="111" t="s">
        <v>49</v>
      </c>
      <c r="C300" s="111" t="s">
        <v>133</v>
      </c>
      <c r="D300" s="111" t="s">
        <v>132</v>
      </c>
      <c r="E300" s="111" t="s">
        <v>512</v>
      </c>
      <c r="F300" s="91">
        <v>6517.84</v>
      </c>
      <c r="G300" s="116" t="s">
        <v>518</v>
      </c>
    </row>
    <row r="301" spans="1:7" s="1" customFormat="1" ht="15" customHeight="1" x14ac:dyDescent="0.2">
      <c r="A301" s="85">
        <f t="shared" si="4"/>
        <v>294</v>
      </c>
      <c r="B301" s="111" t="s">
        <v>49</v>
      </c>
      <c r="C301" s="111" t="s">
        <v>540</v>
      </c>
      <c r="D301" s="111" t="s">
        <v>78</v>
      </c>
      <c r="E301" s="111" t="s">
        <v>591</v>
      </c>
      <c r="F301" s="91">
        <v>545.25</v>
      </c>
      <c r="G301" s="116" t="s">
        <v>518</v>
      </c>
    </row>
    <row r="302" spans="1:7" s="1" customFormat="1" ht="15" customHeight="1" x14ac:dyDescent="0.2">
      <c r="A302" s="85">
        <f t="shared" si="4"/>
        <v>295</v>
      </c>
      <c r="B302" s="111" t="s">
        <v>49</v>
      </c>
      <c r="C302" s="111" t="s">
        <v>375</v>
      </c>
      <c r="D302" s="111" t="s">
        <v>374</v>
      </c>
      <c r="E302" s="111" t="s">
        <v>512</v>
      </c>
      <c r="F302" s="91">
        <v>2595.39</v>
      </c>
      <c r="G302" s="116" t="s">
        <v>518</v>
      </c>
    </row>
    <row r="303" spans="1:7" s="1" customFormat="1" ht="15" customHeight="1" x14ac:dyDescent="0.2">
      <c r="A303" s="85">
        <f t="shared" si="4"/>
        <v>296</v>
      </c>
      <c r="B303" s="111" t="s">
        <v>49</v>
      </c>
      <c r="C303" s="111" t="s">
        <v>446</v>
      </c>
      <c r="D303" s="111" t="s">
        <v>445</v>
      </c>
      <c r="E303" s="111" t="s">
        <v>512</v>
      </c>
      <c r="F303" s="91">
        <v>1525.32</v>
      </c>
      <c r="G303" s="116" t="s">
        <v>880</v>
      </c>
    </row>
    <row r="304" spans="1:7" s="1" customFormat="1" ht="15" customHeight="1" x14ac:dyDescent="0.2">
      <c r="A304" s="85">
        <f t="shared" si="4"/>
        <v>297</v>
      </c>
      <c r="B304" s="111" t="s">
        <v>49</v>
      </c>
      <c r="C304" s="111" t="s">
        <v>887</v>
      </c>
      <c r="D304" s="111" t="s">
        <v>888</v>
      </c>
      <c r="E304" s="111" t="s">
        <v>512</v>
      </c>
      <c r="F304" s="91">
        <v>686.28</v>
      </c>
      <c r="G304" s="116" t="s">
        <v>517</v>
      </c>
    </row>
    <row r="305" spans="1:7" s="1" customFormat="1" ht="15" customHeight="1" x14ac:dyDescent="0.2">
      <c r="A305" s="85">
        <f t="shared" si="4"/>
        <v>298</v>
      </c>
      <c r="B305" s="111" t="s">
        <v>49</v>
      </c>
      <c r="C305" s="111" t="s">
        <v>145</v>
      </c>
      <c r="D305" s="111" t="s">
        <v>144</v>
      </c>
      <c r="E305" s="111" t="s">
        <v>512</v>
      </c>
      <c r="F305" s="91">
        <v>1212.3</v>
      </c>
      <c r="G305" s="116" t="s">
        <v>519</v>
      </c>
    </row>
    <row r="306" spans="1:7" s="1" customFormat="1" ht="15" customHeight="1" x14ac:dyDescent="0.2">
      <c r="A306" s="85">
        <f t="shared" si="4"/>
        <v>299</v>
      </c>
      <c r="B306" s="111" t="s">
        <v>275</v>
      </c>
      <c r="C306" s="111" t="s">
        <v>557</v>
      </c>
      <c r="D306" s="111" t="s">
        <v>556</v>
      </c>
      <c r="E306" s="111" t="s">
        <v>591</v>
      </c>
      <c r="F306" s="91">
        <v>845.16</v>
      </c>
      <c r="G306" s="116" t="s">
        <v>526</v>
      </c>
    </row>
    <row r="307" spans="1:7" s="1" customFormat="1" ht="15" customHeight="1" x14ac:dyDescent="0.2">
      <c r="A307" s="85">
        <f t="shared" si="4"/>
        <v>300</v>
      </c>
      <c r="B307" s="111" t="s">
        <v>742</v>
      </c>
      <c r="C307" s="111" t="s">
        <v>889</v>
      </c>
      <c r="D307" s="111" t="s">
        <v>890</v>
      </c>
      <c r="E307" s="111" t="s">
        <v>591</v>
      </c>
      <c r="F307" s="91">
        <v>1.63</v>
      </c>
      <c r="G307" s="116" t="s">
        <v>524</v>
      </c>
    </row>
    <row r="308" spans="1:7" s="1" customFormat="1" ht="15" customHeight="1" x14ac:dyDescent="0.2">
      <c r="A308" s="85">
        <f t="shared" si="4"/>
        <v>301</v>
      </c>
      <c r="B308" s="111" t="s">
        <v>118</v>
      </c>
      <c r="C308" s="111" t="s">
        <v>425</v>
      </c>
      <c r="D308" s="111" t="s">
        <v>424</v>
      </c>
      <c r="E308" s="111" t="s">
        <v>512</v>
      </c>
      <c r="F308" s="91">
        <v>1967.39</v>
      </c>
      <c r="G308" s="116" t="s">
        <v>514</v>
      </c>
    </row>
    <row r="309" spans="1:7" s="1" customFormat="1" ht="15" customHeight="1" x14ac:dyDescent="0.2">
      <c r="A309" s="85">
        <f t="shared" si="4"/>
        <v>302</v>
      </c>
      <c r="B309" s="111" t="s">
        <v>762</v>
      </c>
      <c r="C309" s="111" t="s">
        <v>994</v>
      </c>
      <c r="D309" s="111" t="s">
        <v>167</v>
      </c>
      <c r="E309" s="111" t="s">
        <v>512</v>
      </c>
      <c r="F309" s="91">
        <v>1049.67</v>
      </c>
      <c r="G309" s="116" t="s">
        <v>526</v>
      </c>
    </row>
    <row r="310" spans="1:7" s="1" customFormat="1" ht="15" customHeight="1" x14ac:dyDescent="0.2">
      <c r="A310" s="85">
        <f t="shared" si="4"/>
        <v>303</v>
      </c>
      <c r="B310" s="111" t="s">
        <v>541</v>
      </c>
      <c r="C310" s="111" t="s">
        <v>542</v>
      </c>
      <c r="D310" s="111" t="s">
        <v>155</v>
      </c>
      <c r="E310" s="111" t="s">
        <v>591</v>
      </c>
      <c r="F310" s="91">
        <v>11220.1</v>
      </c>
      <c r="G310" s="116" t="s">
        <v>745</v>
      </c>
    </row>
    <row r="311" spans="1:7" s="1" customFormat="1" ht="15" customHeight="1" x14ac:dyDescent="0.2">
      <c r="A311" s="85">
        <f t="shared" si="4"/>
        <v>304</v>
      </c>
      <c r="B311" s="111" t="s">
        <v>49</v>
      </c>
      <c r="C311" s="111" t="s">
        <v>79</v>
      </c>
      <c r="D311" s="111" t="s">
        <v>78</v>
      </c>
      <c r="E311" s="111" t="s">
        <v>512</v>
      </c>
      <c r="F311" s="91">
        <v>26010.12</v>
      </c>
      <c r="G311" s="116" t="s">
        <v>745</v>
      </c>
    </row>
    <row r="312" spans="1:7" s="1" customFormat="1" ht="15" customHeight="1" x14ac:dyDescent="0.2">
      <c r="A312" s="85">
        <f t="shared" si="4"/>
        <v>305</v>
      </c>
      <c r="B312" s="111" t="s">
        <v>421</v>
      </c>
      <c r="C312" s="111" t="s">
        <v>571</v>
      </c>
      <c r="D312" s="111" t="s">
        <v>570</v>
      </c>
      <c r="E312" s="111" t="s">
        <v>591</v>
      </c>
      <c r="F312" s="91">
        <v>464.7</v>
      </c>
      <c r="G312" s="116" t="s">
        <v>526</v>
      </c>
    </row>
    <row r="313" spans="1:7" s="1" customFormat="1" ht="15" customHeight="1" x14ac:dyDescent="0.2">
      <c r="A313" s="85">
        <f t="shared" si="4"/>
        <v>306</v>
      </c>
      <c r="B313" s="111" t="s">
        <v>742</v>
      </c>
      <c r="C313" s="111" t="s">
        <v>571</v>
      </c>
      <c r="D313" s="111" t="s">
        <v>570</v>
      </c>
      <c r="E313" s="111" t="s">
        <v>591</v>
      </c>
      <c r="F313" s="91">
        <v>206.81</v>
      </c>
      <c r="G313" s="116" t="s">
        <v>526</v>
      </c>
    </row>
    <row r="314" spans="1:7" s="1" customFormat="1" ht="15" customHeight="1" x14ac:dyDescent="0.2">
      <c r="A314" s="85">
        <f t="shared" si="4"/>
        <v>307</v>
      </c>
      <c r="B314" s="111" t="s">
        <v>294</v>
      </c>
      <c r="C314" s="111" t="s">
        <v>562</v>
      </c>
      <c r="D314" s="111" t="s">
        <v>561</v>
      </c>
      <c r="E314" s="111" t="s">
        <v>591</v>
      </c>
      <c r="F314" s="91">
        <v>167.86</v>
      </c>
      <c r="G314" s="116" t="s">
        <v>526</v>
      </c>
    </row>
    <row r="315" spans="1:7" s="1" customFormat="1" ht="15" customHeight="1" x14ac:dyDescent="0.2">
      <c r="A315" s="85">
        <f t="shared" si="4"/>
        <v>308</v>
      </c>
      <c r="B315" s="111" t="s">
        <v>255</v>
      </c>
      <c r="C315" s="111" t="s">
        <v>562</v>
      </c>
      <c r="D315" s="111" t="s">
        <v>561</v>
      </c>
      <c r="E315" s="111" t="s">
        <v>591</v>
      </c>
      <c r="F315" s="91">
        <v>779.82</v>
      </c>
      <c r="G315" s="116" t="s">
        <v>526</v>
      </c>
    </row>
    <row r="316" spans="1:7" s="1" customFormat="1" ht="15" customHeight="1" x14ac:dyDescent="0.2">
      <c r="A316" s="85">
        <f t="shared" si="4"/>
        <v>309</v>
      </c>
      <c r="B316" s="111" t="s">
        <v>294</v>
      </c>
      <c r="C316" s="111" t="s">
        <v>266</v>
      </c>
      <c r="D316" s="111" t="s">
        <v>88</v>
      </c>
      <c r="E316" s="111" t="s">
        <v>512</v>
      </c>
      <c r="F316" s="91">
        <v>167.86</v>
      </c>
      <c r="G316" s="116" t="s">
        <v>526</v>
      </c>
    </row>
    <row r="317" spans="1:7" s="1" customFormat="1" ht="15" customHeight="1" x14ac:dyDescent="0.2">
      <c r="A317" s="85">
        <f t="shared" si="4"/>
        <v>310</v>
      </c>
      <c r="B317" s="111" t="s">
        <v>49</v>
      </c>
      <c r="C317" s="111" t="s">
        <v>266</v>
      </c>
      <c r="D317" s="111" t="s">
        <v>265</v>
      </c>
      <c r="E317" s="111" t="s">
        <v>512</v>
      </c>
      <c r="F317" s="91">
        <v>2906.2</v>
      </c>
      <c r="G317" s="116" t="s">
        <v>517</v>
      </c>
    </row>
    <row r="318" spans="1:7" s="1" customFormat="1" ht="15" customHeight="1" x14ac:dyDescent="0.2">
      <c r="A318" s="85">
        <f t="shared" si="4"/>
        <v>311</v>
      </c>
      <c r="B318" s="111" t="s">
        <v>833</v>
      </c>
      <c r="C318" s="111" t="s">
        <v>891</v>
      </c>
      <c r="D318" s="111" t="s">
        <v>892</v>
      </c>
      <c r="E318" s="111" t="s">
        <v>512</v>
      </c>
      <c r="F318" s="91">
        <v>106.11</v>
      </c>
      <c r="G318" s="116" t="s">
        <v>524</v>
      </c>
    </row>
    <row r="319" spans="1:7" s="1" customFormat="1" ht="15" customHeight="1" x14ac:dyDescent="0.2">
      <c r="A319" s="85">
        <f t="shared" si="4"/>
        <v>312</v>
      </c>
      <c r="B319" s="111" t="s">
        <v>850</v>
      </c>
      <c r="C319" s="111" t="s">
        <v>339</v>
      </c>
      <c r="D319" s="111" t="s">
        <v>113</v>
      </c>
      <c r="E319" s="111" t="s">
        <v>512</v>
      </c>
      <c r="F319" s="91">
        <v>93</v>
      </c>
      <c r="G319" s="116" t="s">
        <v>517</v>
      </c>
    </row>
    <row r="320" spans="1:7" s="1" customFormat="1" ht="15" customHeight="1" x14ac:dyDescent="0.2">
      <c r="A320" s="85">
        <f t="shared" si="4"/>
        <v>313</v>
      </c>
      <c r="B320" s="111" t="s">
        <v>469</v>
      </c>
      <c r="C320" s="111" t="s">
        <v>339</v>
      </c>
      <c r="D320" s="111" t="s">
        <v>431</v>
      </c>
      <c r="E320" s="111" t="s">
        <v>512</v>
      </c>
      <c r="F320" s="91">
        <v>40</v>
      </c>
      <c r="G320" s="116" t="s">
        <v>745</v>
      </c>
    </row>
    <row r="321" spans="1:7" s="1" customFormat="1" ht="15" customHeight="1" x14ac:dyDescent="0.2">
      <c r="A321" s="85">
        <f t="shared" si="4"/>
        <v>314</v>
      </c>
      <c r="B321" s="111" t="s">
        <v>294</v>
      </c>
      <c r="C321" s="111" t="s">
        <v>893</v>
      </c>
      <c r="D321" s="111" t="s">
        <v>894</v>
      </c>
      <c r="E321" s="111" t="s">
        <v>512</v>
      </c>
      <c r="F321" s="91">
        <v>773.98</v>
      </c>
      <c r="G321" s="116" t="s">
        <v>526</v>
      </c>
    </row>
    <row r="322" spans="1:7" s="1" customFormat="1" ht="15" customHeight="1" x14ac:dyDescent="0.2">
      <c r="A322" s="85">
        <f t="shared" si="4"/>
        <v>315</v>
      </c>
      <c r="B322" s="111" t="s">
        <v>255</v>
      </c>
      <c r="C322" s="111" t="s">
        <v>434</v>
      </c>
      <c r="D322" s="111" t="s">
        <v>80</v>
      </c>
      <c r="E322" s="111" t="s">
        <v>512</v>
      </c>
      <c r="F322" s="91">
        <v>194.33</v>
      </c>
      <c r="G322" s="116" t="s">
        <v>526</v>
      </c>
    </row>
    <row r="323" spans="1:7" s="1" customFormat="1" ht="15" customHeight="1" x14ac:dyDescent="0.2">
      <c r="A323" s="85">
        <f t="shared" si="4"/>
        <v>316</v>
      </c>
      <c r="B323" s="111" t="s">
        <v>49</v>
      </c>
      <c r="C323" s="111" t="s">
        <v>283</v>
      </c>
      <c r="D323" s="111" t="s">
        <v>282</v>
      </c>
      <c r="E323" s="111" t="s">
        <v>512</v>
      </c>
      <c r="F323" s="91">
        <v>1550.17</v>
      </c>
      <c r="G323" s="116" t="s">
        <v>517</v>
      </c>
    </row>
    <row r="324" spans="1:7" s="1" customFormat="1" ht="15" customHeight="1" x14ac:dyDescent="0.2">
      <c r="A324" s="85">
        <f t="shared" si="4"/>
        <v>317</v>
      </c>
      <c r="B324" s="111" t="s">
        <v>255</v>
      </c>
      <c r="C324" s="111" t="s">
        <v>487</v>
      </c>
      <c r="D324" s="111" t="s">
        <v>167</v>
      </c>
      <c r="E324" s="111" t="s">
        <v>512</v>
      </c>
      <c r="F324" s="91">
        <v>2022.4</v>
      </c>
      <c r="G324" s="116" t="s">
        <v>521</v>
      </c>
    </row>
    <row r="325" spans="1:7" s="1" customFormat="1" ht="15" customHeight="1" x14ac:dyDescent="0.2">
      <c r="A325" s="85">
        <f t="shared" si="4"/>
        <v>318</v>
      </c>
      <c r="B325" s="111" t="s">
        <v>742</v>
      </c>
      <c r="C325" s="111" t="s">
        <v>895</v>
      </c>
      <c r="D325" s="111" t="s">
        <v>280</v>
      </c>
      <c r="E325" s="111" t="s">
        <v>591</v>
      </c>
      <c r="F325" s="91">
        <v>206.15</v>
      </c>
      <c r="G325" s="116" t="s">
        <v>529</v>
      </c>
    </row>
    <row r="326" spans="1:7" s="1" customFormat="1" ht="15" customHeight="1" x14ac:dyDescent="0.2">
      <c r="A326" s="85">
        <f t="shared" si="4"/>
        <v>319</v>
      </c>
      <c r="B326" s="111" t="s">
        <v>421</v>
      </c>
      <c r="C326" s="111" t="s">
        <v>580</v>
      </c>
      <c r="D326" s="111" t="s">
        <v>163</v>
      </c>
      <c r="E326" s="111" t="s">
        <v>591</v>
      </c>
      <c r="F326" s="91">
        <v>2138.65</v>
      </c>
      <c r="G326" s="116" t="s">
        <v>526</v>
      </c>
    </row>
    <row r="327" spans="1:7" s="1" customFormat="1" ht="15" customHeight="1" x14ac:dyDescent="0.2">
      <c r="A327" s="85">
        <f t="shared" si="4"/>
        <v>320</v>
      </c>
      <c r="B327" s="111" t="s">
        <v>255</v>
      </c>
      <c r="C327" s="111" t="s">
        <v>494</v>
      </c>
      <c r="D327" s="111" t="s">
        <v>288</v>
      </c>
      <c r="E327" s="111" t="s">
        <v>512</v>
      </c>
      <c r="F327" s="91">
        <v>73.27</v>
      </c>
      <c r="G327" s="116" t="s">
        <v>520</v>
      </c>
    </row>
    <row r="328" spans="1:7" s="1" customFormat="1" ht="15" customHeight="1" x14ac:dyDescent="0.2">
      <c r="A328" s="85">
        <f t="shared" si="4"/>
        <v>321</v>
      </c>
      <c r="B328" s="111" t="s">
        <v>314</v>
      </c>
      <c r="C328" s="111" t="s">
        <v>465</v>
      </c>
      <c r="D328" s="111" t="s">
        <v>363</v>
      </c>
      <c r="E328" s="111" t="s">
        <v>512</v>
      </c>
      <c r="F328" s="91">
        <v>37.619999999999997</v>
      </c>
      <c r="G328" s="116" t="s">
        <v>517</v>
      </c>
    </row>
    <row r="329" spans="1:7" s="1" customFormat="1" ht="15" customHeight="1" x14ac:dyDescent="0.2">
      <c r="A329" s="85">
        <f t="shared" si="4"/>
        <v>322</v>
      </c>
      <c r="B329" s="111" t="s">
        <v>748</v>
      </c>
      <c r="C329" s="111" t="s">
        <v>896</v>
      </c>
      <c r="D329" s="111" t="s">
        <v>897</v>
      </c>
      <c r="E329" s="111" t="s">
        <v>512</v>
      </c>
      <c r="F329" s="91">
        <v>590.46</v>
      </c>
      <c r="G329" s="116" t="s">
        <v>518</v>
      </c>
    </row>
    <row r="330" spans="1:7" s="1" customFormat="1" ht="15" customHeight="1" x14ac:dyDescent="0.2">
      <c r="A330" s="85">
        <f t="shared" ref="A330:A393" si="5">SUM(A329+1)</f>
        <v>323</v>
      </c>
      <c r="B330" s="111" t="s">
        <v>767</v>
      </c>
      <c r="C330" s="111" t="s">
        <v>534</v>
      </c>
      <c r="D330" s="111" t="s">
        <v>533</v>
      </c>
      <c r="E330" s="111" t="s">
        <v>591</v>
      </c>
      <c r="F330" s="91">
        <v>8358.65</v>
      </c>
      <c r="G330" s="116" t="s">
        <v>514</v>
      </c>
    </row>
    <row r="331" spans="1:7" s="1" customFormat="1" ht="15" customHeight="1" x14ac:dyDescent="0.2">
      <c r="A331" s="85">
        <f t="shared" si="5"/>
        <v>324</v>
      </c>
      <c r="B331" s="111" t="s">
        <v>767</v>
      </c>
      <c r="C331" s="111" t="s">
        <v>534</v>
      </c>
      <c r="D331" s="111" t="s">
        <v>533</v>
      </c>
      <c r="E331" s="111" t="s">
        <v>591</v>
      </c>
      <c r="F331" s="91">
        <v>1350.77</v>
      </c>
      <c r="G331" s="116" t="s">
        <v>515</v>
      </c>
    </row>
    <row r="332" spans="1:7" s="1" customFormat="1" ht="15" customHeight="1" x14ac:dyDescent="0.2">
      <c r="A332" s="85">
        <f t="shared" si="5"/>
        <v>325</v>
      </c>
      <c r="B332" s="111" t="s">
        <v>755</v>
      </c>
      <c r="C332" s="111" t="s">
        <v>898</v>
      </c>
      <c r="D332" s="111" t="s">
        <v>899</v>
      </c>
      <c r="E332" s="111" t="s">
        <v>512</v>
      </c>
      <c r="F332" s="91">
        <v>3663.55</v>
      </c>
      <c r="G332" s="116" t="s">
        <v>513</v>
      </c>
    </row>
    <row r="333" spans="1:7" s="1" customFormat="1" ht="15" customHeight="1" x14ac:dyDescent="0.2">
      <c r="A333" s="85">
        <f t="shared" si="5"/>
        <v>326</v>
      </c>
      <c r="B333" s="111" t="s">
        <v>222</v>
      </c>
      <c r="C333" s="111" t="s">
        <v>284</v>
      </c>
      <c r="D333" s="111" t="s">
        <v>62</v>
      </c>
      <c r="E333" s="111" t="s">
        <v>591</v>
      </c>
      <c r="F333" s="91">
        <v>545.34</v>
      </c>
      <c r="G333" s="116" t="s">
        <v>514</v>
      </c>
    </row>
    <row r="334" spans="1:7" s="1" customFormat="1" ht="15" customHeight="1" x14ac:dyDescent="0.2">
      <c r="A334" s="85">
        <f t="shared" si="5"/>
        <v>327</v>
      </c>
      <c r="B334" s="111" t="s">
        <v>189</v>
      </c>
      <c r="C334" s="111" t="s">
        <v>546</v>
      </c>
      <c r="D334" s="111" t="s">
        <v>92</v>
      </c>
      <c r="E334" s="111" t="s">
        <v>591</v>
      </c>
      <c r="F334" s="91">
        <v>2685.14</v>
      </c>
      <c r="G334" s="116" t="s">
        <v>517</v>
      </c>
    </row>
    <row r="335" spans="1:7" s="1" customFormat="1" ht="15" customHeight="1" x14ac:dyDescent="0.2">
      <c r="A335" s="85">
        <f t="shared" si="5"/>
        <v>328</v>
      </c>
      <c r="B335" s="111" t="s">
        <v>833</v>
      </c>
      <c r="C335" s="111" t="s">
        <v>900</v>
      </c>
      <c r="D335" s="111" t="s">
        <v>901</v>
      </c>
      <c r="E335" s="111" t="s">
        <v>512</v>
      </c>
      <c r="F335" s="91">
        <v>126.03</v>
      </c>
      <c r="G335" s="116" t="s">
        <v>520</v>
      </c>
    </row>
    <row r="336" spans="1:7" s="1" customFormat="1" ht="15" customHeight="1" x14ac:dyDescent="0.2">
      <c r="A336" s="85">
        <f t="shared" si="5"/>
        <v>329</v>
      </c>
      <c r="B336" s="111" t="s">
        <v>49</v>
      </c>
      <c r="C336" s="111" t="s">
        <v>226</v>
      </c>
      <c r="D336" s="111" t="s">
        <v>225</v>
      </c>
      <c r="E336" s="111" t="s">
        <v>512</v>
      </c>
      <c r="F336" s="91">
        <v>1457.61</v>
      </c>
      <c r="G336" s="116" t="s">
        <v>517</v>
      </c>
    </row>
    <row r="337" spans="1:7" s="1" customFormat="1" ht="15" customHeight="1" x14ac:dyDescent="0.2">
      <c r="A337" s="85">
        <f t="shared" si="5"/>
        <v>330</v>
      </c>
      <c r="B337" s="111" t="s">
        <v>49</v>
      </c>
      <c r="C337" s="111" t="s">
        <v>493</v>
      </c>
      <c r="D337" s="111" t="s">
        <v>492</v>
      </c>
      <c r="E337" s="111" t="s">
        <v>512</v>
      </c>
      <c r="F337" s="91">
        <v>112.65</v>
      </c>
      <c r="G337" s="116" t="s">
        <v>530</v>
      </c>
    </row>
    <row r="338" spans="1:7" s="1" customFormat="1" ht="15" customHeight="1" x14ac:dyDescent="0.2">
      <c r="A338" s="85">
        <f t="shared" si="5"/>
        <v>331</v>
      </c>
      <c r="B338" s="111" t="s">
        <v>421</v>
      </c>
      <c r="C338" s="111" t="s">
        <v>427</v>
      </c>
      <c r="D338" s="111" t="s">
        <v>426</v>
      </c>
      <c r="E338" s="111" t="s">
        <v>512</v>
      </c>
      <c r="F338" s="91">
        <v>69.08</v>
      </c>
      <c r="G338" s="116" t="s">
        <v>526</v>
      </c>
    </row>
    <row r="339" spans="1:7" s="1" customFormat="1" ht="15" customHeight="1" x14ac:dyDescent="0.2">
      <c r="A339" s="85">
        <f t="shared" si="5"/>
        <v>332</v>
      </c>
      <c r="B339" s="111" t="s">
        <v>294</v>
      </c>
      <c r="C339" s="111" t="s">
        <v>555</v>
      </c>
      <c r="D339" s="111" t="s">
        <v>307</v>
      </c>
      <c r="E339" s="111" t="s">
        <v>591</v>
      </c>
      <c r="F339" s="91">
        <v>176.09</v>
      </c>
      <c r="G339" s="116" t="s">
        <v>526</v>
      </c>
    </row>
    <row r="340" spans="1:7" s="1" customFormat="1" ht="15" customHeight="1" x14ac:dyDescent="0.2">
      <c r="A340" s="85">
        <f t="shared" si="5"/>
        <v>333</v>
      </c>
      <c r="B340" s="111" t="s">
        <v>255</v>
      </c>
      <c r="C340" s="111" t="s">
        <v>387</v>
      </c>
      <c r="D340" s="111" t="s">
        <v>386</v>
      </c>
      <c r="E340" s="111" t="s">
        <v>512</v>
      </c>
      <c r="F340" s="91">
        <v>402.25</v>
      </c>
      <c r="G340" s="116" t="s">
        <v>526</v>
      </c>
    </row>
    <row r="341" spans="1:7" s="1" customFormat="1" ht="15" customHeight="1" x14ac:dyDescent="0.2">
      <c r="A341" s="85">
        <f t="shared" si="5"/>
        <v>334</v>
      </c>
      <c r="B341" s="111" t="s">
        <v>255</v>
      </c>
      <c r="C341" s="111" t="s">
        <v>402</v>
      </c>
      <c r="D341" s="111" t="s">
        <v>401</v>
      </c>
      <c r="E341" s="111" t="s">
        <v>512</v>
      </c>
      <c r="F341" s="91">
        <v>218.75</v>
      </c>
      <c r="G341" s="116" t="s">
        <v>520</v>
      </c>
    </row>
    <row r="342" spans="1:7" s="1" customFormat="1" ht="15" customHeight="1" x14ac:dyDescent="0.2">
      <c r="A342" s="85">
        <f t="shared" si="5"/>
        <v>335</v>
      </c>
      <c r="B342" s="111" t="s">
        <v>469</v>
      </c>
      <c r="C342" s="111" t="s">
        <v>902</v>
      </c>
      <c r="D342" s="111" t="s">
        <v>903</v>
      </c>
      <c r="E342" s="111" t="s">
        <v>512</v>
      </c>
      <c r="F342" s="91">
        <v>37.619999999999997</v>
      </c>
      <c r="G342" s="116" t="s">
        <v>745</v>
      </c>
    </row>
    <row r="343" spans="1:7" s="1" customFormat="1" ht="15" customHeight="1" x14ac:dyDescent="0.2">
      <c r="A343" s="85">
        <f t="shared" si="5"/>
        <v>336</v>
      </c>
      <c r="B343" s="111" t="s">
        <v>421</v>
      </c>
      <c r="C343" s="111" t="s">
        <v>509</v>
      </c>
      <c r="D343" s="111" t="s">
        <v>508</v>
      </c>
      <c r="E343" s="111" t="s">
        <v>512</v>
      </c>
      <c r="F343" s="91">
        <v>131.94</v>
      </c>
      <c r="G343" s="116" t="s">
        <v>526</v>
      </c>
    </row>
    <row r="344" spans="1:7" s="1" customFormat="1" ht="15" customHeight="1" x14ac:dyDescent="0.2">
      <c r="A344" s="85">
        <f t="shared" si="5"/>
        <v>337</v>
      </c>
      <c r="B344" s="111" t="s">
        <v>842</v>
      </c>
      <c r="C344" s="111" t="s">
        <v>509</v>
      </c>
      <c r="D344" s="111" t="s">
        <v>508</v>
      </c>
      <c r="E344" s="111" t="s">
        <v>512</v>
      </c>
      <c r="F344" s="91">
        <v>37.42</v>
      </c>
      <c r="G344" s="116" t="s">
        <v>526</v>
      </c>
    </row>
    <row r="345" spans="1:7" s="1" customFormat="1" ht="15" customHeight="1" x14ac:dyDescent="0.2">
      <c r="A345" s="85">
        <f t="shared" si="5"/>
        <v>338</v>
      </c>
      <c r="B345" s="111" t="s">
        <v>314</v>
      </c>
      <c r="C345" s="111" t="s">
        <v>158</v>
      </c>
      <c r="D345" s="111" t="s">
        <v>418</v>
      </c>
      <c r="E345" s="111" t="s">
        <v>512</v>
      </c>
      <c r="F345" s="91">
        <v>43.83</v>
      </c>
      <c r="G345" s="116" t="s">
        <v>517</v>
      </c>
    </row>
    <row r="346" spans="1:7" s="1" customFormat="1" ht="15" customHeight="1" x14ac:dyDescent="0.2">
      <c r="A346" s="85">
        <f t="shared" si="5"/>
        <v>339</v>
      </c>
      <c r="B346" s="111" t="s">
        <v>118</v>
      </c>
      <c r="C346" s="111" t="s">
        <v>158</v>
      </c>
      <c r="D346" s="111" t="s">
        <v>904</v>
      </c>
      <c r="E346" s="111" t="s">
        <v>512</v>
      </c>
      <c r="F346" s="91">
        <v>251.65</v>
      </c>
      <c r="G346" s="116" t="s">
        <v>529</v>
      </c>
    </row>
    <row r="347" spans="1:7" s="1" customFormat="1" ht="15" customHeight="1" x14ac:dyDescent="0.2">
      <c r="A347" s="85">
        <f t="shared" si="5"/>
        <v>340</v>
      </c>
      <c r="B347" s="111" t="s">
        <v>742</v>
      </c>
      <c r="C347" s="111" t="s">
        <v>158</v>
      </c>
      <c r="D347" s="111" t="s">
        <v>905</v>
      </c>
      <c r="E347" s="111" t="s">
        <v>512</v>
      </c>
      <c r="F347" s="91">
        <v>80.69</v>
      </c>
      <c r="G347" s="116" t="s">
        <v>529</v>
      </c>
    </row>
    <row r="348" spans="1:7" s="1" customFormat="1" ht="15" customHeight="1" x14ac:dyDescent="0.2">
      <c r="A348" s="85">
        <f t="shared" si="5"/>
        <v>341</v>
      </c>
      <c r="B348" s="111" t="s">
        <v>833</v>
      </c>
      <c r="C348" s="111" t="s">
        <v>158</v>
      </c>
      <c r="D348" s="111" t="s">
        <v>905</v>
      </c>
      <c r="E348" s="111" t="s">
        <v>512</v>
      </c>
      <c r="F348" s="91">
        <v>126.26</v>
      </c>
      <c r="G348" s="116" t="s">
        <v>529</v>
      </c>
    </row>
    <row r="349" spans="1:7" s="1" customFormat="1" ht="15" customHeight="1" x14ac:dyDescent="0.2">
      <c r="A349" s="85">
        <f t="shared" si="5"/>
        <v>342</v>
      </c>
      <c r="B349" s="111" t="s">
        <v>49</v>
      </c>
      <c r="C349" s="111" t="s">
        <v>158</v>
      </c>
      <c r="D349" s="111" t="s">
        <v>157</v>
      </c>
      <c r="E349" s="111" t="s">
        <v>512</v>
      </c>
      <c r="F349" s="91">
        <v>7606.5199999999704</v>
      </c>
      <c r="G349" s="116" t="s">
        <v>517</v>
      </c>
    </row>
    <row r="350" spans="1:7" s="1" customFormat="1" ht="15" customHeight="1" x14ac:dyDescent="0.2">
      <c r="A350" s="85">
        <f t="shared" si="5"/>
        <v>343</v>
      </c>
      <c r="B350" s="111" t="s">
        <v>748</v>
      </c>
      <c r="C350" s="111" t="s">
        <v>906</v>
      </c>
      <c r="D350" s="111" t="s">
        <v>78</v>
      </c>
      <c r="E350" s="111" t="s">
        <v>591</v>
      </c>
      <c r="F350" s="91">
        <v>923.11</v>
      </c>
      <c r="G350" s="116" t="s">
        <v>518</v>
      </c>
    </row>
    <row r="351" spans="1:7" s="1" customFormat="1" ht="15" customHeight="1" x14ac:dyDescent="0.2">
      <c r="A351" s="85">
        <f t="shared" si="5"/>
        <v>344</v>
      </c>
      <c r="B351" s="111" t="s">
        <v>49</v>
      </c>
      <c r="C351" s="111" t="s">
        <v>135</v>
      </c>
      <c r="D351" s="111" t="s">
        <v>134</v>
      </c>
      <c r="E351" s="111" t="s">
        <v>512</v>
      </c>
      <c r="F351" s="91">
        <v>7669.75</v>
      </c>
      <c r="G351" s="116" t="s">
        <v>518</v>
      </c>
    </row>
    <row r="352" spans="1:7" s="1" customFormat="1" ht="15" customHeight="1" x14ac:dyDescent="0.2">
      <c r="A352" s="85">
        <f t="shared" si="5"/>
        <v>345</v>
      </c>
      <c r="B352" s="111" t="s">
        <v>742</v>
      </c>
      <c r="C352" s="111" t="s">
        <v>907</v>
      </c>
      <c r="D352" s="111" t="s">
        <v>92</v>
      </c>
      <c r="E352" s="111" t="s">
        <v>512</v>
      </c>
      <c r="F352" s="91">
        <v>42.01</v>
      </c>
      <c r="G352" s="116" t="s">
        <v>520</v>
      </c>
    </row>
    <row r="353" spans="1:7" s="1" customFormat="1" ht="15" customHeight="1" x14ac:dyDescent="0.2">
      <c r="A353" s="85">
        <f t="shared" si="5"/>
        <v>346</v>
      </c>
      <c r="B353" s="111" t="s">
        <v>75</v>
      </c>
      <c r="C353" s="111" t="s">
        <v>81</v>
      </c>
      <c r="D353" s="111" t="s">
        <v>80</v>
      </c>
      <c r="E353" s="111" t="s">
        <v>512</v>
      </c>
      <c r="F353" s="91">
        <v>13314.39</v>
      </c>
      <c r="G353" s="116" t="s">
        <v>514</v>
      </c>
    </row>
    <row r="354" spans="1:7" s="1" customFormat="1" ht="15" customHeight="1" x14ac:dyDescent="0.2">
      <c r="A354" s="85">
        <f t="shared" si="5"/>
        <v>347</v>
      </c>
      <c r="B354" s="111" t="s">
        <v>49</v>
      </c>
      <c r="C354" s="111" t="s">
        <v>114</v>
      </c>
      <c r="D354" s="111" t="s">
        <v>113</v>
      </c>
      <c r="E354" s="111" t="s">
        <v>512</v>
      </c>
      <c r="F354" s="91">
        <v>7828.35</v>
      </c>
      <c r="G354" s="116" t="s">
        <v>517</v>
      </c>
    </row>
    <row r="355" spans="1:7" s="1" customFormat="1" ht="15" customHeight="1" x14ac:dyDescent="0.2">
      <c r="A355" s="85">
        <f t="shared" si="5"/>
        <v>348</v>
      </c>
      <c r="B355" s="111" t="s">
        <v>314</v>
      </c>
      <c r="C355" s="111" t="s">
        <v>908</v>
      </c>
      <c r="D355" s="111" t="s">
        <v>307</v>
      </c>
      <c r="E355" s="111" t="s">
        <v>512</v>
      </c>
      <c r="F355" s="91">
        <v>90.78</v>
      </c>
      <c r="G355" s="116" t="s">
        <v>517</v>
      </c>
    </row>
    <row r="356" spans="1:7" s="1" customFormat="1" ht="15" customHeight="1" x14ac:dyDescent="0.2">
      <c r="A356" s="85">
        <f t="shared" si="5"/>
        <v>349</v>
      </c>
      <c r="B356" s="111" t="s">
        <v>742</v>
      </c>
      <c r="C356" s="111" t="s">
        <v>909</v>
      </c>
      <c r="D356" s="111" t="s">
        <v>66</v>
      </c>
      <c r="E356" s="111" t="s">
        <v>512</v>
      </c>
      <c r="F356" s="91">
        <v>739.15</v>
      </c>
      <c r="G356" s="116" t="s">
        <v>526</v>
      </c>
    </row>
    <row r="357" spans="1:7" s="1" customFormat="1" ht="15" customHeight="1" x14ac:dyDescent="0.2">
      <c r="A357" s="85">
        <f t="shared" si="5"/>
        <v>350</v>
      </c>
      <c r="B357" s="111" t="s">
        <v>49</v>
      </c>
      <c r="C357" s="111" t="s">
        <v>296</v>
      </c>
      <c r="D357" s="111" t="s">
        <v>242</v>
      </c>
      <c r="E357" s="111" t="s">
        <v>512</v>
      </c>
      <c r="F357" s="91">
        <v>2571.7400000000098</v>
      </c>
      <c r="G357" s="116" t="s">
        <v>517</v>
      </c>
    </row>
    <row r="358" spans="1:7" s="1" customFormat="1" ht="15" customHeight="1" x14ac:dyDescent="0.2">
      <c r="A358" s="85">
        <f t="shared" si="5"/>
        <v>351</v>
      </c>
      <c r="B358" s="111" t="s">
        <v>421</v>
      </c>
      <c r="C358" s="111" t="s">
        <v>569</v>
      </c>
      <c r="D358" s="111" t="s">
        <v>568</v>
      </c>
      <c r="E358" s="111" t="s">
        <v>591</v>
      </c>
      <c r="F358" s="91">
        <v>3.5200000000000098</v>
      </c>
      <c r="G358" s="116" t="s">
        <v>526</v>
      </c>
    </row>
    <row r="359" spans="1:7" s="1" customFormat="1" ht="15" customHeight="1" x14ac:dyDescent="0.2">
      <c r="A359" s="85">
        <f t="shared" si="5"/>
        <v>352</v>
      </c>
      <c r="B359" s="111" t="s">
        <v>49</v>
      </c>
      <c r="C359" s="111" t="s">
        <v>173</v>
      </c>
      <c r="D359" s="111" t="s">
        <v>172</v>
      </c>
      <c r="E359" s="111" t="s">
        <v>512</v>
      </c>
      <c r="F359" s="91">
        <v>6971.42</v>
      </c>
      <c r="G359" s="116" t="s">
        <v>514</v>
      </c>
    </row>
    <row r="360" spans="1:7" s="1" customFormat="1" ht="15" customHeight="1" x14ac:dyDescent="0.2">
      <c r="A360" s="85">
        <f t="shared" si="5"/>
        <v>353</v>
      </c>
      <c r="B360" s="111" t="s">
        <v>255</v>
      </c>
      <c r="C360" s="111" t="s">
        <v>447</v>
      </c>
      <c r="D360" s="111" t="s">
        <v>78</v>
      </c>
      <c r="E360" s="111" t="s">
        <v>512</v>
      </c>
      <c r="F360" s="91">
        <v>73.260000000000005</v>
      </c>
      <c r="G360" s="116" t="s">
        <v>520</v>
      </c>
    </row>
    <row r="361" spans="1:7" s="1" customFormat="1" ht="15" customHeight="1" x14ac:dyDescent="0.2">
      <c r="A361" s="85">
        <f t="shared" si="5"/>
        <v>354</v>
      </c>
      <c r="B361" s="111" t="s">
        <v>49</v>
      </c>
      <c r="C361" s="111" t="s">
        <v>219</v>
      </c>
      <c r="D361" s="111" t="s">
        <v>218</v>
      </c>
      <c r="E361" s="111" t="s">
        <v>512</v>
      </c>
      <c r="F361" s="91">
        <v>1837.86</v>
      </c>
      <c r="G361" s="116" t="s">
        <v>518</v>
      </c>
    </row>
    <row r="362" spans="1:7" s="1" customFormat="1" ht="15" customHeight="1" x14ac:dyDescent="0.2">
      <c r="A362" s="85">
        <f t="shared" si="5"/>
        <v>355</v>
      </c>
      <c r="B362" s="111" t="s">
        <v>118</v>
      </c>
      <c r="C362" s="111" t="s">
        <v>217</v>
      </c>
      <c r="D362" s="111" t="s">
        <v>216</v>
      </c>
      <c r="E362" s="111" t="s">
        <v>512</v>
      </c>
      <c r="F362" s="91">
        <v>3531.73</v>
      </c>
      <c r="G362" s="116" t="s">
        <v>532</v>
      </c>
    </row>
    <row r="363" spans="1:7" s="1" customFormat="1" ht="15" customHeight="1" x14ac:dyDescent="0.2">
      <c r="A363" s="85">
        <f t="shared" si="5"/>
        <v>356</v>
      </c>
      <c r="B363" s="111" t="s">
        <v>49</v>
      </c>
      <c r="C363" s="111" t="s">
        <v>481</v>
      </c>
      <c r="D363" s="111" t="s">
        <v>480</v>
      </c>
      <c r="E363" s="111" t="s">
        <v>512</v>
      </c>
      <c r="F363" s="91">
        <v>397.36</v>
      </c>
      <c r="G363" s="116" t="s">
        <v>521</v>
      </c>
    </row>
    <row r="364" spans="1:7" s="1" customFormat="1" ht="15" customHeight="1" x14ac:dyDescent="0.2">
      <c r="A364" s="85">
        <f t="shared" si="5"/>
        <v>357</v>
      </c>
      <c r="B364" s="111" t="s">
        <v>49</v>
      </c>
      <c r="C364" s="111" t="s">
        <v>162</v>
      </c>
      <c r="D364" s="111" t="s">
        <v>161</v>
      </c>
      <c r="E364" s="111" t="s">
        <v>512</v>
      </c>
      <c r="F364" s="91">
        <v>10139.120000000001</v>
      </c>
      <c r="G364" s="116" t="s">
        <v>514</v>
      </c>
    </row>
    <row r="365" spans="1:7" s="1" customFormat="1" ht="15" customHeight="1" x14ac:dyDescent="0.2">
      <c r="A365" s="85">
        <f t="shared" si="5"/>
        <v>358</v>
      </c>
      <c r="B365" s="111" t="s">
        <v>184</v>
      </c>
      <c r="C365" s="111" t="s">
        <v>228</v>
      </c>
      <c r="D365" s="111" t="s">
        <v>227</v>
      </c>
      <c r="E365" s="111" t="s">
        <v>512</v>
      </c>
      <c r="F365" s="91">
        <v>805.11</v>
      </c>
      <c r="G365" s="116" t="s">
        <v>517</v>
      </c>
    </row>
    <row r="366" spans="1:7" s="1" customFormat="1" ht="15" customHeight="1" x14ac:dyDescent="0.2">
      <c r="A366" s="85">
        <f t="shared" si="5"/>
        <v>359</v>
      </c>
      <c r="B366" s="111" t="s">
        <v>742</v>
      </c>
      <c r="C366" s="111" t="s">
        <v>910</v>
      </c>
      <c r="D366" s="111" t="s">
        <v>92</v>
      </c>
      <c r="E366" s="111" t="s">
        <v>512</v>
      </c>
      <c r="F366" s="91">
        <v>3.1099999999999901</v>
      </c>
      <c r="G366" s="116" t="s">
        <v>524</v>
      </c>
    </row>
    <row r="367" spans="1:7" s="1" customFormat="1" ht="15" customHeight="1" x14ac:dyDescent="0.2">
      <c r="A367" s="85">
        <f t="shared" si="5"/>
        <v>360</v>
      </c>
      <c r="B367" s="111" t="s">
        <v>255</v>
      </c>
      <c r="C367" s="111" t="s">
        <v>436</v>
      </c>
      <c r="D367" s="111" t="s">
        <v>88</v>
      </c>
      <c r="E367" s="111" t="s">
        <v>512</v>
      </c>
      <c r="F367" s="91">
        <v>6.1300000000000496</v>
      </c>
      <c r="G367" s="116" t="s">
        <v>526</v>
      </c>
    </row>
    <row r="368" spans="1:7" s="1" customFormat="1" ht="15" customHeight="1" x14ac:dyDescent="0.2">
      <c r="A368" s="85">
        <f t="shared" si="5"/>
        <v>361</v>
      </c>
      <c r="B368" s="111" t="s">
        <v>49</v>
      </c>
      <c r="C368" s="111" t="s">
        <v>138</v>
      </c>
      <c r="D368" s="111" t="s">
        <v>137</v>
      </c>
      <c r="E368" s="111" t="s">
        <v>512</v>
      </c>
      <c r="F368" s="91">
        <v>4316.21</v>
      </c>
      <c r="G368" s="116" t="s">
        <v>517</v>
      </c>
    </row>
    <row r="369" spans="1:7" s="1" customFormat="1" ht="15" customHeight="1" x14ac:dyDescent="0.2">
      <c r="A369" s="85">
        <f t="shared" si="5"/>
        <v>362</v>
      </c>
      <c r="B369" s="111" t="s">
        <v>748</v>
      </c>
      <c r="C369" s="111" t="s">
        <v>911</v>
      </c>
      <c r="D369" s="111" t="s">
        <v>912</v>
      </c>
      <c r="E369" s="111" t="s">
        <v>512</v>
      </c>
      <c r="F369" s="91">
        <v>263.92</v>
      </c>
      <c r="G369" s="116" t="s">
        <v>518</v>
      </c>
    </row>
    <row r="370" spans="1:7" s="1" customFormat="1" ht="15" customHeight="1" x14ac:dyDescent="0.2">
      <c r="A370" s="85">
        <f t="shared" si="5"/>
        <v>363</v>
      </c>
      <c r="B370" s="111" t="s">
        <v>115</v>
      </c>
      <c r="C370" s="111" t="s">
        <v>913</v>
      </c>
      <c r="D370" s="111" t="s">
        <v>76</v>
      </c>
      <c r="E370" s="111" t="s">
        <v>512</v>
      </c>
      <c r="F370" s="91">
        <v>131.94</v>
      </c>
      <c r="G370" s="116" t="s">
        <v>514</v>
      </c>
    </row>
    <row r="371" spans="1:7" s="1" customFormat="1" ht="15" customHeight="1" x14ac:dyDescent="0.2">
      <c r="A371" s="85">
        <f t="shared" si="5"/>
        <v>364</v>
      </c>
      <c r="B371" s="111" t="s">
        <v>49</v>
      </c>
      <c r="C371" s="111" t="s">
        <v>257</v>
      </c>
      <c r="D371" s="111" t="s">
        <v>256</v>
      </c>
      <c r="E371" s="111" t="s">
        <v>512</v>
      </c>
      <c r="F371" s="91">
        <v>14600.41</v>
      </c>
      <c r="G371" s="116" t="s">
        <v>878</v>
      </c>
    </row>
    <row r="372" spans="1:7" s="1" customFormat="1" ht="15" customHeight="1" x14ac:dyDescent="0.2">
      <c r="A372" s="85">
        <f t="shared" si="5"/>
        <v>365</v>
      </c>
      <c r="B372" s="111" t="s">
        <v>49</v>
      </c>
      <c r="C372" s="111" t="s">
        <v>187</v>
      </c>
      <c r="D372" s="111" t="s">
        <v>186</v>
      </c>
      <c r="E372" s="111" t="s">
        <v>512</v>
      </c>
      <c r="F372" s="91">
        <v>3306.1000000000099</v>
      </c>
      <c r="G372" s="116" t="s">
        <v>517</v>
      </c>
    </row>
    <row r="373" spans="1:7" s="1" customFormat="1" ht="15" customHeight="1" x14ac:dyDescent="0.2">
      <c r="A373" s="85">
        <f t="shared" si="5"/>
        <v>366</v>
      </c>
      <c r="B373" s="111" t="s">
        <v>762</v>
      </c>
      <c r="C373" s="111" t="s">
        <v>349</v>
      </c>
      <c r="D373" s="111" t="s">
        <v>494</v>
      </c>
      <c r="E373" s="111" t="s">
        <v>591</v>
      </c>
      <c r="F373" s="91">
        <v>167.86</v>
      </c>
      <c r="G373" s="111" t="s">
        <v>526</v>
      </c>
    </row>
    <row r="374" spans="1:7" s="1" customFormat="1" ht="15" customHeight="1" x14ac:dyDescent="0.2">
      <c r="A374" s="85">
        <f t="shared" si="5"/>
        <v>367</v>
      </c>
      <c r="B374" s="111" t="s">
        <v>762</v>
      </c>
      <c r="C374" s="111" t="s">
        <v>995</v>
      </c>
      <c r="D374" s="111" t="s">
        <v>494</v>
      </c>
      <c r="E374" s="111" t="s">
        <v>591</v>
      </c>
      <c r="F374" s="91">
        <v>1303.1300000000001</v>
      </c>
      <c r="G374" s="111" t="s">
        <v>526</v>
      </c>
    </row>
    <row r="375" spans="1:7" s="1" customFormat="1" ht="15" customHeight="1" x14ac:dyDescent="0.2">
      <c r="A375" s="85">
        <f t="shared" si="5"/>
        <v>368</v>
      </c>
      <c r="B375" s="111" t="s">
        <v>742</v>
      </c>
      <c r="C375" s="111" t="s">
        <v>349</v>
      </c>
      <c r="D375" s="111" t="s">
        <v>368</v>
      </c>
      <c r="E375" s="111" t="s">
        <v>512</v>
      </c>
      <c r="F375" s="91">
        <v>1083.18</v>
      </c>
      <c r="G375" s="116" t="s">
        <v>526</v>
      </c>
    </row>
    <row r="376" spans="1:7" s="1" customFormat="1" ht="15" customHeight="1" x14ac:dyDescent="0.2">
      <c r="A376" s="85">
        <f t="shared" si="5"/>
        <v>369</v>
      </c>
      <c r="B376" s="111" t="s">
        <v>558</v>
      </c>
      <c r="C376" s="111" t="s">
        <v>560</v>
      </c>
      <c r="D376" s="111" t="s">
        <v>559</v>
      </c>
      <c r="E376" s="111" t="s">
        <v>591</v>
      </c>
      <c r="F376" s="91">
        <v>122.28</v>
      </c>
      <c r="G376" s="116" t="s">
        <v>526</v>
      </c>
    </row>
    <row r="377" spans="1:7" s="1" customFormat="1" ht="15" customHeight="1" x14ac:dyDescent="0.2">
      <c r="A377" s="85">
        <f t="shared" si="5"/>
        <v>370</v>
      </c>
      <c r="B377" s="111" t="s">
        <v>118</v>
      </c>
      <c r="C377" s="111" t="s">
        <v>199</v>
      </c>
      <c r="D377" s="111" t="s">
        <v>198</v>
      </c>
      <c r="E377" s="111" t="s">
        <v>512</v>
      </c>
      <c r="F377" s="91">
        <v>731.03</v>
      </c>
      <c r="G377" s="116" t="s">
        <v>523</v>
      </c>
    </row>
    <row r="378" spans="1:7" s="1" customFormat="1" ht="15" customHeight="1" x14ac:dyDescent="0.2">
      <c r="A378" s="85">
        <f t="shared" si="5"/>
        <v>371</v>
      </c>
      <c r="B378" s="111" t="s">
        <v>255</v>
      </c>
      <c r="C378" s="111" t="s">
        <v>495</v>
      </c>
      <c r="D378" s="111" t="s">
        <v>78</v>
      </c>
      <c r="E378" s="111" t="s">
        <v>512</v>
      </c>
      <c r="F378" s="91">
        <v>190.86</v>
      </c>
      <c r="G378" s="116" t="s">
        <v>526</v>
      </c>
    </row>
    <row r="379" spans="1:7" s="1" customFormat="1" ht="15" customHeight="1" x14ac:dyDescent="0.2">
      <c r="A379" s="85">
        <f t="shared" si="5"/>
        <v>372</v>
      </c>
      <c r="B379" s="111" t="s">
        <v>49</v>
      </c>
      <c r="C379" s="111" t="s">
        <v>323</v>
      </c>
      <c r="D379" s="111" t="s">
        <v>322</v>
      </c>
      <c r="E379" s="111" t="s">
        <v>512</v>
      </c>
      <c r="F379" s="91">
        <v>183.79</v>
      </c>
      <c r="G379" s="116" t="s">
        <v>517</v>
      </c>
    </row>
    <row r="380" spans="1:7" s="1" customFormat="1" ht="15" customHeight="1" x14ac:dyDescent="0.2">
      <c r="A380" s="85">
        <f t="shared" si="5"/>
        <v>373</v>
      </c>
      <c r="B380" s="111" t="s">
        <v>742</v>
      </c>
      <c r="C380" s="111" t="s">
        <v>914</v>
      </c>
      <c r="D380" s="111" t="s">
        <v>92</v>
      </c>
      <c r="E380" s="111" t="s">
        <v>512</v>
      </c>
      <c r="F380" s="91">
        <v>46.46</v>
      </c>
      <c r="G380" s="116" t="s">
        <v>529</v>
      </c>
    </row>
    <row r="381" spans="1:7" s="1" customFormat="1" ht="15" customHeight="1" x14ac:dyDescent="0.2">
      <c r="A381" s="85">
        <f t="shared" si="5"/>
        <v>374</v>
      </c>
      <c r="B381" s="111" t="s">
        <v>767</v>
      </c>
      <c r="C381" s="111" t="s">
        <v>538</v>
      </c>
      <c r="D381" s="111" t="s">
        <v>537</v>
      </c>
      <c r="E381" s="111" t="s">
        <v>591</v>
      </c>
      <c r="F381" s="91">
        <v>23346.820000000102</v>
      </c>
      <c r="G381" s="116" t="s">
        <v>530</v>
      </c>
    </row>
    <row r="382" spans="1:7" s="1" customFormat="1" ht="15" customHeight="1" x14ac:dyDescent="0.2">
      <c r="A382" s="85">
        <f t="shared" si="5"/>
        <v>375</v>
      </c>
      <c r="B382" s="111" t="s">
        <v>118</v>
      </c>
      <c r="C382" s="111" t="s">
        <v>538</v>
      </c>
      <c r="D382" s="111" t="s">
        <v>537</v>
      </c>
      <c r="E382" s="111" t="s">
        <v>591</v>
      </c>
      <c r="F382" s="91">
        <v>68.849999999999994</v>
      </c>
      <c r="G382" s="116" t="s">
        <v>530</v>
      </c>
    </row>
    <row r="383" spans="1:7" s="1" customFormat="1" ht="15" customHeight="1" x14ac:dyDescent="0.2">
      <c r="A383" s="85">
        <f t="shared" si="5"/>
        <v>376</v>
      </c>
      <c r="B383" s="111" t="s">
        <v>742</v>
      </c>
      <c r="C383" s="111" t="s">
        <v>915</v>
      </c>
      <c r="D383" s="111" t="s">
        <v>161</v>
      </c>
      <c r="E383" s="111" t="s">
        <v>512</v>
      </c>
      <c r="F383" s="91">
        <v>14.93</v>
      </c>
      <c r="G383" s="116" t="s">
        <v>524</v>
      </c>
    </row>
    <row r="384" spans="1:7" s="1" customFormat="1" ht="15" customHeight="1" x14ac:dyDescent="0.2">
      <c r="A384" s="85">
        <f t="shared" si="5"/>
        <v>377</v>
      </c>
      <c r="B384" s="111" t="s">
        <v>49</v>
      </c>
      <c r="C384" s="111" t="s">
        <v>443</v>
      </c>
      <c r="D384" s="111" t="s">
        <v>442</v>
      </c>
      <c r="E384" s="111" t="s">
        <v>512</v>
      </c>
      <c r="F384" s="91">
        <v>52.53</v>
      </c>
      <c r="G384" s="116" t="s">
        <v>517</v>
      </c>
    </row>
    <row r="385" spans="1:7" s="1" customFormat="1" ht="15" customHeight="1" x14ac:dyDescent="0.2">
      <c r="A385" s="85">
        <f t="shared" si="5"/>
        <v>378</v>
      </c>
      <c r="B385" s="111" t="s">
        <v>49</v>
      </c>
      <c r="C385" s="111" t="s">
        <v>365</v>
      </c>
      <c r="D385" s="111" t="s">
        <v>84</v>
      </c>
      <c r="E385" s="111" t="s">
        <v>512</v>
      </c>
      <c r="F385" s="91">
        <v>414.39</v>
      </c>
      <c r="G385" s="116" t="s">
        <v>518</v>
      </c>
    </row>
    <row r="386" spans="1:7" s="1" customFormat="1" ht="15" customHeight="1" x14ac:dyDescent="0.2">
      <c r="A386" s="85">
        <f t="shared" si="5"/>
        <v>379</v>
      </c>
      <c r="B386" s="111" t="s">
        <v>49</v>
      </c>
      <c r="C386" s="111" t="s">
        <v>58</v>
      </c>
      <c r="D386" s="111" t="s">
        <v>57</v>
      </c>
      <c r="E386" s="111" t="s">
        <v>512</v>
      </c>
      <c r="F386" s="91">
        <v>42152.97</v>
      </c>
      <c r="G386" s="116" t="s">
        <v>514</v>
      </c>
    </row>
    <row r="387" spans="1:7" s="1" customFormat="1" ht="15" customHeight="1" x14ac:dyDescent="0.2">
      <c r="A387" s="85">
        <f t="shared" si="5"/>
        <v>380</v>
      </c>
      <c r="B387" s="111" t="s">
        <v>49</v>
      </c>
      <c r="C387" s="111" t="s">
        <v>179</v>
      </c>
      <c r="D387" s="111" t="s">
        <v>433</v>
      </c>
      <c r="E387" s="111" t="s">
        <v>512</v>
      </c>
      <c r="F387" s="91">
        <v>217.77</v>
      </c>
      <c r="G387" s="116" t="s">
        <v>880</v>
      </c>
    </row>
    <row r="388" spans="1:7" s="1" customFormat="1" ht="15" customHeight="1" x14ac:dyDescent="0.2">
      <c r="A388" s="85">
        <f t="shared" si="5"/>
        <v>381</v>
      </c>
      <c r="B388" s="111" t="s">
        <v>49</v>
      </c>
      <c r="C388" s="111" t="s">
        <v>179</v>
      </c>
      <c r="D388" s="111" t="s">
        <v>50</v>
      </c>
      <c r="E388" s="111" t="s">
        <v>512</v>
      </c>
      <c r="F388" s="91">
        <v>5148.6000000000004</v>
      </c>
      <c r="G388" s="116" t="s">
        <v>514</v>
      </c>
    </row>
    <row r="389" spans="1:7" s="1" customFormat="1" ht="15" customHeight="1" x14ac:dyDescent="0.2">
      <c r="A389" s="85">
        <f t="shared" si="5"/>
        <v>382</v>
      </c>
      <c r="B389" s="111" t="s">
        <v>49</v>
      </c>
      <c r="C389" s="111" t="s">
        <v>154</v>
      </c>
      <c r="D389" s="111" t="s">
        <v>153</v>
      </c>
      <c r="E389" s="111" t="s">
        <v>512</v>
      </c>
      <c r="F389" s="91">
        <v>14290.64</v>
      </c>
      <c r="G389" s="116" t="s">
        <v>745</v>
      </c>
    </row>
    <row r="390" spans="1:7" s="1" customFormat="1" ht="15" customHeight="1" x14ac:dyDescent="0.2">
      <c r="A390" s="85">
        <f t="shared" si="5"/>
        <v>383</v>
      </c>
      <c r="B390" s="111" t="s">
        <v>255</v>
      </c>
      <c r="C390" s="111" t="s">
        <v>464</v>
      </c>
      <c r="D390" s="111" t="s">
        <v>66</v>
      </c>
      <c r="E390" s="111" t="s">
        <v>512</v>
      </c>
      <c r="F390" s="91">
        <v>4.5099999999999802</v>
      </c>
      <c r="G390" s="116" t="s">
        <v>520</v>
      </c>
    </row>
    <row r="391" spans="1:7" s="1" customFormat="1" ht="15" customHeight="1" x14ac:dyDescent="0.2">
      <c r="A391" s="85">
        <f t="shared" si="5"/>
        <v>384</v>
      </c>
      <c r="B391" s="111" t="s">
        <v>68</v>
      </c>
      <c r="C391" s="111" t="s">
        <v>87</v>
      </c>
      <c r="D391" s="111" t="s">
        <v>86</v>
      </c>
      <c r="E391" s="111" t="s">
        <v>512</v>
      </c>
      <c r="F391" s="91">
        <v>6118.99</v>
      </c>
      <c r="G391" s="116" t="s">
        <v>745</v>
      </c>
    </row>
    <row r="392" spans="1:7" s="1" customFormat="1" ht="15" customHeight="1" x14ac:dyDescent="0.2">
      <c r="A392" s="85">
        <f t="shared" si="5"/>
        <v>385</v>
      </c>
      <c r="B392" s="111" t="s">
        <v>49</v>
      </c>
      <c r="C392" s="111" t="s">
        <v>160</v>
      </c>
      <c r="D392" s="111" t="s">
        <v>159</v>
      </c>
      <c r="E392" s="111" t="s">
        <v>512</v>
      </c>
      <c r="F392" s="91">
        <v>4674.5600000000004</v>
      </c>
      <c r="G392" s="116" t="s">
        <v>518</v>
      </c>
    </row>
    <row r="393" spans="1:7" s="1" customFormat="1" ht="15" customHeight="1" x14ac:dyDescent="0.2">
      <c r="A393" s="85">
        <f t="shared" si="5"/>
        <v>386</v>
      </c>
      <c r="B393" s="111" t="s">
        <v>255</v>
      </c>
      <c r="C393" s="111" t="s">
        <v>477</v>
      </c>
      <c r="D393" s="111" t="s">
        <v>476</v>
      </c>
      <c r="E393" s="111" t="s">
        <v>512</v>
      </c>
      <c r="F393" s="91">
        <v>10.52</v>
      </c>
      <c r="G393" s="116" t="s">
        <v>520</v>
      </c>
    </row>
    <row r="394" spans="1:7" s="1" customFormat="1" ht="15" customHeight="1" x14ac:dyDescent="0.2">
      <c r="A394" s="85">
        <f t="shared" ref="A394:A457" si="6">SUM(A393+1)</f>
        <v>387</v>
      </c>
      <c r="B394" s="111" t="s">
        <v>184</v>
      </c>
      <c r="C394" s="111" t="s">
        <v>390</v>
      </c>
      <c r="D394" s="111" t="s">
        <v>389</v>
      </c>
      <c r="E394" s="111" t="s">
        <v>512</v>
      </c>
      <c r="F394" s="91">
        <v>17.8</v>
      </c>
      <c r="G394" s="116" t="s">
        <v>517</v>
      </c>
    </row>
    <row r="395" spans="1:7" s="1" customFormat="1" ht="15" customHeight="1" x14ac:dyDescent="0.2">
      <c r="A395" s="85">
        <f t="shared" si="6"/>
        <v>388</v>
      </c>
      <c r="B395" s="111" t="s">
        <v>49</v>
      </c>
      <c r="C395" s="111" t="s">
        <v>390</v>
      </c>
      <c r="D395" s="111" t="s">
        <v>389</v>
      </c>
      <c r="E395" s="111" t="s">
        <v>512</v>
      </c>
      <c r="F395" s="91">
        <v>52.68</v>
      </c>
      <c r="G395" s="116" t="s">
        <v>517</v>
      </c>
    </row>
    <row r="396" spans="1:7" s="1" customFormat="1" ht="15" customHeight="1" x14ac:dyDescent="0.2">
      <c r="A396" s="85">
        <f t="shared" si="6"/>
        <v>389</v>
      </c>
      <c r="B396" s="111" t="s">
        <v>49</v>
      </c>
      <c r="C396" s="111" t="s">
        <v>124</v>
      </c>
      <c r="D396" s="111" t="s">
        <v>123</v>
      </c>
      <c r="E396" s="111" t="s">
        <v>512</v>
      </c>
      <c r="F396" s="91">
        <v>1759.24</v>
      </c>
      <c r="G396" s="116" t="s">
        <v>518</v>
      </c>
    </row>
    <row r="397" spans="1:7" s="1" customFormat="1" ht="15" customHeight="1" x14ac:dyDescent="0.2">
      <c r="A397" s="85">
        <f t="shared" si="6"/>
        <v>390</v>
      </c>
      <c r="B397" s="111" t="s">
        <v>742</v>
      </c>
      <c r="C397" s="111" t="s">
        <v>916</v>
      </c>
      <c r="D397" s="111" t="s">
        <v>84</v>
      </c>
      <c r="E397" s="111" t="s">
        <v>512</v>
      </c>
      <c r="F397" s="91">
        <v>44507.72</v>
      </c>
      <c r="G397" s="116" t="s">
        <v>745</v>
      </c>
    </row>
    <row r="398" spans="1:7" s="1" customFormat="1" ht="15" customHeight="1" x14ac:dyDescent="0.2">
      <c r="A398" s="85">
        <f t="shared" si="6"/>
        <v>391</v>
      </c>
      <c r="B398" s="111" t="s">
        <v>255</v>
      </c>
      <c r="C398" s="111" t="s">
        <v>497</v>
      </c>
      <c r="D398" s="111" t="s">
        <v>496</v>
      </c>
      <c r="E398" s="111" t="s">
        <v>512</v>
      </c>
      <c r="F398" s="91">
        <v>701.92</v>
      </c>
      <c r="G398" s="116" t="s">
        <v>520</v>
      </c>
    </row>
    <row r="399" spans="1:7" s="1" customFormat="1" ht="15" customHeight="1" x14ac:dyDescent="0.2">
      <c r="A399" s="85">
        <f t="shared" si="6"/>
        <v>392</v>
      </c>
      <c r="B399" s="111" t="s">
        <v>49</v>
      </c>
      <c r="C399" s="111" t="s">
        <v>208</v>
      </c>
      <c r="D399" s="111" t="s">
        <v>207</v>
      </c>
      <c r="E399" s="111" t="s">
        <v>512</v>
      </c>
      <c r="F399" s="91">
        <v>1411.76</v>
      </c>
      <c r="G399" s="116" t="s">
        <v>521</v>
      </c>
    </row>
    <row r="400" spans="1:7" s="1" customFormat="1" ht="15" customHeight="1" x14ac:dyDescent="0.2">
      <c r="A400" s="85">
        <f t="shared" si="6"/>
        <v>393</v>
      </c>
      <c r="B400" s="111" t="s">
        <v>49</v>
      </c>
      <c r="C400" s="111" t="s">
        <v>287</v>
      </c>
      <c r="D400" s="111" t="s">
        <v>286</v>
      </c>
      <c r="E400" s="111" t="s">
        <v>512</v>
      </c>
      <c r="F400" s="91">
        <v>5605.02</v>
      </c>
      <c r="G400" s="116" t="s">
        <v>518</v>
      </c>
    </row>
    <row r="401" spans="1:7" s="1" customFormat="1" ht="15" customHeight="1" x14ac:dyDescent="0.2">
      <c r="A401" s="85">
        <f t="shared" si="6"/>
        <v>394</v>
      </c>
      <c r="B401" s="111" t="s">
        <v>49</v>
      </c>
      <c r="C401" s="111" t="s">
        <v>917</v>
      </c>
      <c r="D401" s="111" t="s">
        <v>918</v>
      </c>
      <c r="E401" s="111" t="s">
        <v>512</v>
      </c>
      <c r="F401" s="91">
        <v>332.64</v>
      </c>
      <c r="G401" s="116" t="s">
        <v>521</v>
      </c>
    </row>
    <row r="402" spans="1:7" s="1" customFormat="1" ht="15" customHeight="1" x14ac:dyDescent="0.2">
      <c r="A402" s="85">
        <f t="shared" si="6"/>
        <v>395</v>
      </c>
      <c r="B402" s="111" t="s">
        <v>49</v>
      </c>
      <c r="C402" s="111" t="s">
        <v>435</v>
      </c>
      <c r="D402" s="111" t="s">
        <v>109</v>
      </c>
      <c r="E402" s="111" t="s">
        <v>512</v>
      </c>
      <c r="F402" s="91">
        <v>97.11</v>
      </c>
      <c r="G402" s="116" t="s">
        <v>527</v>
      </c>
    </row>
    <row r="403" spans="1:7" s="1" customFormat="1" ht="15" customHeight="1" x14ac:dyDescent="0.2">
      <c r="A403" s="85">
        <f t="shared" si="6"/>
        <v>396</v>
      </c>
      <c r="B403" s="111" t="s">
        <v>193</v>
      </c>
      <c r="C403" s="111" t="s">
        <v>195</v>
      </c>
      <c r="D403" s="111" t="s">
        <v>194</v>
      </c>
      <c r="E403" s="111" t="s">
        <v>512</v>
      </c>
      <c r="F403" s="91">
        <v>343.14</v>
      </c>
      <c r="G403" s="116" t="s">
        <v>514</v>
      </c>
    </row>
    <row r="404" spans="1:7" s="1" customFormat="1" ht="15" customHeight="1" x14ac:dyDescent="0.2">
      <c r="A404" s="85">
        <f t="shared" si="6"/>
        <v>397</v>
      </c>
      <c r="B404" s="111" t="s">
        <v>294</v>
      </c>
      <c r="C404" s="111" t="s">
        <v>385</v>
      </c>
      <c r="D404" s="111" t="s">
        <v>384</v>
      </c>
      <c r="E404" s="111" t="s">
        <v>512</v>
      </c>
      <c r="F404" s="91">
        <v>502.94</v>
      </c>
      <c r="G404" s="116" t="s">
        <v>526</v>
      </c>
    </row>
    <row r="405" spans="1:7" s="1" customFormat="1" ht="15" customHeight="1" x14ac:dyDescent="0.2">
      <c r="A405" s="85">
        <f t="shared" si="6"/>
        <v>398</v>
      </c>
      <c r="B405" s="111" t="s">
        <v>919</v>
      </c>
      <c r="C405" s="111" t="s">
        <v>920</v>
      </c>
      <c r="D405" s="111" t="s">
        <v>921</v>
      </c>
      <c r="E405" s="111" t="s">
        <v>591</v>
      </c>
      <c r="F405" s="91">
        <v>110.18</v>
      </c>
      <c r="G405" s="116" t="s">
        <v>513</v>
      </c>
    </row>
    <row r="406" spans="1:7" s="1" customFormat="1" ht="15" customHeight="1" x14ac:dyDescent="0.2">
      <c r="A406" s="85">
        <f t="shared" si="6"/>
        <v>399</v>
      </c>
      <c r="B406" s="111" t="s">
        <v>49</v>
      </c>
      <c r="C406" s="111" t="s">
        <v>61</v>
      </c>
      <c r="D406" s="111" t="s">
        <v>110</v>
      </c>
      <c r="E406" s="111" t="s">
        <v>512</v>
      </c>
      <c r="F406" s="91">
        <v>14417.2</v>
      </c>
      <c r="G406" s="116" t="s">
        <v>518</v>
      </c>
    </row>
    <row r="407" spans="1:7" s="1" customFormat="1" ht="15" customHeight="1" x14ac:dyDescent="0.2">
      <c r="A407" s="85">
        <f t="shared" si="6"/>
        <v>400</v>
      </c>
      <c r="B407" s="111" t="s">
        <v>49</v>
      </c>
      <c r="C407" s="111" t="s">
        <v>61</v>
      </c>
      <c r="D407" s="111" t="s">
        <v>60</v>
      </c>
      <c r="E407" s="111" t="s">
        <v>512</v>
      </c>
      <c r="F407" s="91">
        <v>55763.19</v>
      </c>
      <c r="G407" s="116" t="s">
        <v>514</v>
      </c>
    </row>
    <row r="408" spans="1:7" s="1" customFormat="1" ht="15" customHeight="1" x14ac:dyDescent="0.2">
      <c r="A408" s="85">
        <f t="shared" si="6"/>
        <v>401</v>
      </c>
      <c r="B408" s="111" t="s">
        <v>762</v>
      </c>
      <c r="C408" s="111" t="s">
        <v>922</v>
      </c>
      <c r="D408" s="111" t="s">
        <v>161</v>
      </c>
      <c r="E408" s="111" t="s">
        <v>591</v>
      </c>
      <c r="F408" s="91">
        <v>167.86</v>
      </c>
      <c r="G408" s="111" t="s">
        <v>526</v>
      </c>
    </row>
    <row r="409" spans="1:7" s="1" customFormat="1" ht="15" customHeight="1" x14ac:dyDescent="0.2">
      <c r="A409" s="85">
        <f t="shared" si="6"/>
        <v>402</v>
      </c>
      <c r="B409" s="111" t="s">
        <v>762</v>
      </c>
      <c r="C409" s="111" t="s">
        <v>996</v>
      </c>
      <c r="D409" s="111" t="s">
        <v>161</v>
      </c>
      <c r="E409" s="111" t="s">
        <v>591</v>
      </c>
      <c r="F409" s="91">
        <v>1580.16</v>
      </c>
      <c r="G409" s="111" t="s">
        <v>526</v>
      </c>
    </row>
    <row r="410" spans="1:7" s="1" customFormat="1" ht="15" customHeight="1" x14ac:dyDescent="0.2">
      <c r="A410" s="85">
        <f t="shared" si="6"/>
        <v>403</v>
      </c>
      <c r="B410" s="111" t="s">
        <v>742</v>
      </c>
      <c r="C410" s="111" t="s">
        <v>923</v>
      </c>
      <c r="D410" s="111" t="s">
        <v>315</v>
      </c>
      <c r="E410" s="111" t="s">
        <v>512</v>
      </c>
      <c r="F410" s="91">
        <v>94.32</v>
      </c>
      <c r="G410" s="116" t="s">
        <v>529</v>
      </c>
    </row>
    <row r="411" spans="1:7" s="1" customFormat="1" ht="15" customHeight="1" x14ac:dyDescent="0.2">
      <c r="A411" s="85">
        <f t="shared" si="6"/>
        <v>404</v>
      </c>
      <c r="B411" s="111" t="s">
        <v>742</v>
      </c>
      <c r="C411" s="111" t="s">
        <v>924</v>
      </c>
      <c r="D411" s="111" t="s">
        <v>925</v>
      </c>
      <c r="E411" s="111" t="s">
        <v>512</v>
      </c>
      <c r="F411" s="91">
        <v>7991.70999999999</v>
      </c>
      <c r="G411" s="116" t="s">
        <v>745</v>
      </c>
    </row>
    <row r="412" spans="1:7" s="1" customFormat="1" ht="15" customHeight="1" x14ac:dyDescent="0.2">
      <c r="A412" s="85">
        <f t="shared" si="6"/>
        <v>405</v>
      </c>
      <c r="B412" s="111" t="s">
        <v>255</v>
      </c>
      <c r="C412" s="111" t="s">
        <v>420</v>
      </c>
      <c r="D412" s="111" t="s">
        <v>419</v>
      </c>
      <c r="E412" s="111" t="s">
        <v>512</v>
      </c>
      <c r="F412" s="91">
        <v>1514.25</v>
      </c>
      <c r="G412" s="116" t="s">
        <v>521</v>
      </c>
    </row>
    <row r="413" spans="1:7" s="1" customFormat="1" ht="15" customHeight="1" x14ac:dyDescent="0.2">
      <c r="A413" s="85">
        <f t="shared" si="6"/>
        <v>406</v>
      </c>
      <c r="B413" s="111" t="s">
        <v>755</v>
      </c>
      <c r="C413" s="111" t="s">
        <v>926</v>
      </c>
      <c r="D413" s="111" t="s">
        <v>828</v>
      </c>
      <c r="E413" s="111" t="s">
        <v>512</v>
      </c>
      <c r="F413" s="91">
        <v>10750.99</v>
      </c>
      <c r="G413" s="116" t="s">
        <v>513</v>
      </c>
    </row>
    <row r="414" spans="1:7" s="1" customFormat="1" ht="15" customHeight="1" x14ac:dyDescent="0.2">
      <c r="A414" s="85">
        <f t="shared" si="6"/>
        <v>407</v>
      </c>
      <c r="B414" s="111" t="s">
        <v>49</v>
      </c>
      <c r="C414" s="111" t="s">
        <v>407</v>
      </c>
      <c r="D414" s="111" t="s">
        <v>406</v>
      </c>
      <c r="E414" s="111" t="s">
        <v>512</v>
      </c>
      <c r="F414" s="91">
        <v>194.48</v>
      </c>
      <c r="G414" s="116" t="s">
        <v>880</v>
      </c>
    </row>
    <row r="415" spans="1:7" s="1" customFormat="1" ht="15" customHeight="1" x14ac:dyDescent="0.2">
      <c r="A415" s="85">
        <f t="shared" si="6"/>
        <v>408</v>
      </c>
      <c r="B415" s="111" t="s">
        <v>742</v>
      </c>
      <c r="C415" s="111" t="s">
        <v>927</v>
      </c>
      <c r="D415" s="111" t="s">
        <v>928</v>
      </c>
      <c r="E415" s="111" t="s">
        <v>591</v>
      </c>
      <c r="F415" s="91">
        <v>5.1800000000000201</v>
      </c>
      <c r="G415" s="116" t="s">
        <v>529</v>
      </c>
    </row>
    <row r="416" spans="1:7" s="1" customFormat="1" ht="15" customHeight="1" x14ac:dyDescent="0.2">
      <c r="A416" s="85">
        <f t="shared" si="6"/>
        <v>409</v>
      </c>
      <c r="B416" s="111" t="s">
        <v>49</v>
      </c>
      <c r="C416" s="111" t="s">
        <v>91</v>
      </c>
      <c r="D416" s="111" t="s">
        <v>90</v>
      </c>
      <c r="E416" s="111" t="s">
        <v>512</v>
      </c>
      <c r="F416" s="91">
        <v>3600.1</v>
      </c>
      <c r="G416" s="116" t="s">
        <v>745</v>
      </c>
    </row>
    <row r="417" spans="1:7" s="1" customFormat="1" ht="15" customHeight="1" x14ac:dyDescent="0.2">
      <c r="A417" s="85">
        <f t="shared" si="6"/>
        <v>410</v>
      </c>
      <c r="B417" s="111" t="s">
        <v>49</v>
      </c>
      <c r="C417" s="111" t="s">
        <v>300</v>
      </c>
      <c r="D417" s="111" t="s">
        <v>299</v>
      </c>
      <c r="E417" s="111" t="s">
        <v>512</v>
      </c>
      <c r="F417" s="91">
        <v>1725.17</v>
      </c>
      <c r="G417" s="116" t="s">
        <v>517</v>
      </c>
    </row>
    <row r="418" spans="1:7" s="1" customFormat="1" ht="15" customHeight="1" x14ac:dyDescent="0.2">
      <c r="A418" s="85">
        <f t="shared" si="6"/>
        <v>411</v>
      </c>
      <c r="B418" s="111" t="s">
        <v>49</v>
      </c>
      <c r="C418" s="111" t="s">
        <v>148</v>
      </c>
      <c r="D418" s="111" t="s">
        <v>147</v>
      </c>
      <c r="E418" s="111" t="s">
        <v>512</v>
      </c>
      <c r="F418" s="91">
        <v>1554.13</v>
      </c>
      <c r="G418" s="116" t="s">
        <v>761</v>
      </c>
    </row>
    <row r="419" spans="1:7" s="1" customFormat="1" ht="15" customHeight="1" x14ac:dyDescent="0.2">
      <c r="A419" s="85">
        <f t="shared" si="6"/>
        <v>412</v>
      </c>
      <c r="B419" s="111" t="s">
        <v>421</v>
      </c>
      <c r="C419" s="111" t="s">
        <v>929</v>
      </c>
      <c r="D419" s="111" t="s">
        <v>50</v>
      </c>
      <c r="E419" s="111" t="s">
        <v>512</v>
      </c>
      <c r="F419" s="91">
        <v>78.27</v>
      </c>
      <c r="G419" s="116" t="s">
        <v>524</v>
      </c>
    </row>
    <row r="420" spans="1:7" s="1" customFormat="1" ht="15" customHeight="1" x14ac:dyDescent="0.2">
      <c r="A420" s="85">
        <f t="shared" si="6"/>
        <v>413</v>
      </c>
      <c r="B420" s="111" t="s">
        <v>742</v>
      </c>
      <c r="C420" s="111" t="s">
        <v>929</v>
      </c>
      <c r="D420" s="111" t="s">
        <v>50</v>
      </c>
      <c r="E420" s="111" t="s">
        <v>512</v>
      </c>
      <c r="F420" s="91">
        <v>36.26</v>
      </c>
      <c r="G420" s="116" t="s">
        <v>526</v>
      </c>
    </row>
    <row r="421" spans="1:7" s="1" customFormat="1" ht="15" customHeight="1" x14ac:dyDescent="0.2">
      <c r="A421" s="85">
        <f t="shared" si="6"/>
        <v>414</v>
      </c>
      <c r="B421" s="111" t="s">
        <v>255</v>
      </c>
      <c r="C421" s="111" t="s">
        <v>500</v>
      </c>
      <c r="D421" s="111" t="s">
        <v>307</v>
      </c>
      <c r="E421" s="111" t="s">
        <v>512</v>
      </c>
      <c r="F421" s="91">
        <v>400.76</v>
      </c>
      <c r="G421" s="116" t="s">
        <v>520</v>
      </c>
    </row>
    <row r="422" spans="1:7" s="1" customFormat="1" ht="15" customHeight="1" x14ac:dyDescent="0.2">
      <c r="A422" s="85">
        <f t="shared" si="6"/>
        <v>415</v>
      </c>
      <c r="B422" s="111" t="s">
        <v>421</v>
      </c>
      <c r="C422" s="111" t="s">
        <v>930</v>
      </c>
      <c r="D422" s="111" t="s">
        <v>931</v>
      </c>
      <c r="E422" s="111" t="s">
        <v>512</v>
      </c>
      <c r="F422" s="91">
        <v>95.14</v>
      </c>
      <c r="G422" s="116" t="s">
        <v>526</v>
      </c>
    </row>
    <row r="423" spans="1:7" s="1" customFormat="1" ht="15" customHeight="1" x14ac:dyDescent="0.2">
      <c r="A423" s="85">
        <f t="shared" si="6"/>
        <v>416</v>
      </c>
      <c r="B423" s="111" t="s">
        <v>742</v>
      </c>
      <c r="C423" s="111" t="s">
        <v>930</v>
      </c>
      <c r="D423" s="111" t="s">
        <v>931</v>
      </c>
      <c r="E423" s="111" t="s">
        <v>512</v>
      </c>
      <c r="F423" s="91">
        <v>24.63</v>
      </c>
      <c r="G423" s="116" t="s">
        <v>526</v>
      </c>
    </row>
    <row r="424" spans="1:7" s="1" customFormat="1" ht="15" customHeight="1" x14ac:dyDescent="0.2">
      <c r="A424" s="85">
        <f t="shared" si="6"/>
        <v>417</v>
      </c>
      <c r="B424" s="111" t="s">
        <v>49</v>
      </c>
      <c r="C424" s="111" t="s">
        <v>459</v>
      </c>
      <c r="D424" s="111" t="s">
        <v>458</v>
      </c>
      <c r="E424" s="111" t="s">
        <v>512</v>
      </c>
      <c r="F424" s="91">
        <v>208.56</v>
      </c>
      <c r="G424" s="116" t="s">
        <v>519</v>
      </c>
    </row>
    <row r="425" spans="1:7" s="1" customFormat="1" ht="15" customHeight="1" x14ac:dyDescent="0.2">
      <c r="A425" s="85">
        <f t="shared" si="6"/>
        <v>418</v>
      </c>
      <c r="B425" s="111" t="s">
        <v>255</v>
      </c>
      <c r="C425" s="111" t="s">
        <v>354</v>
      </c>
      <c r="D425" s="111" t="s">
        <v>353</v>
      </c>
      <c r="E425" s="111" t="s">
        <v>512</v>
      </c>
      <c r="F425" s="91">
        <v>20.78</v>
      </c>
      <c r="G425" s="116" t="s">
        <v>520</v>
      </c>
    </row>
    <row r="426" spans="1:7" s="1" customFormat="1" ht="15" customHeight="1" x14ac:dyDescent="0.2">
      <c r="A426" s="85">
        <f t="shared" si="6"/>
        <v>419</v>
      </c>
      <c r="B426" s="111" t="s">
        <v>275</v>
      </c>
      <c r="C426" s="111" t="s">
        <v>392</v>
      </c>
      <c r="D426" s="111" t="s">
        <v>391</v>
      </c>
      <c r="E426" s="111" t="s">
        <v>512</v>
      </c>
      <c r="F426" s="91">
        <v>1156.18</v>
      </c>
      <c r="G426" s="116" t="s">
        <v>526</v>
      </c>
    </row>
    <row r="427" spans="1:7" s="1" customFormat="1" ht="15" customHeight="1" x14ac:dyDescent="0.2">
      <c r="A427" s="85">
        <f t="shared" si="6"/>
        <v>420</v>
      </c>
      <c r="B427" s="111" t="s">
        <v>558</v>
      </c>
      <c r="C427" s="111" t="s">
        <v>932</v>
      </c>
      <c r="D427" s="111" t="s">
        <v>78</v>
      </c>
      <c r="E427" s="111" t="s">
        <v>591</v>
      </c>
      <c r="F427" s="91">
        <v>324.08999999999997</v>
      </c>
      <c r="G427" s="116" t="s">
        <v>526</v>
      </c>
    </row>
    <row r="428" spans="1:7" s="1" customFormat="1" ht="15" customHeight="1" x14ac:dyDescent="0.2">
      <c r="A428" s="85">
        <f t="shared" si="6"/>
        <v>421</v>
      </c>
      <c r="B428" s="111" t="s">
        <v>189</v>
      </c>
      <c r="C428" s="111" t="s">
        <v>210</v>
      </c>
      <c r="D428" s="111" t="s">
        <v>209</v>
      </c>
      <c r="E428" s="111" t="s">
        <v>512</v>
      </c>
      <c r="F428" s="91">
        <v>2301.29</v>
      </c>
      <c r="G428" s="116" t="s">
        <v>517</v>
      </c>
    </row>
    <row r="429" spans="1:7" s="1" customFormat="1" ht="15" customHeight="1" x14ac:dyDescent="0.2">
      <c r="A429" s="85">
        <f t="shared" si="6"/>
        <v>422</v>
      </c>
      <c r="B429" s="111" t="s">
        <v>49</v>
      </c>
      <c r="C429" s="111" t="s">
        <v>933</v>
      </c>
      <c r="D429" s="111" t="s">
        <v>393</v>
      </c>
      <c r="E429" s="111" t="s">
        <v>512</v>
      </c>
      <c r="F429" s="91">
        <v>30446.639999999999</v>
      </c>
      <c r="G429" s="116" t="s">
        <v>513</v>
      </c>
    </row>
    <row r="430" spans="1:7" s="1" customFormat="1" ht="15" customHeight="1" x14ac:dyDescent="0.2">
      <c r="A430" s="85">
        <f t="shared" si="6"/>
        <v>423</v>
      </c>
      <c r="B430" s="111" t="s">
        <v>770</v>
      </c>
      <c r="C430" s="111" t="s">
        <v>934</v>
      </c>
      <c r="D430" s="111" t="s">
        <v>935</v>
      </c>
      <c r="E430" s="111" t="s">
        <v>512</v>
      </c>
      <c r="F430" s="91">
        <v>6216.92</v>
      </c>
      <c r="G430" s="116" t="s">
        <v>513</v>
      </c>
    </row>
    <row r="431" spans="1:7" s="1" customFormat="1" ht="15" customHeight="1" x14ac:dyDescent="0.2">
      <c r="A431" s="85">
        <f t="shared" si="6"/>
        <v>424</v>
      </c>
      <c r="B431" s="111" t="s">
        <v>255</v>
      </c>
      <c r="C431" s="111" t="s">
        <v>505</v>
      </c>
      <c r="D431" s="111" t="s">
        <v>318</v>
      </c>
      <c r="E431" s="111" t="s">
        <v>512</v>
      </c>
      <c r="F431" s="91">
        <v>292.67</v>
      </c>
      <c r="G431" s="116" t="s">
        <v>526</v>
      </c>
    </row>
    <row r="432" spans="1:7" s="1" customFormat="1" ht="15" customHeight="1" x14ac:dyDescent="0.2">
      <c r="A432" s="85">
        <f t="shared" si="6"/>
        <v>425</v>
      </c>
      <c r="B432" s="111" t="s">
        <v>189</v>
      </c>
      <c r="C432" s="111" t="s">
        <v>197</v>
      </c>
      <c r="D432" s="111" t="s">
        <v>196</v>
      </c>
      <c r="E432" s="111" t="s">
        <v>512</v>
      </c>
      <c r="F432" s="91">
        <v>3443.36</v>
      </c>
      <c r="G432" s="116" t="s">
        <v>517</v>
      </c>
    </row>
    <row r="433" spans="1:7" s="1" customFormat="1" ht="15" customHeight="1" x14ac:dyDescent="0.2">
      <c r="A433" s="85">
        <f t="shared" si="6"/>
        <v>426</v>
      </c>
      <c r="B433" s="111" t="s">
        <v>742</v>
      </c>
      <c r="C433" s="111" t="s">
        <v>936</v>
      </c>
      <c r="D433" s="111" t="s">
        <v>937</v>
      </c>
      <c r="E433" s="111" t="s">
        <v>512</v>
      </c>
      <c r="F433" s="91">
        <v>494.65</v>
      </c>
      <c r="G433" s="116" t="s">
        <v>529</v>
      </c>
    </row>
    <row r="434" spans="1:7" s="1" customFormat="1" ht="15" customHeight="1" x14ac:dyDescent="0.2">
      <c r="A434" s="85">
        <f t="shared" si="6"/>
        <v>427</v>
      </c>
      <c r="B434" s="111" t="s">
        <v>184</v>
      </c>
      <c r="C434" s="111" t="s">
        <v>236</v>
      </c>
      <c r="D434" s="111" t="s">
        <v>100</v>
      </c>
      <c r="E434" s="111" t="s">
        <v>512</v>
      </c>
      <c r="F434" s="91">
        <v>3524.33</v>
      </c>
      <c r="G434" s="116" t="s">
        <v>517</v>
      </c>
    </row>
    <row r="435" spans="1:7" s="1" customFormat="1" ht="15" customHeight="1" x14ac:dyDescent="0.2">
      <c r="A435" s="85">
        <f t="shared" si="6"/>
        <v>428</v>
      </c>
      <c r="B435" s="111" t="s">
        <v>118</v>
      </c>
      <c r="C435" s="111" t="s">
        <v>938</v>
      </c>
      <c r="D435" s="111" t="s">
        <v>315</v>
      </c>
      <c r="E435" s="111" t="s">
        <v>512</v>
      </c>
      <c r="F435" s="91">
        <v>2213.31</v>
      </c>
      <c r="G435" s="116" t="s">
        <v>789</v>
      </c>
    </row>
    <row r="436" spans="1:7" s="1" customFormat="1" ht="15" customHeight="1" x14ac:dyDescent="0.2">
      <c r="A436" s="85">
        <f t="shared" si="6"/>
        <v>429</v>
      </c>
      <c r="B436" s="111" t="s">
        <v>742</v>
      </c>
      <c r="C436" s="111" t="s">
        <v>938</v>
      </c>
      <c r="D436" s="111" t="s">
        <v>357</v>
      </c>
      <c r="E436" s="111" t="s">
        <v>591</v>
      </c>
      <c r="F436" s="91">
        <v>547.30999999999995</v>
      </c>
      <c r="G436" s="116" t="s">
        <v>529</v>
      </c>
    </row>
    <row r="437" spans="1:7" s="1" customFormat="1" ht="15" customHeight="1" x14ac:dyDescent="0.2">
      <c r="A437" s="85">
        <f t="shared" si="6"/>
        <v>430</v>
      </c>
      <c r="B437" s="111" t="s">
        <v>222</v>
      </c>
      <c r="C437" s="111" t="s">
        <v>224</v>
      </c>
      <c r="D437" s="111" t="s">
        <v>223</v>
      </c>
      <c r="E437" s="111" t="s">
        <v>512</v>
      </c>
      <c r="F437" s="91">
        <v>263.88</v>
      </c>
      <c r="G437" s="116" t="s">
        <v>514</v>
      </c>
    </row>
    <row r="438" spans="1:7" s="1" customFormat="1" ht="15" customHeight="1" x14ac:dyDescent="0.2">
      <c r="A438" s="85">
        <f t="shared" si="6"/>
        <v>431</v>
      </c>
      <c r="B438" s="111" t="s">
        <v>748</v>
      </c>
      <c r="C438" s="111" t="s">
        <v>939</v>
      </c>
      <c r="D438" s="111" t="s">
        <v>940</v>
      </c>
      <c r="E438" s="111" t="s">
        <v>591</v>
      </c>
      <c r="F438" s="91">
        <v>864.82</v>
      </c>
      <c r="G438" s="116" t="s">
        <v>518</v>
      </c>
    </row>
    <row r="439" spans="1:7" s="1" customFormat="1" ht="15" customHeight="1" x14ac:dyDescent="0.2">
      <c r="A439" s="85">
        <f t="shared" si="6"/>
        <v>432</v>
      </c>
      <c r="B439" s="111" t="s">
        <v>762</v>
      </c>
      <c r="C439" s="111" t="s">
        <v>689</v>
      </c>
      <c r="D439" s="111" t="s">
        <v>109</v>
      </c>
      <c r="E439" s="111" t="s">
        <v>591</v>
      </c>
      <c r="F439" s="91">
        <v>167.86</v>
      </c>
      <c r="G439" s="111" t="s">
        <v>526</v>
      </c>
    </row>
    <row r="440" spans="1:7" s="1" customFormat="1" ht="15" customHeight="1" x14ac:dyDescent="0.2">
      <c r="A440" s="85">
        <f t="shared" si="6"/>
        <v>433</v>
      </c>
      <c r="B440" s="111" t="s">
        <v>762</v>
      </c>
      <c r="C440" s="111" t="s">
        <v>997</v>
      </c>
      <c r="D440" s="111" t="s">
        <v>109</v>
      </c>
      <c r="E440" s="111" t="s">
        <v>591</v>
      </c>
      <c r="F440" s="91">
        <v>671.44</v>
      </c>
      <c r="G440" s="111" t="s">
        <v>526</v>
      </c>
    </row>
    <row r="441" spans="1:7" s="1" customFormat="1" ht="15" customHeight="1" x14ac:dyDescent="0.2">
      <c r="A441" s="85">
        <f t="shared" si="6"/>
        <v>434</v>
      </c>
      <c r="B441" s="111" t="s">
        <v>49</v>
      </c>
      <c r="C441" s="111" t="s">
        <v>941</v>
      </c>
      <c r="D441" s="111" t="s">
        <v>942</v>
      </c>
      <c r="E441" s="111" t="s">
        <v>512</v>
      </c>
      <c r="F441" s="91">
        <v>894.21</v>
      </c>
      <c r="G441" s="116" t="s">
        <v>518</v>
      </c>
    </row>
    <row r="442" spans="1:7" s="1" customFormat="1" ht="15" customHeight="1" x14ac:dyDescent="0.2">
      <c r="A442" s="85">
        <f t="shared" si="6"/>
        <v>435</v>
      </c>
      <c r="B442" s="111" t="s">
        <v>255</v>
      </c>
      <c r="C442" s="111" t="s">
        <v>404</v>
      </c>
      <c r="D442" s="111" t="s">
        <v>403</v>
      </c>
      <c r="E442" s="111" t="s">
        <v>512</v>
      </c>
      <c r="F442" s="91">
        <v>3.1800000000000099</v>
      </c>
      <c r="G442" s="116" t="s">
        <v>520</v>
      </c>
    </row>
    <row r="443" spans="1:7" s="1" customFormat="1" ht="15" customHeight="1" x14ac:dyDescent="0.2">
      <c r="A443" s="85">
        <f t="shared" si="6"/>
        <v>436</v>
      </c>
      <c r="B443" s="111" t="s">
        <v>49</v>
      </c>
      <c r="C443" s="111" t="s">
        <v>332</v>
      </c>
      <c r="D443" s="111" t="s">
        <v>331</v>
      </c>
      <c r="E443" s="111" t="s">
        <v>512</v>
      </c>
      <c r="F443" s="91">
        <v>649.66999999999996</v>
      </c>
      <c r="G443" s="116" t="s">
        <v>527</v>
      </c>
    </row>
    <row r="444" spans="1:7" s="1" customFormat="1" ht="15" customHeight="1" x14ac:dyDescent="0.2">
      <c r="A444" s="85">
        <f t="shared" si="6"/>
        <v>437</v>
      </c>
      <c r="B444" s="111" t="s">
        <v>748</v>
      </c>
      <c r="C444" s="111" t="s">
        <v>943</v>
      </c>
      <c r="D444" s="111" t="s">
        <v>307</v>
      </c>
      <c r="E444" s="111" t="s">
        <v>512</v>
      </c>
      <c r="F444" s="91">
        <v>50.84</v>
      </c>
      <c r="G444" s="116" t="s">
        <v>518</v>
      </c>
    </row>
    <row r="445" spans="1:7" s="1" customFormat="1" ht="15" customHeight="1" x14ac:dyDescent="0.2">
      <c r="A445" s="85">
        <f t="shared" si="6"/>
        <v>438</v>
      </c>
      <c r="B445" s="111" t="s">
        <v>294</v>
      </c>
      <c r="C445" s="111" t="s">
        <v>183</v>
      </c>
      <c r="D445" s="111" t="s">
        <v>66</v>
      </c>
      <c r="E445" s="111" t="s">
        <v>512</v>
      </c>
      <c r="F445" s="91">
        <v>185.15</v>
      </c>
      <c r="G445" s="116" t="s">
        <v>526</v>
      </c>
    </row>
    <row r="446" spans="1:7" s="1" customFormat="1" ht="15" customHeight="1" x14ac:dyDescent="0.2">
      <c r="A446" s="85">
        <f t="shared" si="6"/>
        <v>439</v>
      </c>
      <c r="B446" s="111" t="s">
        <v>189</v>
      </c>
      <c r="C446" s="111" t="s">
        <v>183</v>
      </c>
      <c r="D446" s="111" t="s">
        <v>200</v>
      </c>
      <c r="E446" s="111" t="s">
        <v>512</v>
      </c>
      <c r="F446" s="91">
        <v>3655.47</v>
      </c>
      <c r="G446" s="116" t="s">
        <v>517</v>
      </c>
    </row>
    <row r="447" spans="1:7" s="1" customFormat="1" ht="15" customHeight="1" x14ac:dyDescent="0.2">
      <c r="A447" s="85">
        <f t="shared" si="6"/>
        <v>440</v>
      </c>
      <c r="B447" s="111" t="s">
        <v>742</v>
      </c>
      <c r="C447" s="111" t="s">
        <v>183</v>
      </c>
      <c r="D447" s="111" t="s">
        <v>78</v>
      </c>
      <c r="E447" s="111" t="s">
        <v>512</v>
      </c>
      <c r="F447" s="91">
        <v>721.49</v>
      </c>
      <c r="G447" s="116" t="s">
        <v>526</v>
      </c>
    </row>
    <row r="448" spans="1:7" s="1" customFormat="1" ht="15" customHeight="1" x14ac:dyDescent="0.2">
      <c r="A448" s="85">
        <f t="shared" si="6"/>
        <v>441</v>
      </c>
      <c r="B448" s="111" t="s">
        <v>49</v>
      </c>
      <c r="C448" s="111" t="s">
        <v>183</v>
      </c>
      <c r="D448" s="111" t="s">
        <v>182</v>
      </c>
      <c r="E448" s="111" t="s">
        <v>512</v>
      </c>
      <c r="F448" s="91">
        <v>7371.63</v>
      </c>
      <c r="G448" s="116" t="s">
        <v>518</v>
      </c>
    </row>
    <row r="449" spans="1:7" s="1" customFormat="1" ht="15" customHeight="1" x14ac:dyDescent="0.2">
      <c r="A449" s="85">
        <f t="shared" si="6"/>
        <v>442</v>
      </c>
      <c r="B449" s="111" t="s">
        <v>314</v>
      </c>
      <c r="C449" s="111" t="s">
        <v>430</v>
      </c>
      <c r="D449" s="111" t="s">
        <v>429</v>
      </c>
      <c r="E449" s="111" t="s">
        <v>512</v>
      </c>
      <c r="F449" s="91">
        <v>222.65</v>
      </c>
      <c r="G449" s="116" t="s">
        <v>517</v>
      </c>
    </row>
    <row r="450" spans="1:7" s="1" customFormat="1" ht="15" customHeight="1" x14ac:dyDescent="0.2">
      <c r="A450" s="85">
        <f t="shared" si="6"/>
        <v>443</v>
      </c>
      <c r="B450" s="111" t="s">
        <v>294</v>
      </c>
      <c r="C450" s="111" t="s">
        <v>405</v>
      </c>
      <c r="D450" s="111" t="s">
        <v>62</v>
      </c>
      <c r="E450" s="111" t="s">
        <v>512</v>
      </c>
      <c r="F450" s="91">
        <v>382.85</v>
      </c>
      <c r="G450" s="116" t="s">
        <v>526</v>
      </c>
    </row>
    <row r="451" spans="1:7" s="1" customFormat="1" ht="15" customHeight="1" x14ac:dyDescent="0.2">
      <c r="A451" s="85">
        <f t="shared" si="6"/>
        <v>444</v>
      </c>
      <c r="B451" s="111" t="s">
        <v>75</v>
      </c>
      <c r="C451" s="111" t="s">
        <v>77</v>
      </c>
      <c r="D451" s="111" t="s">
        <v>76</v>
      </c>
      <c r="E451" s="111" t="s">
        <v>512</v>
      </c>
      <c r="F451" s="91">
        <v>13191.51</v>
      </c>
      <c r="G451" s="116" t="s">
        <v>514</v>
      </c>
    </row>
    <row r="452" spans="1:7" s="1" customFormat="1" ht="15" customHeight="1" x14ac:dyDescent="0.2">
      <c r="A452" s="85">
        <f t="shared" si="6"/>
        <v>445</v>
      </c>
      <c r="B452" s="111" t="s">
        <v>184</v>
      </c>
      <c r="C452" s="111" t="s">
        <v>235</v>
      </c>
      <c r="D452" s="111" t="s">
        <v>62</v>
      </c>
      <c r="E452" s="111" t="s">
        <v>512</v>
      </c>
      <c r="F452" s="91">
        <v>2622.85</v>
      </c>
      <c r="G452" s="116" t="s">
        <v>517</v>
      </c>
    </row>
    <row r="453" spans="1:7" s="1" customFormat="1" ht="15" customHeight="1" x14ac:dyDescent="0.2">
      <c r="A453" s="85">
        <f t="shared" si="6"/>
        <v>446</v>
      </c>
      <c r="B453" s="111" t="s">
        <v>421</v>
      </c>
      <c r="C453" s="111" t="s">
        <v>575</v>
      </c>
      <c r="D453" s="111" t="s">
        <v>574</v>
      </c>
      <c r="E453" s="111" t="s">
        <v>591</v>
      </c>
      <c r="F453" s="91">
        <v>40.479999999999997</v>
      </c>
      <c r="G453" s="116" t="s">
        <v>526</v>
      </c>
    </row>
    <row r="454" spans="1:7" s="1" customFormat="1" ht="15" customHeight="1" x14ac:dyDescent="0.2">
      <c r="A454" s="85">
        <f t="shared" si="6"/>
        <v>447</v>
      </c>
      <c r="B454" s="111" t="s">
        <v>742</v>
      </c>
      <c r="C454" s="111" t="s">
        <v>575</v>
      </c>
      <c r="D454" s="111" t="s">
        <v>574</v>
      </c>
      <c r="E454" s="111" t="s">
        <v>591</v>
      </c>
      <c r="F454" s="91">
        <v>38.04</v>
      </c>
      <c r="G454" s="116" t="s">
        <v>526</v>
      </c>
    </row>
    <row r="455" spans="1:7" s="1" customFormat="1" ht="15" customHeight="1" x14ac:dyDescent="0.2">
      <c r="A455" s="85">
        <f t="shared" si="6"/>
        <v>448</v>
      </c>
      <c r="B455" s="111" t="s">
        <v>49</v>
      </c>
      <c r="C455" s="111" t="s">
        <v>178</v>
      </c>
      <c r="D455" s="111" t="s">
        <v>177</v>
      </c>
      <c r="E455" s="111" t="s">
        <v>512</v>
      </c>
      <c r="F455" s="91">
        <v>4507.6000000000004</v>
      </c>
      <c r="G455" s="116" t="s">
        <v>518</v>
      </c>
    </row>
    <row r="456" spans="1:7" s="1" customFormat="1" ht="15" customHeight="1" x14ac:dyDescent="0.2">
      <c r="A456" s="85">
        <f t="shared" si="6"/>
        <v>449</v>
      </c>
      <c r="B456" s="111" t="s">
        <v>469</v>
      </c>
      <c r="C456" s="111" t="s">
        <v>582</v>
      </c>
      <c r="D456" s="111" t="s">
        <v>581</v>
      </c>
      <c r="E456" s="111" t="s">
        <v>591</v>
      </c>
      <c r="F456" s="91">
        <v>207.18</v>
      </c>
      <c r="G456" s="116" t="s">
        <v>745</v>
      </c>
    </row>
    <row r="457" spans="1:7" s="1" customFormat="1" ht="15" customHeight="1" x14ac:dyDescent="0.2">
      <c r="A457" s="85">
        <f t="shared" si="6"/>
        <v>450</v>
      </c>
      <c r="B457" s="111" t="s">
        <v>255</v>
      </c>
      <c r="C457" s="111" t="s">
        <v>312</v>
      </c>
      <c r="D457" s="111" t="s">
        <v>50</v>
      </c>
      <c r="E457" s="111" t="s">
        <v>512</v>
      </c>
      <c r="F457" s="91">
        <v>1578.12</v>
      </c>
      <c r="G457" s="116" t="s">
        <v>514</v>
      </c>
    </row>
    <row r="458" spans="1:7" s="1" customFormat="1" ht="15" customHeight="1" x14ac:dyDescent="0.2">
      <c r="A458" s="85">
        <f t="shared" ref="A458:A521" si="7">SUM(A457+1)</f>
        <v>451</v>
      </c>
      <c r="B458" s="111" t="s">
        <v>189</v>
      </c>
      <c r="C458" s="111" t="s">
        <v>261</v>
      </c>
      <c r="D458" s="111" t="s">
        <v>260</v>
      </c>
      <c r="E458" s="111" t="s">
        <v>512</v>
      </c>
      <c r="F458" s="91">
        <v>3625.54</v>
      </c>
      <c r="G458" s="116" t="s">
        <v>517</v>
      </c>
    </row>
    <row r="459" spans="1:7" s="1" customFormat="1" ht="15" customHeight="1" x14ac:dyDescent="0.2">
      <c r="A459" s="85">
        <f t="shared" si="7"/>
        <v>452</v>
      </c>
      <c r="B459" s="111" t="s">
        <v>49</v>
      </c>
      <c r="C459" s="111" t="s">
        <v>372</v>
      </c>
      <c r="D459" s="111" t="s">
        <v>371</v>
      </c>
      <c r="E459" s="111" t="s">
        <v>512</v>
      </c>
      <c r="F459" s="91">
        <v>328.7</v>
      </c>
      <c r="G459" s="116" t="s">
        <v>517</v>
      </c>
    </row>
    <row r="460" spans="1:7" s="1" customFormat="1" ht="15" customHeight="1" x14ac:dyDescent="0.2">
      <c r="A460" s="85">
        <f t="shared" si="7"/>
        <v>453</v>
      </c>
      <c r="B460" s="111" t="s">
        <v>314</v>
      </c>
      <c r="C460" s="111" t="s">
        <v>944</v>
      </c>
      <c r="D460" s="111" t="s">
        <v>119</v>
      </c>
      <c r="E460" s="111" t="s">
        <v>512</v>
      </c>
      <c r="F460" s="91">
        <v>307.04000000000002</v>
      </c>
      <c r="G460" s="116" t="s">
        <v>517</v>
      </c>
    </row>
    <row r="461" spans="1:7" s="1" customFormat="1" ht="15" customHeight="1" x14ac:dyDescent="0.2">
      <c r="A461" s="85">
        <f t="shared" si="7"/>
        <v>454</v>
      </c>
      <c r="B461" s="111" t="s">
        <v>421</v>
      </c>
      <c r="C461" s="111" t="s">
        <v>589</v>
      </c>
      <c r="D461" s="111" t="s">
        <v>92</v>
      </c>
      <c r="E461" s="111" t="s">
        <v>591</v>
      </c>
      <c r="F461" s="91">
        <v>30.12</v>
      </c>
      <c r="G461" s="116" t="s">
        <v>526</v>
      </c>
    </row>
    <row r="462" spans="1:7" s="1" customFormat="1" ht="15" customHeight="1" x14ac:dyDescent="0.2">
      <c r="A462" s="85">
        <f t="shared" si="7"/>
        <v>455</v>
      </c>
      <c r="B462" s="111" t="s">
        <v>49</v>
      </c>
      <c r="C462" s="111" t="s">
        <v>328</v>
      </c>
      <c r="D462" s="111" t="s">
        <v>327</v>
      </c>
      <c r="E462" s="111" t="s">
        <v>512</v>
      </c>
      <c r="F462" s="91">
        <v>2998.92</v>
      </c>
      <c r="G462" s="116" t="s">
        <v>878</v>
      </c>
    </row>
    <row r="463" spans="1:7" s="1" customFormat="1" ht="15" customHeight="1" x14ac:dyDescent="0.2">
      <c r="A463" s="85">
        <f t="shared" si="7"/>
        <v>456</v>
      </c>
      <c r="B463" s="111" t="s">
        <v>49</v>
      </c>
      <c r="C463" s="111" t="s">
        <v>130</v>
      </c>
      <c r="D463" s="111" t="s">
        <v>129</v>
      </c>
      <c r="E463" s="111" t="s">
        <v>512</v>
      </c>
      <c r="F463" s="91">
        <v>56425.230000000098</v>
      </c>
      <c r="G463" s="116" t="s">
        <v>530</v>
      </c>
    </row>
    <row r="464" spans="1:7" ht="15" customHeight="1" x14ac:dyDescent="0.25">
      <c r="A464" s="85">
        <f t="shared" si="7"/>
        <v>457</v>
      </c>
      <c r="B464" s="111" t="s">
        <v>49</v>
      </c>
      <c r="C464" s="111" t="s">
        <v>130</v>
      </c>
      <c r="D464" s="111" t="s">
        <v>129</v>
      </c>
      <c r="E464" s="111" t="s">
        <v>512</v>
      </c>
      <c r="F464" s="91">
        <v>194.48</v>
      </c>
      <c r="G464" s="116" t="s">
        <v>878</v>
      </c>
    </row>
    <row r="465" spans="1:7" x14ac:dyDescent="0.25">
      <c r="A465" s="85">
        <f t="shared" si="7"/>
        <v>458</v>
      </c>
      <c r="B465" s="111" t="s">
        <v>49</v>
      </c>
      <c r="C465" s="111" t="s">
        <v>130</v>
      </c>
      <c r="D465" s="111" t="s">
        <v>129</v>
      </c>
      <c r="E465" s="111" t="s">
        <v>512</v>
      </c>
      <c r="F465" s="91">
        <v>12.06</v>
      </c>
      <c r="G465" s="116" t="s">
        <v>516</v>
      </c>
    </row>
    <row r="466" spans="1:7" x14ac:dyDescent="0.25">
      <c r="A466" s="85">
        <f t="shared" si="7"/>
        <v>459</v>
      </c>
      <c r="B466" s="111" t="s">
        <v>49</v>
      </c>
      <c r="C466" s="111" t="s">
        <v>169</v>
      </c>
      <c r="D466" s="111" t="s">
        <v>78</v>
      </c>
      <c r="E466" s="111" t="s">
        <v>512</v>
      </c>
      <c r="F466" s="91">
        <v>4568.63</v>
      </c>
      <c r="G466" s="116" t="s">
        <v>745</v>
      </c>
    </row>
    <row r="467" spans="1:7" x14ac:dyDescent="0.25">
      <c r="A467" s="85">
        <f t="shared" si="7"/>
        <v>460</v>
      </c>
      <c r="B467" s="111" t="s">
        <v>742</v>
      </c>
      <c r="C467" s="111" t="s">
        <v>945</v>
      </c>
      <c r="D467" s="111" t="s">
        <v>946</v>
      </c>
      <c r="E467" s="111" t="s">
        <v>512</v>
      </c>
      <c r="F467" s="91">
        <v>92.16</v>
      </c>
      <c r="G467" s="116" t="s">
        <v>529</v>
      </c>
    </row>
    <row r="468" spans="1:7" x14ac:dyDescent="0.25">
      <c r="A468" s="85">
        <f t="shared" si="7"/>
        <v>461</v>
      </c>
      <c r="B468" s="111" t="s">
        <v>49</v>
      </c>
      <c r="C468" s="111" t="s">
        <v>376</v>
      </c>
      <c r="D468" s="111" t="s">
        <v>315</v>
      </c>
      <c r="E468" s="111" t="s">
        <v>512</v>
      </c>
      <c r="F468" s="91">
        <v>1228.3399999999999</v>
      </c>
      <c r="G468" s="116" t="s">
        <v>514</v>
      </c>
    </row>
    <row r="469" spans="1:7" x14ac:dyDescent="0.25">
      <c r="A469" s="85">
        <f t="shared" si="7"/>
        <v>462</v>
      </c>
      <c r="B469" s="111" t="s">
        <v>742</v>
      </c>
      <c r="C469" s="111" t="s">
        <v>947</v>
      </c>
      <c r="D469" s="111" t="s">
        <v>572</v>
      </c>
      <c r="E469" s="111" t="s">
        <v>512</v>
      </c>
      <c r="F469" s="91">
        <v>66.78</v>
      </c>
      <c r="G469" s="116" t="s">
        <v>529</v>
      </c>
    </row>
    <row r="470" spans="1:7" x14ac:dyDescent="0.25">
      <c r="A470" s="85">
        <f t="shared" si="7"/>
        <v>463</v>
      </c>
      <c r="B470" s="111" t="s">
        <v>767</v>
      </c>
      <c r="C470" s="111" t="s">
        <v>468</v>
      </c>
      <c r="D470" s="111" t="s">
        <v>50</v>
      </c>
      <c r="E470" s="111" t="s">
        <v>512</v>
      </c>
      <c r="F470" s="91">
        <v>520.9</v>
      </c>
      <c r="G470" s="116" t="s">
        <v>789</v>
      </c>
    </row>
    <row r="471" spans="1:7" x14ac:dyDescent="0.25">
      <c r="A471" s="85">
        <f t="shared" si="7"/>
        <v>464</v>
      </c>
      <c r="B471" s="111" t="s">
        <v>742</v>
      </c>
      <c r="C471" s="111" t="s">
        <v>948</v>
      </c>
      <c r="D471" s="111" t="s">
        <v>925</v>
      </c>
      <c r="E471" s="111" t="s">
        <v>512</v>
      </c>
      <c r="F471" s="91">
        <v>180.08</v>
      </c>
      <c r="G471" s="116" t="s">
        <v>529</v>
      </c>
    </row>
    <row r="472" spans="1:7" x14ac:dyDescent="0.25">
      <c r="A472" s="85">
        <f t="shared" si="7"/>
        <v>465</v>
      </c>
      <c r="B472" s="111" t="s">
        <v>767</v>
      </c>
      <c r="C472" s="111" t="s">
        <v>65</v>
      </c>
      <c r="D472" s="111" t="s">
        <v>64</v>
      </c>
      <c r="E472" s="111" t="s">
        <v>512</v>
      </c>
      <c r="F472" s="91">
        <v>10932.33</v>
      </c>
      <c r="G472" s="116" t="s">
        <v>514</v>
      </c>
    </row>
    <row r="473" spans="1:7" x14ac:dyDescent="0.25">
      <c r="A473" s="85">
        <f t="shared" si="7"/>
        <v>466</v>
      </c>
      <c r="B473" s="111" t="s">
        <v>275</v>
      </c>
      <c r="C473" s="111" t="s">
        <v>949</v>
      </c>
      <c r="D473" s="111" t="s">
        <v>950</v>
      </c>
      <c r="E473" s="111" t="s">
        <v>512</v>
      </c>
      <c r="F473" s="91">
        <v>215.11</v>
      </c>
      <c r="G473" s="116" t="s">
        <v>526</v>
      </c>
    </row>
    <row r="474" spans="1:7" x14ac:dyDescent="0.25">
      <c r="A474" s="85">
        <f t="shared" si="7"/>
        <v>467</v>
      </c>
      <c r="B474" s="111" t="s">
        <v>770</v>
      </c>
      <c r="C474" s="111" t="s">
        <v>951</v>
      </c>
      <c r="D474" s="111" t="s">
        <v>167</v>
      </c>
      <c r="E474" s="111" t="s">
        <v>512</v>
      </c>
      <c r="F474" s="91">
        <v>1750.54</v>
      </c>
      <c r="G474" s="116" t="s">
        <v>516</v>
      </c>
    </row>
    <row r="475" spans="1:7" x14ac:dyDescent="0.25">
      <c r="A475" s="85">
        <f t="shared" si="7"/>
        <v>468</v>
      </c>
      <c r="B475" s="111" t="s">
        <v>98</v>
      </c>
      <c r="C475" s="111" t="s">
        <v>212</v>
      </c>
      <c r="D475" s="111" t="s">
        <v>211</v>
      </c>
      <c r="E475" s="111" t="s">
        <v>512</v>
      </c>
      <c r="F475" s="91">
        <v>2756.17</v>
      </c>
      <c r="G475" s="116" t="s">
        <v>520</v>
      </c>
    </row>
    <row r="476" spans="1:7" x14ac:dyDescent="0.25">
      <c r="A476" s="85">
        <f t="shared" si="7"/>
        <v>469</v>
      </c>
      <c r="B476" s="111" t="s">
        <v>275</v>
      </c>
      <c r="C476" s="111" t="s">
        <v>241</v>
      </c>
      <c r="D476" s="111" t="s">
        <v>413</v>
      </c>
      <c r="E476" s="111" t="s">
        <v>512</v>
      </c>
      <c r="F476" s="91">
        <v>223.34</v>
      </c>
      <c r="G476" s="116" t="s">
        <v>526</v>
      </c>
    </row>
    <row r="477" spans="1:7" x14ac:dyDescent="0.25">
      <c r="A477" s="85">
        <f t="shared" si="7"/>
        <v>470</v>
      </c>
      <c r="B477" s="111" t="s">
        <v>184</v>
      </c>
      <c r="C477" s="111" t="s">
        <v>241</v>
      </c>
      <c r="D477" s="111" t="s">
        <v>240</v>
      </c>
      <c r="E477" s="111" t="s">
        <v>512</v>
      </c>
      <c r="F477" s="91">
        <v>3136.14</v>
      </c>
      <c r="G477" s="116" t="s">
        <v>517</v>
      </c>
    </row>
    <row r="478" spans="1:7" x14ac:dyDescent="0.25">
      <c r="A478" s="85">
        <f t="shared" si="7"/>
        <v>471</v>
      </c>
      <c r="B478" s="111" t="s">
        <v>49</v>
      </c>
      <c r="C478" s="111" t="s">
        <v>67</v>
      </c>
      <c r="D478" s="111" t="s">
        <v>66</v>
      </c>
      <c r="E478" s="111" t="s">
        <v>512</v>
      </c>
      <c r="F478" s="91">
        <v>33411.379999999997</v>
      </c>
      <c r="G478" s="116" t="s">
        <v>514</v>
      </c>
    </row>
    <row r="479" spans="1:7" x14ac:dyDescent="0.25">
      <c r="A479" s="85">
        <f t="shared" si="7"/>
        <v>472</v>
      </c>
      <c r="B479" s="111" t="s">
        <v>748</v>
      </c>
      <c r="C479" s="111" t="s">
        <v>952</v>
      </c>
      <c r="D479" s="111" t="s">
        <v>876</v>
      </c>
      <c r="E479" s="111" t="s">
        <v>591</v>
      </c>
      <c r="F479" s="91">
        <v>1689.59</v>
      </c>
      <c r="G479" s="116" t="s">
        <v>518</v>
      </c>
    </row>
    <row r="480" spans="1:7" x14ac:dyDescent="0.25">
      <c r="A480" s="85">
        <f t="shared" si="7"/>
        <v>473</v>
      </c>
      <c r="B480" s="111" t="s">
        <v>49</v>
      </c>
      <c r="C480" s="111" t="s">
        <v>152</v>
      </c>
      <c r="D480" s="111" t="s">
        <v>151</v>
      </c>
      <c r="E480" s="111" t="s">
        <v>512</v>
      </c>
      <c r="F480" s="91">
        <v>5113.6499999999996</v>
      </c>
      <c r="G480" s="116" t="s">
        <v>517</v>
      </c>
    </row>
    <row r="481" spans="1:7" x14ac:dyDescent="0.25">
      <c r="A481" s="85">
        <f t="shared" si="7"/>
        <v>474</v>
      </c>
      <c r="B481" s="111" t="s">
        <v>742</v>
      </c>
      <c r="C481" s="111" t="s">
        <v>953</v>
      </c>
      <c r="D481" s="111" t="s">
        <v>954</v>
      </c>
      <c r="E481" s="111" t="s">
        <v>591</v>
      </c>
      <c r="F481" s="91">
        <v>36.26</v>
      </c>
      <c r="G481" s="116" t="s">
        <v>526</v>
      </c>
    </row>
    <row r="482" spans="1:7" x14ac:dyDescent="0.25">
      <c r="A482" s="85">
        <f t="shared" si="7"/>
        <v>475</v>
      </c>
      <c r="B482" s="111" t="s">
        <v>118</v>
      </c>
      <c r="C482" s="111" t="s">
        <v>440</v>
      </c>
      <c r="D482" s="111" t="s">
        <v>439</v>
      </c>
      <c r="E482" s="111" t="s">
        <v>512</v>
      </c>
      <c r="F482" s="91">
        <v>137.13999999999999</v>
      </c>
      <c r="G482" s="116" t="s">
        <v>763</v>
      </c>
    </row>
    <row r="483" spans="1:7" x14ac:dyDescent="0.25">
      <c r="A483" s="85">
        <f t="shared" si="7"/>
        <v>476</v>
      </c>
      <c r="B483" s="111" t="s">
        <v>49</v>
      </c>
      <c r="C483" s="111" t="s">
        <v>264</v>
      </c>
      <c r="D483" s="111" t="s">
        <v>66</v>
      </c>
      <c r="E483" s="111" t="s">
        <v>512</v>
      </c>
      <c r="F483" s="91">
        <v>2060.3000000000002</v>
      </c>
      <c r="G483" s="116" t="s">
        <v>525</v>
      </c>
    </row>
    <row r="484" spans="1:7" x14ac:dyDescent="0.25">
      <c r="A484" s="85">
        <f t="shared" si="7"/>
        <v>477</v>
      </c>
      <c r="B484" s="111" t="s">
        <v>49</v>
      </c>
      <c r="C484" s="111" t="s">
        <v>202</v>
      </c>
      <c r="D484" s="111" t="s">
        <v>84</v>
      </c>
      <c r="E484" s="111" t="s">
        <v>512</v>
      </c>
      <c r="F484" s="91">
        <v>2449.94</v>
      </c>
      <c r="G484" s="116" t="s">
        <v>518</v>
      </c>
    </row>
    <row r="485" spans="1:7" x14ac:dyDescent="0.25">
      <c r="A485" s="85">
        <f t="shared" si="7"/>
        <v>478</v>
      </c>
      <c r="B485" s="111" t="s">
        <v>314</v>
      </c>
      <c r="C485" s="111" t="s">
        <v>352</v>
      </c>
      <c r="D485" s="111" t="s">
        <v>351</v>
      </c>
      <c r="E485" s="111" t="s">
        <v>512</v>
      </c>
      <c r="F485" s="91">
        <v>599.21</v>
      </c>
      <c r="G485" s="116" t="s">
        <v>517</v>
      </c>
    </row>
    <row r="486" spans="1:7" x14ac:dyDescent="0.25">
      <c r="A486" s="85">
        <f t="shared" si="7"/>
        <v>479</v>
      </c>
      <c r="B486" s="111" t="s">
        <v>184</v>
      </c>
      <c r="C486" s="111" t="s">
        <v>955</v>
      </c>
      <c r="D486" s="111" t="s">
        <v>445</v>
      </c>
      <c r="E486" s="111" t="s">
        <v>591</v>
      </c>
      <c r="F486" s="91">
        <v>2241.0500000000002</v>
      </c>
      <c r="G486" s="116" t="s">
        <v>517</v>
      </c>
    </row>
    <row r="487" spans="1:7" x14ac:dyDescent="0.25">
      <c r="A487" s="85">
        <f t="shared" si="7"/>
        <v>480</v>
      </c>
      <c r="B487" s="111" t="s">
        <v>184</v>
      </c>
      <c r="C487" s="111" t="s">
        <v>263</v>
      </c>
      <c r="D487" s="111" t="s">
        <v>262</v>
      </c>
      <c r="E487" s="111" t="s">
        <v>512</v>
      </c>
      <c r="F487" s="91">
        <v>1948.81</v>
      </c>
      <c r="G487" s="116" t="s">
        <v>517</v>
      </c>
    </row>
    <row r="488" spans="1:7" x14ac:dyDescent="0.25">
      <c r="A488" s="85">
        <f t="shared" si="7"/>
        <v>481</v>
      </c>
      <c r="B488" s="111" t="s">
        <v>748</v>
      </c>
      <c r="C488" s="111" t="s">
        <v>956</v>
      </c>
      <c r="D488" s="111" t="s">
        <v>753</v>
      </c>
      <c r="E488" s="111" t="s">
        <v>512</v>
      </c>
      <c r="F488" s="91">
        <v>50.84</v>
      </c>
      <c r="G488" s="116" t="s">
        <v>518</v>
      </c>
    </row>
    <row r="489" spans="1:7" x14ac:dyDescent="0.25">
      <c r="A489" s="85">
        <f t="shared" si="7"/>
        <v>482</v>
      </c>
      <c r="B489" s="111" t="s">
        <v>767</v>
      </c>
      <c r="C489" s="111" t="s">
        <v>95</v>
      </c>
      <c r="D489" s="111" t="s">
        <v>94</v>
      </c>
      <c r="E489" s="111" t="s">
        <v>512</v>
      </c>
      <c r="F489" s="91">
        <v>17655.900000000001</v>
      </c>
      <c r="G489" s="116" t="s">
        <v>530</v>
      </c>
    </row>
    <row r="490" spans="1:7" x14ac:dyDescent="0.25">
      <c r="A490" s="85">
        <f t="shared" si="7"/>
        <v>483</v>
      </c>
      <c r="B490" s="111" t="s">
        <v>49</v>
      </c>
      <c r="C490" s="111" t="s">
        <v>141</v>
      </c>
      <c r="D490" s="111" t="s">
        <v>140</v>
      </c>
      <c r="E490" s="111" t="s">
        <v>512</v>
      </c>
      <c r="F490" s="91">
        <v>9237.76</v>
      </c>
      <c r="G490" s="116" t="s">
        <v>518</v>
      </c>
    </row>
    <row r="491" spans="1:7" x14ac:dyDescent="0.25">
      <c r="A491" s="85">
        <f t="shared" si="7"/>
        <v>484</v>
      </c>
      <c r="B491" s="111" t="s">
        <v>49</v>
      </c>
      <c r="C491" s="111" t="s">
        <v>274</v>
      </c>
      <c r="D491" s="111" t="s">
        <v>273</v>
      </c>
      <c r="E491" s="111" t="s">
        <v>512</v>
      </c>
      <c r="F491" s="91">
        <v>309.98</v>
      </c>
      <c r="G491" s="116" t="s">
        <v>761</v>
      </c>
    </row>
    <row r="492" spans="1:7" x14ac:dyDescent="0.25">
      <c r="A492" s="85">
        <f t="shared" si="7"/>
        <v>485</v>
      </c>
      <c r="B492" s="111" t="s">
        <v>49</v>
      </c>
      <c r="C492" s="111" t="s">
        <v>444</v>
      </c>
      <c r="D492" s="111" t="s">
        <v>205</v>
      </c>
      <c r="E492" s="111" t="s">
        <v>512</v>
      </c>
      <c r="F492" s="91">
        <v>28.5</v>
      </c>
      <c r="G492" s="116" t="s">
        <v>521</v>
      </c>
    </row>
    <row r="493" spans="1:7" x14ac:dyDescent="0.25">
      <c r="A493" s="85">
        <f t="shared" si="7"/>
        <v>486</v>
      </c>
      <c r="B493" s="111" t="s">
        <v>49</v>
      </c>
      <c r="C493" s="111" t="s">
        <v>164</v>
      </c>
      <c r="D493" s="111" t="s">
        <v>163</v>
      </c>
      <c r="E493" s="111" t="s">
        <v>512</v>
      </c>
      <c r="F493" s="91">
        <v>2083.12</v>
      </c>
      <c r="G493" s="116" t="s">
        <v>518</v>
      </c>
    </row>
    <row r="494" spans="1:7" x14ac:dyDescent="0.25">
      <c r="A494" s="85">
        <f t="shared" si="7"/>
        <v>487</v>
      </c>
      <c r="B494" s="111" t="s">
        <v>314</v>
      </c>
      <c r="C494" s="111" t="s">
        <v>336</v>
      </c>
      <c r="D494" s="111" t="s">
        <v>335</v>
      </c>
      <c r="E494" s="111" t="s">
        <v>512</v>
      </c>
      <c r="F494" s="91">
        <v>186.19</v>
      </c>
      <c r="G494" s="116" t="s">
        <v>517</v>
      </c>
    </row>
    <row r="495" spans="1:7" x14ac:dyDescent="0.25">
      <c r="A495" s="85">
        <f t="shared" si="7"/>
        <v>488</v>
      </c>
      <c r="B495" s="111" t="s">
        <v>118</v>
      </c>
      <c r="C495" s="111" t="s">
        <v>957</v>
      </c>
      <c r="D495" s="111" t="s">
        <v>78</v>
      </c>
      <c r="E495" s="111" t="s">
        <v>512</v>
      </c>
      <c r="F495" s="91">
        <v>225.72</v>
      </c>
      <c r="G495" s="116" t="s">
        <v>529</v>
      </c>
    </row>
    <row r="496" spans="1:7" x14ac:dyDescent="0.25">
      <c r="A496" s="85">
        <f t="shared" si="7"/>
        <v>489</v>
      </c>
      <c r="B496" s="111" t="s">
        <v>49</v>
      </c>
      <c r="C496" s="111" t="s">
        <v>131</v>
      </c>
      <c r="D496" s="111" t="s">
        <v>53</v>
      </c>
      <c r="E496" s="111" t="s">
        <v>512</v>
      </c>
      <c r="F496" s="91">
        <v>4211.24</v>
      </c>
      <c r="G496" s="116" t="s">
        <v>517</v>
      </c>
    </row>
    <row r="497" spans="1:7" x14ac:dyDescent="0.25">
      <c r="A497" s="85">
        <f t="shared" si="7"/>
        <v>490</v>
      </c>
      <c r="B497" s="111" t="s">
        <v>748</v>
      </c>
      <c r="C497" s="111" t="s">
        <v>958</v>
      </c>
      <c r="D497" s="111" t="s">
        <v>315</v>
      </c>
      <c r="E497" s="111" t="s">
        <v>512</v>
      </c>
      <c r="F497" s="91">
        <v>263.92</v>
      </c>
      <c r="G497" s="116" t="s">
        <v>518</v>
      </c>
    </row>
    <row r="498" spans="1:7" x14ac:dyDescent="0.25">
      <c r="A498" s="85">
        <f t="shared" si="7"/>
        <v>491</v>
      </c>
      <c r="B498" s="111" t="s">
        <v>421</v>
      </c>
      <c r="C498" s="111" t="s">
        <v>959</v>
      </c>
      <c r="D498" s="111" t="s">
        <v>588</v>
      </c>
      <c r="E498" s="111" t="s">
        <v>591</v>
      </c>
      <c r="F498" s="91">
        <v>7.41</v>
      </c>
      <c r="G498" s="116" t="s">
        <v>526</v>
      </c>
    </row>
    <row r="499" spans="1:7" x14ac:dyDescent="0.25">
      <c r="A499" s="85">
        <f t="shared" si="7"/>
        <v>492</v>
      </c>
      <c r="B499" s="111" t="s">
        <v>748</v>
      </c>
      <c r="C499" s="111" t="s">
        <v>960</v>
      </c>
      <c r="D499" s="111" t="s">
        <v>329</v>
      </c>
      <c r="E499" s="111" t="s">
        <v>512</v>
      </c>
      <c r="F499" s="91">
        <v>1515.54</v>
      </c>
      <c r="G499" s="116" t="s">
        <v>518</v>
      </c>
    </row>
    <row r="500" spans="1:7" x14ac:dyDescent="0.25">
      <c r="A500" s="85">
        <f t="shared" si="7"/>
        <v>493</v>
      </c>
      <c r="B500" s="111" t="s">
        <v>767</v>
      </c>
      <c r="C500" s="111" t="s">
        <v>105</v>
      </c>
      <c r="D500" s="111" t="s">
        <v>104</v>
      </c>
      <c r="E500" s="111" t="s">
        <v>512</v>
      </c>
      <c r="F500" s="91">
        <v>23432.82</v>
      </c>
      <c r="G500" s="116" t="s">
        <v>530</v>
      </c>
    </row>
    <row r="501" spans="1:7" x14ac:dyDescent="0.25">
      <c r="A501" s="85">
        <f t="shared" si="7"/>
        <v>494</v>
      </c>
      <c r="B501" s="111" t="s">
        <v>255</v>
      </c>
      <c r="C501" s="111" t="s">
        <v>396</v>
      </c>
      <c r="D501" s="111" t="s">
        <v>78</v>
      </c>
      <c r="E501" s="111" t="s">
        <v>512</v>
      </c>
      <c r="F501" s="91">
        <v>379.71</v>
      </c>
      <c r="G501" s="116" t="s">
        <v>526</v>
      </c>
    </row>
    <row r="502" spans="1:7" x14ac:dyDescent="0.25">
      <c r="A502" s="85">
        <f t="shared" si="7"/>
        <v>495</v>
      </c>
      <c r="B502" s="111" t="s">
        <v>748</v>
      </c>
      <c r="C502" s="111" t="s">
        <v>961</v>
      </c>
      <c r="D502" s="111" t="s">
        <v>50</v>
      </c>
      <c r="E502" s="111" t="s">
        <v>512</v>
      </c>
      <c r="F502" s="91">
        <v>1170.03</v>
      </c>
      <c r="G502" s="116" t="s">
        <v>518</v>
      </c>
    </row>
    <row r="503" spans="1:7" x14ac:dyDescent="0.25">
      <c r="A503" s="85">
        <f t="shared" si="7"/>
        <v>496</v>
      </c>
      <c r="B503" s="111" t="s">
        <v>222</v>
      </c>
      <c r="C503" s="111" t="s">
        <v>414</v>
      </c>
      <c r="D503" s="111" t="s">
        <v>413</v>
      </c>
      <c r="E503" s="111" t="s">
        <v>512</v>
      </c>
      <c r="F503" s="91">
        <v>2044.16</v>
      </c>
      <c r="G503" s="116" t="s">
        <v>514</v>
      </c>
    </row>
    <row r="504" spans="1:7" x14ac:dyDescent="0.25">
      <c r="A504" s="85">
        <f t="shared" si="7"/>
        <v>497</v>
      </c>
      <c r="B504" s="111" t="s">
        <v>49</v>
      </c>
      <c r="C504" s="111" t="s">
        <v>490</v>
      </c>
      <c r="D504" s="111" t="s">
        <v>394</v>
      </c>
      <c r="E504" s="111" t="s">
        <v>512</v>
      </c>
      <c r="F504" s="91">
        <v>292.26</v>
      </c>
      <c r="G504" s="116" t="s">
        <v>759</v>
      </c>
    </row>
    <row r="505" spans="1:7" x14ac:dyDescent="0.25">
      <c r="A505" s="85">
        <f t="shared" si="7"/>
        <v>498</v>
      </c>
      <c r="B505" s="111" t="s">
        <v>742</v>
      </c>
      <c r="C505" s="111" t="s">
        <v>962</v>
      </c>
      <c r="D505" s="111" t="s">
        <v>874</v>
      </c>
      <c r="E505" s="111" t="s">
        <v>512</v>
      </c>
      <c r="F505" s="91">
        <v>2.73999999999999</v>
      </c>
      <c r="G505" s="116" t="s">
        <v>529</v>
      </c>
    </row>
    <row r="506" spans="1:7" x14ac:dyDescent="0.25">
      <c r="A506" s="85">
        <f t="shared" si="7"/>
        <v>499</v>
      </c>
      <c r="B506" s="111" t="s">
        <v>275</v>
      </c>
      <c r="C506" s="111" t="s">
        <v>963</v>
      </c>
      <c r="D506" s="111" t="s">
        <v>964</v>
      </c>
      <c r="E506" s="111" t="s">
        <v>512</v>
      </c>
      <c r="F506" s="91">
        <v>167.86</v>
      </c>
      <c r="G506" s="116" t="s">
        <v>526</v>
      </c>
    </row>
    <row r="507" spans="1:7" x14ac:dyDescent="0.25">
      <c r="A507" s="85">
        <f t="shared" si="7"/>
        <v>500</v>
      </c>
      <c r="B507" s="111" t="s">
        <v>748</v>
      </c>
      <c r="C507" s="111" t="s">
        <v>103</v>
      </c>
      <c r="D507" s="111" t="s">
        <v>965</v>
      </c>
      <c r="E507" s="111" t="s">
        <v>591</v>
      </c>
      <c r="F507" s="91">
        <v>120.02</v>
      </c>
      <c r="G507" s="116" t="s">
        <v>518</v>
      </c>
    </row>
    <row r="508" spans="1:7" x14ac:dyDescent="0.25">
      <c r="A508" s="85">
        <f t="shared" si="7"/>
        <v>501</v>
      </c>
      <c r="B508" s="111" t="s">
        <v>294</v>
      </c>
      <c r="C508" s="111" t="s">
        <v>103</v>
      </c>
      <c r="D508" s="111" t="s">
        <v>167</v>
      </c>
      <c r="E508" s="111" t="s">
        <v>512</v>
      </c>
      <c r="F508" s="91">
        <v>167.86</v>
      </c>
      <c r="G508" s="116" t="s">
        <v>526</v>
      </c>
    </row>
    <row r="509" spans="1:7" x14ac:dyDescent="0.25">
      <c r="A509" s="85">
        <f t="shared" si="7"/>
        <v>502</v>
      </c>
      <c r="B509" s="111" t="s">
        <v>49</v>
      </c>
      <c r="C509" s="111" t="s">
        <v>103</v>
      </c>
      <c r="D509" s="111" t="s">
        <v>109</v>
      </c>
      <c r="E509" s="111" t="s">
        <v>512</v>
      </c>
      <c r="F509" s="91">
        <v>10350.530000000001</v>
      </c>
      <c r="G509" s="116" t="s">
        <v>514</v>
      </c>
    </row>
    <row r="510" spans="1:7" x14ac:dyDescent="0.25">
      <c r="A510" s="85">
        <f t="shared" si="7"/>
        <v>503</v>
      </c>
      <c r="B510" s="111" t="s">
        <v>49</v>
      </c>
      <c r="C510" s="111" t="s">
        <v>103</v>
      </c>
      <c r="D510" s="111" t="s">
        <v>102</v>
      </c>
      <c r="E510" s="111" t="s">
        <v>512</v>
      </c>
      <c r="F510" s="91">
        <v>9285.31</v>
      </c>
      <c r="G510" s="116" t="s">
        <v>514</v>
      </c>
    </row>
    <row r="511" spans="1:7" x14ac:dyDescent="0.25">
      <c r="A511" s="85">
        <f t="shared" si="7"/>
        <v>504</v>
      </c>
      <c r="B511" s="111" t="s">
        <v>762</v>
      </c>
      <c r="C511" s="111" t="s">
        <v>685</v>
      </c>
      <c r="D511" s="111" t="s">
        <v>680</v>
      </c>
      <c r="E511" s="111" t="s">
        <v>512</v>
      </c>
      <c r="F511" s="91">
        <v>167.86</v>
      </c>
      <c r="G511" s="111" t="s">
        <v>526</v>
      </c>
    </row>
    <row r="512" spans="1:7" s="52" customFormat="1" x14ac:dyDescent="0.25">
      <c r="A512" s="85">
        <f t="shared" si="7"/>
        <v>505</v>
      </c>
      <c r="B512" s="111" t="s">
        <v>762</v>
      </c>
      <c r="C512" s="111" t="s">
        <v>1000</v>
      </c>
      <c r="D512" s="111" t="s">
        <v>680</v>
      </c>
      <c r="E512" s="111" t="s">
        <v>512</v>
      </c>
      <c r="F512" s="91">
        <v>1777.48</v>
      </c>
      <c r="G512" s="111" t="s">
        <v>526</v>
      </c>
    </row>
    <row r="513" spans="1:7" x14ac:dyDescent="0.25">
      <c r="A513" s="85">
        <f t="shared" si="7"/>
        <v>506</v>
      </c>
      <c r="B513" s="111" t="s">
        <v>469</v>
      </c>
      <c r="C513" s="111" t="s">
        <v>966</v>
      </c>
      <c r="D513" s="111" t="s">
        <v>92</v>
      </c>
      <c r="E513" s="111" t="s">
        <v>512</v>
      </c>
      <c r="F513" s="91">
        <v>420.2</v>
      </c>
      <c r="G513" s="116" t="s">
        <v>745</v>
      </c>
    </row>
    <row r="514" spans="1:7" x14ac:dyDescent="0.25">
      <c r="A514" s="85">
        <f t="shared" si="7"/>
        <v>507</v>
      </c>
      <c r="B514" s="111" t="s">
        <v>184</v>
      </c>
      <c r="C514" s="111" t="s">
        <v>967</v>
      </c>
      <c r="D514" s="111" t="s">
        <v>84</v>
      </c>
      <c r="E514" s="111" t="s">
        <v>512</v>
      </c>
      <c r="F514" s="91">
        <v>2186.04</v>
      </c>
      <c r="G514" s="116" t="s">
        <v>517</v>
      </c>
    </row>
    <row r="515" spans="1:7" x14ac:dyDescent="0.25">
      <c r="A515" s="85">
        <f t="shared" si="7"/>
        <v>508</v>
      </c>
      <c r="B515" s="111" t="s">
        <v>742</v>
      </c>
      <c r="C515" s="111" t="s">
        <v>968</v>
      </c>
      <c r="D515" s="111" t="s">
        <v>119</v>
      </c>
      <c r="E515" s="111" t="s">
        <v>512</v>
      </c>
      <c r="F515" s="91">
        <v>42.37</v>
      </c>
      <c r="G515" s="116" t="s">
        <v>529</v>
      </c>
    </row>
    <row r="516" spans="1:7" x14ac:dyDescent="0.25">
      <c r="A516" s="85">
        <f t="shared" si="7"/>
        <v>509</v>
      </c>
      <c r="B516" s="111" t="s">
        <v>742</v>
      </c>
      <c r="C516" s="111" t="s">
        <v>968</v>
      </c>
      <c r="D516" s="111" t="s">
        <v>969</v>
      </c>
      <c r="E516" s="111" t="s">
        <v>512</v>
      </c>
      <c r="F516" s="91">
        <v>6.8399999999999901</v>
      </c>
      <c r="G516" s="116" t="s">
        <v>529</v>
      </c>
    </row>
    <row r="517" spans="1:7" x14ac:dyDescent="0.25">
      <c r="A517" s="85">
        <f t="shared" si="7"/>
        <v>510</v>
      </c>
      <c r="B517" s="111" t="s">
        <v>314</v>
      </c>
      <c r="C517" s="111" t="s">
        <v>334</v>
      </c>
      <c r="D517" s="111" t="s">
        <v>333</v>
      </c>
      <c r="E517" s="111" t="s">
        <v>512</v>
      </c>
      <c r="F517" s="91">
        <v>80.099999999999994</v>
      </c>
      <c r="G517" s="116" t="s">
        <v>517</v>
      </c>
    </row>
    <row r="518" spans="1:7" x14ac:dyDescent="0.25">
      <c r="A518" s="85">
        <f t="shared" si="7"/>
        <v>511</v>
      </c>
      <c r="B518" s="111" t="s">
        <v>742</v>
      </c>
      <c r="C518" s="111" t="s">
        <v>970</v>
      </c>
      <c r="D518" s="111" t="s">
        <v>971</v>
      </c>
      <c r="E518" s="111" t="s">
        <v>512</v>
      </c>
      <c r="F518" s="91">
        <v>14.93</v>
      </c>
      <c r="G518" s="116" t="s">
        <v>524</v>
      </c>
    </row>
    <row r="519" spans="1:7" x14ac:dyDescent="0.25">
      <c r="A519" s="85">
        <f t="shared" si="7"/>
        <v>512</v>
      </c>
      <c r="B519" s="111" t="s">
        <v>421</v>
      </c>
      <c r="C519" s="111" t="s">
        <v>584</v>
      </c>
      <c r="D519" s="111" t="s">
        <v>583</v>
      </c>
      <c r="E519" s="111" t="s">
        <v>591</v>
      </c>
      <c r="F519" s="91">
        <v>89.86</v>
      </c>
      <c r="G519" s="116" t="s">
        <v>526</v>
      </c>
    </row>
    <row r="520" spans="1:7" x14ac:dyDescent="0.25">
      <c r="A520" s="85">
        <f t="shared" si="7"/>
        <v>513</v>
      </c>
      <c r="B520" s="111" t="s">
        <v>742</v>
      </c>
      <c r="C520" s="111" t="s">
        <v>584</v>
      </c>
      <c r="D520" s="111" t="s">
        <v>583</v>
      </c>
      <c r="E520" s="111" t="s">
        <v>591</v>
      </c>
      <c r="F520" s="91">
        <v>167.86</v>
      </c>
      <c r="G520" s="116" t="s">
        <v>526</v>
      </c>
    </row>
    <row r="521" spans="1:7" x14ac:dyDescent="0.25">
      <c r="A521" s="85">
        <f t="shared" si="7"/>
        <v>514</v>
      </c>
      <c r="B521" s="111" t="s">
        <v>255</v>
      </c>
      <c r="C521" s="111" t="s">
        <v>472</v>
      </c>
      <c r="D521" s="111" t="s">
        <v>80</v>
      </c>
      <c r="E521" s="111" t="s">
        <v>512</v>
      </c>
      <c r="F521" s="91">
        <v>771.03</v>
      </c>
      <c r="G521" s="116" t="s">
        <v>526</v>
      </c>
    </row>
    <row r="522" spans="1:7" x14ac:dyDescent="0.25">
      <c r="A522" s="85">
        <f t="shared" ref="A522:A535" si="8">SUM(A521+1)</f>
        <v>515</v>
      </c>
      <c r="B522" s="111" t="s">
        <v>742</v>
      </c>
      <c r="C522" s="111" t="s">
        <v>472</v>
      </c>
      <c r="D522" s="111" t="s">
        <v>972</v>
      </c>
      <c r="E522" s="111" t="s">
        <v>512</v>
      </c>
      <c r="F522" s="91">
        <v>1889.03</v>
      </c>
      <c r="G522" s="116" t="s">
        <v>526</v>
      </c>
    </row>
    <row r="523" spans="1:7" x14ac:dyDescent="0.25">
      <c r="A523" s="85">
        <f t="shared" si="8"/>
        <v>516</v>
      </c>
      <c r="B523" s="111" t="s">
        <v>49</v>
      </c>
      <c r="C523" s="111" t="s">
        <v>214</v>
      </c>
      <c r="D523" s="111" t="s">
        <v>213</v>
      </c>
      <c r="E523" s="111" t="s">
        <v>512</v>
      </c>
      <c r="F523" s="91">
        <v>103.44</v>
      </c>
      <c r="G523" s="116" t="s">
        <v>518</v>
      </c>
    </row>
    <row r="524" spans="1:7" x14ac:dyDescent="0.25">
      <c r="A524" s="85">
        <f t="shared" si="8"/>
        <v>517</v>
      </c>
      <c r="B524" s="111" t="s">
        <v>421</v>
      </c>
      <c r="C524" s="111" t="s">
        <v>573</v>
      </c>
      <c r="D524" s="111" t="s">
        <v>572</v>
      </c>
      <c r="E524" s="111" t="s">
        <v>591</v>
      </c>
      <c r="F524" s="91">
        <v>12.14</v>
      </c>
      <c r="G524" s="116" t="s">
        <v>526</v>
      </c>
    </row>
    <row r="525" spans="1:7" x14ac:dyDescent="0.25">
      <c r="A525" s="85">
        <f t="shared" si="8"/>
        <v>518</v>
      </c>
      <c r="B525" s="111" t="s">
        <v>275</v>
      </c>
      <c r="C525" s="111" t="s">
        <v>973</v>
      </c>
      <c r="D525" s="111" t="s">
        <v>768</v>
      </c>
      <c r="E525" s="111" t="s">
        <v>512</v>
      </c>
      <c r="F525" s="91">
        <v>324.08999999999997</v>
      </c>
      <c r="G525" s="116" t="s">
        <v>526</v>
      </c>
    </row>
    <row r="526" spans="1:7" x14ac:dyDescent="0.25">
      <c r="A526" s="85">
        <f t="shared" si="8"/>
        <v>519</v>
      </c>
      <c r="B526" s="111" t="s">
        <v>255</v>
      </c>
      <c r="C526" s="111" t="s">
        <v>974</v>
      </c>
      <c r="D526" s="111" t="s">
        <v>92</v>
      </c>
      <c r="E526" s="111" t="s">
        <v>591</v>
      </c>
      <c r="F526" s="91">
        <v>183.06</v>
      </c>
      <c r="G526" s="116" t="s">
        <v>526</v>
      </c>
    </row>
    <row r="527" spans="1:7" x14ac:dyDescent="0.25">
      <c r="A527" s="85">
        <f t="shared" si="8"/>
        <v>520</v>
      </c>
      <c r="B527" s="111" t="s">
        <v>421</v>
      </c>
      <c r="C527" s="111" t="s">
        <v>502</v>
      </c>
      <c r="D527" s="111" t="s">
        <v>388</v>
      </c>
      <c r="E527" s="111" t="s">
        <v>512</v>
      </c>
      <c r="F527" s="91">
        <v>375.04</v>
      </c>
      <c r="G527" s="116" t="s">
        <v>526</v>
      </c>
    </row>
    <row r="528" spans="1:7" x14ac:dyDescent="0.25">
      <c r="A528" s="85">
        <f t="shared" si="8"/>
        <v>521</v>
      </c>
      <c r="B528" s="111" t="s">
        <v>742</v>
      </c>
      <c r="C528" s="111" t="s">
        <v>502</v>
      </c>
      <c r="D528" s="111" t="s">
        <v>388</v>
      </c>
      <c r="E528" s="111" t="s">
        <v>512</v>
      </c>
      <c r="F528" s="91">
        <v>167.86</v>
      </c>
      <c r="G528" s="116" t="s">
        <v>526</v>
      </c>
    </row>
    <row r="529" spans="1:7" x14ac:dyDescent="0.25">
      <c r="A529" s="85">
        <f t="shared" si="8"/>
        <v>522</v>
      </c>
      <c r="B529" s="111" t="s">
        <v>49</v>
      </c>
      <c r="C529" s="111" t="s">
        <v>237</v>
      </c>
      <c r="D529" s="111" t="s">
        <v>96</v>
      </c>
      <c r="E529" s="111" t="s">
        <v>512</v>
      </c>
      <c r="F529" s="91">
        <v>2174.69</v>
      </c>
      <c r="G529" s="116" t="s">
        <v>745</v>
      </c>
    </row>
    <row r="530" spans="1:7" x14ac:dyDescent="0.25">
      <c r="A530" s="85">
        <f t="shared" si="8"/>
        <v>523</v>
      </c>
      <c r="B530" s="111" t="s">
        <v>742</v>
      </c>
      <c r="C530" s="111" t="s">
        <v>975</v>
      </c>
      <c r="D530" s="111" t="s">
        <v>976</v>
      </c>
      <c r="E530" s="111" t="s">
        <v>512</v>
      </c>
      <c r="F530" s="91">
        <v>13449.62</v>
      </c>
      <c r="G530" s="116" t="s">
        <v>513</v>
      </c>
    </row>
    <row r="531" spans="1:7" x14ac:dyDescent="0.25">
      <c r="A531" s="85">
        <f t="shared" si="8"/>
        <v>524</v>
      </c>
      <c r="B531" s="111" t="s">
        <v>742</v>
      </c>
      <c r="C531" s="111" t="s">
        <v>975</v>
      </c>
      <c r="D531" s="111" t="s">
        <v>976</v>
      </c>
      <c r="E531" s="111" t="s">
        <v>512</v>
      </c>
      <c r="F531" s="91">
        <v>812.9</v>
      </c>
      <c r="G531" s="116" t="s">
        <v>590</v>
      </c>
    </row>
    <row r="532" spans="1:7" x14ac:dyDescent="0.25">
      <c r="A532" s="85">
        <f t="shared" si="8"/>
        <v>525</v>
      </c>
      <c r="B532" s="111" t="s">
        <v>49</v>
      </c>
      <c r="C532" s="111" t="s">
        <v>382</v>
      </c>
      <c r="D532" s="111" t="s">
        <v>381</v>
      </c>
      <c r="E532" s="111" t="s">
        <v>512</v>
      </c>
      <c r="F532" s="91">
        <v>241.11</v>
      </c>
      <c r="G532" s="116" t="s">
        <v>759</v>
      </c>
    </row>
    <row r="533" spans="1:7" x14ac:dyDescent="0.25">
      <c r="A533" s="85">
        <f t="shared" si="8"/>
        <v>526</v>
      </c>
      <c r="B533" s="111" t="s">
        <v>755</v>
      </c>
      <c r="C533" s="111" t="s">
        <v>977</v>
      </c>
      <c r="D533" s="111" t="s">
        <v>978</v>
      </c>
      <c r="E533" s="111" t="s">
        <v>512</v>
      </c>
      <c r="F533" s="91">
        <v>2120.4</v>
      </c>
      <c r="G533" s="116" t="s">
        <v>513</v>
      </c>
    </row>
    <row r="534" spans="1:7" x14ac:dyDescent="0.25">
      <c r="A534" s="85">
        <f t="shared" si="8"/>
        <v>527</v>
      </c>
      <c r="B534" s="111" t="s">
        <v>49</v>
      </c>
      <c r="C534" s="111" t="s">
        <v>398</v>
      </c>
      <c r="D534" s="111" t="s">
        <v>397</v>
      </c>
      <c r="E534" s="111" t="s">
        <v>512</v>
      </c>
      <c r="F534" s="91">
        <v>486.24</v>
      </c>
      <c r="G534" s="116" t="s">
        <v>759</v>
      </c>
    </row>
    <row r="535" spans="1:7" x14ac:dyDescent="0.25">
      <c r="A535" s="85">
        <f t="shared" si="8"/>
        <v>528</v>
      </c>
      <c r="B535" s="111" t="s">
        <v>49</v>
      </c>
      <c r="C535" s="111" t="s">
        <v>359</v>
      </c>
      <c r="D535" s="111" t="s">
        <v>358</v>
      </c>
      <c r="E535" s="111" t="s">
        <v>512</v>
      </c>
      <c r="F535" s="91">
        <v>78.27</v>
      </c>
      <c r="G535" s="116" t="s">
        <v>759</v>
      </c>
    </row>
    <row r="536" spans="1:7" x14ac:dyDescent="0.25">
      <c r="F536" s="117">
        <f>SUM(F8:F535)</f>
        <v>1792331.5100000009</v>
      </c>
    </row>
    <row r="537" spans="1:7" s="165" customFormat="1" ht="18.75" x14ac:dyDescent="0.25">
      <c r="A537" s="161" t="s">
        <v>1003</v>
      </c>
      <c r="B537" s="162" t="s">
        <v>1005</v>
      </c>
      <c r="C537" s="162"/>
      <c r="D537" s="162"/>
      <c r="E537" s="163"/>
      <c r="F537" s="164"/>
      <c r="G537" s="162"/>
    </row>
  </sheetData>
  <sheetProtection selectLockedCells="1" sort="0" selectUnlockedCells="1"/>
  <sortState ref="A8:G447">
    <sortCondition ref="C8:C447"/>
    <sortCondition ref="D8:D447"/>
  </sortState>
  <mergeCells count="10">
    <mergeCell ref="A1:G1"/>
    <mergeCell ref="A2:G2"/>
    <mergeCell ref="A3:G3"/>
    <mergeCell ref="A6:A7"/>
    <mergeCell ref="B6:B7"/>
    <mergeCell ref="F6:F7"/>
    <mergeCell ref="G6:G7"/>
    <mergeCell ref="C6:D6"/>
    <mergeCell ref="E6:E7"/>
    <mergeCell ref="A4:G4"/>
  </mergeCells>
  <printOptions horizontalCentered="1"/>
  <pageMargins left="0" right="0" top="0.5" bottom="0.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Top10</vt:lpstr>
      <vt:lpstr>EMS-Cumulative</vt:lpstr>
      <vt:lpstr>HOSP-Cumulative</vt:lpstr>
      <vt:lpstr>PHYS-Alpha</vt:lpstr>
      <vt:lpstr>'EMS-Cumulative'!Print_Area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2015-11-23T14:54:43Z</cp:lastPrinted>
  <dcterms:created xsi:type="dcterms:W3CDTF">2012-11-06T16:36:15Z</dcterms:created>
  <dcterms:modified xsi:type="dcterms:W3CDTF">2016-03-23T14:59:12Z</dcterms:modified>
</cp:coreProperties>
</file>