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lindald_health_ok_gov/Documents/CMS Manuals/Desktop/"/>
    </mc:Choice>
  </mc:AlternateContent>
  <xr:revisionPtr revIDLastSave="0" documentId="8_{D9193FEB-987B-40F3-8FE1-A122F4B2A8F9}" xr6:coauthVersionLast="47" xr6:coauthVersionMax="47" xr10:uidLastSave="{00000000-0000-0000-0000-000000000000}"/>
  <bookViews>
    <workbookView xWindow="5820" yWindow="5535" windowWidth="21600" windowHeight="11385" tabRatio="823" xr2:uid="{00000000-000D-0000-FFFF-FFFF00000000}"/>
  </bookViews>
  <sheets>
    <sheet name="Top10" sheetId="3" r:id="rId1"/>
    <sheet name="EMS-Cumulative" sheetId="29" r:id="rId2"/>
    <sheet name="HOSP-Cumulative" sheetId="31" r:id="rId3"/>
    <sheet name="PHYS-Alpha" sheetId="20" r:id="rId4"/>
  </sheets>
  <externalReferences>
    <externalReference r:id="rId5"/>
  </externalReferences>
  <definedNames>
    <definedName name="_xlnm._FilterDatabase" localSheetId="1" hidden="1">'EMS-Cumulative'!$A$11:$Q$46</definedName>
    <definedName name="_xlnm._FilterDatabase" localSheetId="3" hidden="1">'PHYS-Alpha'!$A$7:$M$539</definedName>
    <definedName name="_xlnm.Print_Area" localSheetId="1">'EMS-Cumulative'!$A$1:$M$49</definedName>
    <definedName name="_xlnm.Print_Area" localSheetId="3">'PHYS-Alpha'!$A$1:$G$540</definedName>
    <definedName name="_xlnm.Print_Area" localSheetId="0">'Top10'!$A$1:$F$61</definedName>
    <definedName name="_xlnm.Print_Titles" localSheetId="1">'EMS-Cumulative'!$1:$11</definedName>
    <definedName name="_xlnm.Print_Titles" localSheetId="3">'PHYS-Alpha'!$1:$7</definedName>
    <definedName name="_xlnm.Print_Titles" localSheetId="0">'Top10'!$1:$4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2" i="31" l="1"/>
  <c r="M40" i="29" l="1"/>
  <c r="M39" i="29"/>
  <c r="M38" i="29"/>
  <c r="M37" i="29"/>
  <c r="M30" i="29"/>
  <c r="M29" i="29"/>
  <c r="M28" i="29"/>
  <c r="M27" i="29"/>
  <c r="M26" i="29"/>
  <c r="M25" i="29"/>
  <c r="M24" i="29"/>
  <c r="M23" i="29"/>
  <c r="M22" i="29"/>
  <c r="M21" i="29"/>
  <c r="M20" i="29"/>
  <c r="M19" i="29"/>
  <c r="M18" i="29"/>
  <c r="M17" i="29"/>
  <c r="M16" i="29"/>
  <c r="M15" i="29"/>
  <c r="M14" i="29"/>
  <c r="M13" i="29"/>
  <c r="M12" i="29"/>
  <c r="M59" i="31" l="1"/>
  <c r="O8" i="31" l="1"/>
  <c r="F13" i="29" l="1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30" i="29"/>
  <c r="F31" i="29"/>
  <c r="M31" i="29" s="1"/>
  <c r="F32" i="29"/>
  <c r="M32" i="29" s="1"/>
  <c r="F33" i="29"/>
  <c r="F34" i="29"/>
  <c r="F35" i="29"/>
  <c r="M35" i="29" s="1"/>
  <c r="F36" i="29"/>
  <c r="M36" i="29" s="1"/>
  <c r="F37" i="29"/>
  <c r="F38" i="29"/>
  <c r="F39" i="29"/>
  <c r="F40" i="29"/>
  <c r="F41" i="29"/>
  <c r="F42" i="29"/>
  <c r="F43" i="29"/>
  <c r="F12" i="29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46" i="31"/>
  <c r="F47" i="31"/>
  <c r="F48" i="31"/>
  <c r="F49" i="31"/>
  <c r="F50" i="31"/>
  <c r="F51" i="31"/>
  <c r="F52" i="31"/>
  <c r="F53" i="31"/>
  <c r="F54" i="31"/>
  <c r="F55" i="31"/>
  <c r="F56" i="31"/>
  <c r="F57" i="31"/>
  <c r="F58" i="31"/>
  <c r="F59" i="31"/>
  <c r="F60" i="31"/>
  <c r="F61" i="31"/>
  <c r="F62" i="31"/>
  <c r="F63" i="31"/>
  <c r="F64" i="31"/>
  <c r="F65" i="31"/>
  <c r="F66" i="31"/>
  <c r="F67" i="31"/>
  <c r="F68" i="31"/>
  <c r="F69" i="31"/>
  <c r="F70" i="31"/>
  <c r="F71" i="31"/>
  <c r="F72" i="31"/>
  <c r="F11" i="31"/>
  <c r="F73" i="31" s="1"/>
  <c r="D45" i="3"/>
  <c r="E45" i="3"/>
  <c r="F45" i="3"/>
  <c r="G44" i="29"/>
  <c r="H44" i="29"/>
  <c r="I44" i="29"/>
  <c r="J44" i="29"/>
  <c r="K44" i="29"/>
  <c r="L44" i="29"/>
  <c r="E44" i="29"/>
  <c r="F44" i="29" s="1"/>
  <c r="M33" i="29"/>
  <c r="M34" i="29"/>
  <c r="M41" i="29"/>
  <c r="M42" i="29"/>
  <c r="M43" i="29"/>
  <c r="M9" i="29"/>
  <c r="L73" i="31"/>
  <c r="L45" i="29" s="1"/>
  <c r="M12" i="3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M46" i="31"/>
  <c r="M47" i="31"/>
  <c r="M48" i="31"/>
  <c r="M49" i="31"/>
  <c r="M50" i="31"/>
  <c r="M51" i="31"/>
  <c r="M53" i="31"/>
  <c r="M54" i="31"/>
  <c r="M55" i="31"/>
  <c r="M56" i="31"/>
  <c r="M57" i="31"/>
  <c r="M58" i="31"/>
  <c r="M60" i="31"/>
  <c r="M61" i="31"/>
  <c r="M62" i="31"/>
  <c r="M63" i="31"/>
  <c r="M64" i="31"/>
  <c r="M65" i="31"/>
  <c r="M66" i="31"/>
  <c r="M67" i="31"/>
  <c r="M68" i="31"/>
  <c r="M69" i="31"/>
  <c r="M70" i="31"/>
  <c r="M71" i="31"/>
  <c r="M72" i="31"/>
  <c r="M11" i="31"/>
  <c r="M73" i="31" l="1"/>
  <c r="M44" i="29"/>
  <c r="L46" i="29"/>
  <c r="G8" i="31" l="1"/>
  <c r="M8" i="31" s="1"/>
  <c r="H8" i="31"/>
  <c r="H9" i="31" s="1"/>
  <c r="K8" i="31"/>
  <c r="K9" i="31" s="1"/>
  <c r="L8" i="31"/>
  <c r="I9" i="31"/>
  <c r="J9" i="31"/>
  <c r="G9" i="31" l="1"/>
  <c r="L9" i="31"/>
  <c r="M9" i="31" s="1"/>
  <c r="E73" i="31"/>
  <c r="D46" i="3" s="1"/>
  <c r="E46" i="3"/>
  <c r="F30" i="3" l="1"/>
  <c r="E30" i="3"/>
  <c r="D30" i="3"/>
  <c r="L10" i="29"/>
  <c r="F46" i="3" l="1"/>
  <c r="E45" i="29" l="1"/>
  <c r="F45" i="29" s="1"/>
  <c r="K73" i="31" l="1"/>
  <c r="K45" i="29" s="1"/>
  <c r="K46" i="29" s="1"/>
  <c r="J73" i="31"/>
  <c r="I73" i="31"/>
  <c r="I45" i="29" s="1"/>
  <c r="I46" i="29" s="1"/>
  <c r="H73" i="31"/>
  <c r="H45" i="29" s="1"/>
  <c r="H46" i="29" s="1"/>
  <c r="J45" i="29" l="1"/>
  <c r="J46" i="29" s="1"/>
  <c r="G73" i="31"/>
  <c r="G45" i="29" l="1"/>
  <c r="D19" i="3"/>
  <c r="E19" i="3"/>
  <c r="E31" i="3" s="1"/>
  <c r="F19" i="3"/>
  <c r="M45" i="29" l="1"/>
  <c r="M46" i="29" s="1"/>
  <c r="G46" i="29"/>
  <c r="F31" i="3"/>
  <c r="D31" i="3"/>
  <c r="K74" i="31" l="1"/>
  <c r="K75" i="31" s="1"/>
  <c r="H74" i="31"/>
  <c r="I74" i="31"/>
  <c r="I75" i="31" s="1"/>
  <c r="J74" i="31"/>
  <c r="F539" i="20"/>
  <c r="G74" i="31"/>
  <c r="F61" i="3" l="1"/>
  <c r="E55" i="3" s="1"/>
  <c r="E50" i="3"/>
  <c r="J75" i="31"/>
  <c r="H75" i="31"/>
  <c r="E57" i="3" l="1"/>
  <c r="E53" i="3"/>
  <c r="E58" i="3"/>
  <c r="E54" i="3"/>
  <c r="E59" i="3"/>
  <c r="E52" i="3"/>
  <c r="E51" i="3"/>
  <c r="E56" i="3"/>
  <c r="G75" i="31"/>
  <c r="E74" i="31"/>
  <c r="F74" i="31" s="1"/>
  <c r="K10" i="29"/>
  <c r="J10" i="29"/>
  <c r="I10" i="29"/>
  <c r="H10" i="29"/>
  <c r="G10" i="29"/>
  <c r="M10" i="29" l="1"/>
  <c r="E32" i="3"/>
  <c r="E75" i="31"/>
  <c r="F75" i="31" s="1"/>
  <c r="D32" i="3"/>
  <c r="E46" i="29"/>
  <c r="F46" i="29"/>
  <c r="F32" i="3"/>
  <c r="F60" i="3" l="1"/>
  <c r="E60" i="3" l="1"/>
  <c r="L74" i="31" l="1"/>
  <c r="L75" i="31" l="1"/>
  <c r="M74" i="31"/>
  <c r="M75" i="31" l="1"/>
</calcChain>
</file>

<file path=xl/sharedStrings.xml><?xml version="1.0" encoding="utf-8"?>
<sst xmlns="http://schemas.openxmlformats.org/spreadsheetml/2006/main" count="2990" uniqueCount="1048">
  <si>
    <t>Last Name</t>
  </si>
  <si>
    <t>First Name</t>
  </si>
  <si>
    <t>Specialty</t>
  </si>
  <si>
    <t>Provider Name</t>
  </si>
  <si>
    <t>Business Name</t>
  </si>
  <si>
    <t>Amount ($)</t>
  </si>
  <si>
    <t>Top Ten Reimbursement Recipient, By Provider</t>
  </si>
  <si>
    <t>EMS Agency Name</t>
  </si>
  <si>
    <t>Trauma Region</t>
  </si>
  <si>
    <t>Uncompensated Cost ($)</t>
  </si>
  <si>
    <t>% Allocation</t>
  </si>
  <si>
    <t>Facility Share ($)</t>
  </si>
  <si>
    <t>AIR AMBULANCE</t>
  </si>
  <si>
    <t>Subtotal 1:</t>
  </si>
  <si>
    <t>GROUND AMBULANCE</t>
  </si>
  <si>
    <t>Hospital Name</t>
  </si>
  <si>
    <t>Uncompensated Cost</t>
  </si>
  <si>
    <t>Facility Share</t>
  </si>
  <si>
    <t>Physician Group Name</t>
  </si>
  <si>
    <t>Physician Name</t>
  </si>
  <si>
    <t>Individual Amount</t>
  </si>
  <si>
    <t>Provider Share ($)</t>
  </si>
  <si>
    <t>Eligible Amount ($)</t>
  </si>
  <si>
    <t>EMS - In Alphabetical Order</t>
  </si>
  <si>
    <t>Type*</t>
  </si>
  <si>
    <t xml:space="preserve">Total = </t>
  </si>
  <si>
    <t>Total EMS =</t>
  </si>
  <si>
    <t>Total for Top 10 Air &amp; Ground Ambulance =</t>
  </si>
  <si>
    <t>License Type</t>
  </si>
  <si>
    <t>Total</t>
  </si>
  <si>
    <t>Reimbursement Rate</t>
  </si>
  <si>
    <t>Payment Installments</t>
  </si>
  <si>
    <t>Payment Month</t>
  </si>
  <si>
    <t>Amount Disbursed</t>
  </si>
  <si>
    <t>Trauma Level</t>
  </si>
  <si>
    <t>*University Hospital Authority</t>
  </si>
  <si>
    <t xml:space="preserve">Total EMS = </t>
  </si>
  <si>
    <t xml:space="preserve">Total Hospital &amp; EMS = </t>
  </si>
  <si>
    <t>Total Eligible Uncompensated Cost</t>
  </si>
  <si>
    <t>Total Amount Disbursed</t>
  </si>
  <si>
    <t>Distribution Period Total ($)</t>
  </si>
  <si>
    <t>Allocation    Share</t>
  </si>
  <si>
    <t>*A=air ambulance; G=ground ambulance</t>
  </si>
  <si>
    <t xml:space="preserve">  </t>
  </si>
  <si>
    <t>July</t>
  </si>
  <si>
    <t>Air Evac Lifeteam - Ada 396</t>
  </si>
  <si>
    <t>Air Evac Lifeteam - Altus 473</t>
  </si>
  <si>
    <t>Air Evac Lifeteam - Ardmore 491</t>
  </si>
  <si>
    <t>Air Evac Lifeteam - Claremore 397</t>
  </si>
  <si>
    <t>Air Evac Lifeteam - Cushing 399</t>
  </si>
  <si>
    <t>Air Evac Lifeteam - DeQueen 430</t>
  </si>
  <si>
    <t>Air Evac Lifeteam - Duncan 401</t>
  </si>
  <si>
    <t>Air Evac Lifeteam - Elk City 412</t>
  </si>
  <si>
    <t>Air Evac Lifeteam - Fort Smith 525</t>
  </si>
  <si>
    <t>Air Evac Lifeteam - Muskogee 433</t>
  </si>
  <si>
    <t>Air Evac Lifeteam - Weatherford 482</t>
  </si>
  <si>
    <t>Air Evac Lifeteam - Woodward 429</t>
  </si>
  <si>
    <t>EMSA-East Division</t>
  </si>
  <si>
    <t>EMSA-West Division</t>
  </si>
  <si>
    <t>McClain Grady EMS District #1</t>
  </si>
  <si>
    <t>Muskogee County EMS</t>
  </si>
  <si>
    <t>A</t>
  </si>
  <si>
    <t>G</t>
  </si>
  <si>
    <t>Arbuckle Memorial Hospital</t>
  </si>
  <si>
    <t>Choctaw Memorial Hospital</t>
  </si>
  <si>
    <t>Cleveland Area Hospital</t>
  </si>
  <si>
    <t>Elkview General Hospital</t>
  </si>
  <si>
    <t>Hillcrest Hospital Henryetta</t>
  </si>
  <si>
    <t>Hillcrest Hospital Pryor</t>
  </si>
  <si>
    <t>Hillcrest Hospital South</t>
  </si>
  <si>
    <t>Hillcrest Medical Center</t>
  </si>
  <si>
    <t>Holdenville General Hospital</t>
  </si>
  <si>
    <t>INTEGRIS Bass Baptist Health Center</t>
  </si>
  <si>
    <t>INTEGRIS Canadian Valley Hospital</t>
  </si>
  <si>
    <t>INTEGRIS Miami Hospital</t>
  </si>
  <si>
    <t>INTEGRIS Southwest Medical Center</t>
  </si>
  <si>
    <t>McAlester Regional Health Center</t>
  </si>
  <si>
    <t>McCurtain Memorial Hospital</t>
  </si>
  <si>
    <t>Mercy Hospital Ardmore</t>
  </si>
  <si>
    <t>Mercy Hospital Logan County</t>
  </si>
  <si>
    <t>Mercy Hospital Oklahoma City</t>
  </si>
  <si>
    <t>Mercy Hospital Tishomingo</t>
  </si>
  <si>
    <t>Mercy Hospital Watonga</t>
  </si>
  <si>
    <t>Northeastern Health System</t>
  </si>
  <si>
    <t>Saint Francis Hospital Vinita</t>
  </si>
  <si>
    <t>Share Medical Center</t>
  </si>
  <si>
    <t>St Mary's Regional Medical Center</t>
  </si>
  <si>
    <t xml:space="preserve">     Total EMS = </t>
  </si>
  <si>
    <t xml:space="preserve">           Total EMS &amp; Hospital = </t>
  </si>
  <si>
    <t>PHYSICIANS - In Alphabetical Order (Last Name, First Name)</t>
  </si>
  <si>
    <t xml:space="preserve">             Total Hospital = </t>
  </si>
  <si>
    <t xml:space="preserve">          Total Hospital = </t>
  </si>
  <si>
    <t>Subtotal 2:</t>
  </si>
  <si>
    <t xml:space="preserve">Total Top 10 Hospitals = </t>
  </si>
  <si>
    <t xml:space="preserve">Total Physicians = </t>
  </si>
  <si>
    <t>Hospital - In Alphabetical Order</t>
  </si>
  <si>
    <t>AllianceHealth Durant</t>
  </si>
  <si>
    <t>Cordell Memorial Hospital</t>
  </si>
  <si>
    <t>Mercy Hospital Healdton</t>
  </si>
  <si>
    <t>Oklahoma Heart Hospital South, LLC</t>
  </si>
  <si>
    <t>St John Medical Center</t>
  </si>
  <si>
    <t>EMS of LeFlore County</t>
  </si>
  <si>
    <t>* Trauma Fund 2021 April *</t>
  </si>
  <si>
    <t>Claims July 1, 2019 to December 31, 2019</t>
  </si>
  <si>
    <t>(Updated May 3, 2021)</t>
  </si>
  <si>
    <t>AirEvac Lifeteam - Henryetta</t>
  </si>
  <si>
    <t>Air Evac Lifeteam - Hugo/Idabel 418/494</t>
  </si>
  <si>
    <t>Air Evac Lifeteam - Paris, TX 516 Base 139</t>
  </si>
  <si>
    <t>Air Evac Lifeteam - Stillwater 495</t>
  </si>
  <si>
    <t>Air Evac LifeTeam - Texas 428 Base 65, 67, 68</t>
  </si>
  <si>
    <t>Antlers EMS</t>
  </si>
  <si>
    <t>EMSSTAT-Norman Regional Hospital</t>
  </si>
  <si>
    <t>Med-Trans Corporation - Fixed  Wing Eagle-Med Kansas</t>
  </si>
  <si>
    <t>Med-Trans Corporation - Midwest Aerocare - Joplin</t>
  </si>
  <si>
    <t>Med-Trans Corporation - NW TX Lifestar</t>
  </si>
  <si>
    <t>McAlester Regional Air Care</t>
  </si>
  <si>
    <t>Sinor EMS - Weatherford</t>
  </si>
  <si>
    <t>Sinor EMS - Sayre</t>
  </si>
  <si>
    <t>April</t>
  </si>
  <si>
    <t>May</t>
  </si>
  <si>
    <t>June</t>
  </si>
  <si>
    <t>August</t>
  </si>
  <si>
    <t>AllianceHealth Midwest - Midwest Regional Medical Center</t>
  </si>
  <si>
    <t>AllianceHealth Ponca City - Ponca City Medical Center (Kay County Oklahoma Hosp.)</t>
  </si>
  <si>
    <t>Alliance Health Seminole</t>
  </si>
  <si>
    <t>Jane Phillips Medical Center</t>
  </si>
  <si>
    <t>St John Sapulpa</t>
  </si>
  <si>
    <t>Bristow Endeavor Healthcare dba Bristow Medical Center</t>
  </si>
  <si>
    <t>Comanche County Hospital Authority</t>
  </si>
  <si>
    <t>Duncan Regional Hospital</t>
  </si>
  <si>
    <t>Eastern Oklahoma Medical Center</t>
  </si>
  <si>
    <t>Fairfax Community Hospital</t>
  </si>
  <si>
    <t>Grady Memorial Hospital</t>
  </si>
  <si>
    <t>Harper County Community Hospital</t>
  </si>
  <si>
    <t>Hillcrest Hospital Claremore</t>
  </si>
  <si>
    <t>Integris Baptist Medical Center, Inc</t>
  </si>
  <si>
    <t>INTEGRIS Health Edmond</t>
  </si>
  <si>
    <t>Jackson County Memorial Hospital</t>
  </si>
  <si>
    <t>Jackson Memorial Hospital Authority dba Harmon Memorial Hospital</t>
  </si>
  <si>
    <t>Mercy Hospital Ada</t>
  </si>
  <si>
    <t>Muscogee (Creek) Nation Hospital &amp; Clinics FNB Dept 001 - Muscogee (Creek) Nation Medical Center</t>
  </si>
  <si>
    <t>Norman Regional Hospital</t>
  </si>
  <si>
    <t>Oklahoma Heart Hospital North</t>
  </si>
  <si>
    <t>Oklahoma State University Medical Trust</t>
  </si>
  <si>
    <t>Purcell Municipal Hospital</t>
  </si>
  <si>
    <t>Saint Francis Hospital</t>
  </si>
  <si>
    <t>Saint Francis Hospital South</t>
  </si>
  <si>
    <t>St Anthony-Shawnee</t>
  </si>
  <si>
    <t>St John Broken Arrow, Inc</t>
  </si>
  <si>
    <t>St John Owasso dba Owasso Medical Facility</t>
  </si>
  <si>
    <t>University Hospitals Authority (OUMC Presby/Childrens/Edmond)</t>
  </si>
  <si>
    <t>Weatherford Hospital Authority</t>
  </si>
  <si>
    <t>33,811,937.03</t>
  </si>
  <si>
    <t>Lindsay Municipal Hospital</t>
  </si>
  <si>
    <t>OU Physicians</t>
  </si>
  <si>
    <t>Kelly</t>
  </si>
  <si>
    <t>Drew</t>
  </si>
  <si>
    <t>Blair</t>
  </si>
  <si>
    <t>Scott</t>
  </si>
  <si>
    <t>Ertl</t>
  </si>
  <si>
    <t>William</t>
  </si>
  <si>
    <t>Cross</t>
  </si>
  <si>
    <t>Alisa</t>
  </si>
  <si>
    <t>Kennedy</t>
  </si>
  <si>
    <t>Ryan</t>
  </si>
  <si>
    <t>Lees</t>
  </si>
  <si>
    <t>Jason</t>
  </si>
  <si>
    <t>Celii</t>
  </si>
  <si>
    <t>Amanda</t>
  </si>
  <si>
    <t>Celia</t>
  </si>
  <si>
    <t>Teague</t>
  </si>
  <si>
    <t>David</t>
  </si>
  <si>
    <t>Cheema</t>
  </si>
  <si>
    <t>Ahmed</t>
  </si>
  <si>
    <t>Warren Clinic, Inc</t>
  </si>
  <si>
    <t>Integris Medical Group</t>
  </si>
  <si>
    <t>Orthopedic &amp; Trauma Services of Oklahoma</t>
  </si>
  <si>
    <t>Radiology Consultants of Tulsa, Inc</t>
  </si>
  <si>
    <t>St John Physicians, Inc</t>
  </si>
  <si>
    <t>Green Country Emergency Physicians Of Tulsa</t>
  </si>
  <si>
    <t>Emergency Medicine Physicians of Tulsa County, PLLC</t>
  </si>
  <si>
    <t>Associated Anesthesiologists, Inc</t>
  </si>
  <si>
    <t>Tulsa Radiology Associates, Inc</t>
  </si>
  <si>
    <t>AHS Oklahoma Physician Group, LLC dba Utica Park Clinic</t>
  </si>
  <si>
    <t>Care Communications LLC dba Saint Francis Trauma Institute</t>
  </si>
  <si>
    <t>Neurological Surgery dba Neurosurgery Specialists</t>
  </si>
  <si>
    <t>OU Physicians-Tulsa (Dept of Surgery)</t>
  </si>
  <si>
    <t>Tulsa Bone &amp; Joint Associates</t>
  </si>
  <si>
    <t>Oklahoma Surgical Group, PLLC</t>
  </si>
  <si>
    <t>AHS Oklahoma Heart LLC</t>
  </si>
  <si>
    <t>Neurosurgical Specialists of Tulsa</t>
  </si>
  <si>
    <t>Abbasi</t>
  </si>
  <si>
    <t>Abtahi</t>
  </si>
  <si>
    <t>Adil</t>
  </si>
  <si>
    <t>Adler</t>
  </si>
  <si>
    <t>Albrecht</t>
  </si>
  <si>
    <t>Algan</t>
  </si>
  <si>
    <t>Ali</t>
  </si>
  <si>
    <t>Allen</t>
  </si>
  <si>
    <t>Altaf</t>
  </si>
  <si>
    <t>Amil</t>
  </si>
  <si>
    <t>Amin</t>
  </si>
  <si>
    <t>Amm</t>
  </si>
  <si>
    <t>Anderson</t>
  </si>
  <si>
    <t>Andrahennady</t>
  </si>
  <si>
    <t>Antar</t>
  </si>
  <si>
    <t>Arant</t>
  </si>
  <si>
    <t>Armendi</t>
  </si>
  <si>
    <t>Arnold</t>
  </si>
  <si>
    <t>Artham</t>
  </si>
  <si>
    <t>Auschwitz</t>
  </si>
  <si>
    <t>Azadi</t>
  </si>
  <si>
    <t>Bailey</t>
  </si>
  <si>
    <t>Baker</t>
  </si>
  <si>
    <t>Baldeck</t>
  </si>
  <si>
    <t>Banerjee</t>
  </si>
  <si>
    <t>Barefoot</t>
  </si>
  <si>
    <t>Barnes</t>
  </si>
  <si>
    <t>Barrett</t>
  </si>
  <si>
    <t>Barrow</t>
  </si>
  <si>
    <t>Barsaloux</t>
  </si>
  <si>
    <t>Barton</t>
  </si>
  <si>
    <t>Bassey</t>
  </si>
  <si>
    <t>Bates</t>
  </si>
  <si>
    <t>Battiste</t>
  </si>
  <si>
    <t>Bauer</t>
  </si>
  <si>
    <t>Beasley</t>
  </si>
  <si>
    <t>Beckman</t>
  </si>
  <si>
    <t>Bedekar</t>
  </si>
  <si>
    <t>Bell</t>
  </si>
  <si>
    <t>Bennett</t>
  </si>
  <si>
    <t>Bergren</t>
  </si>
  <si>
    <t>Bernard</t>
  </si>
  <si>
    <t>Beteck</t>
  </si>
  <si>
    <t>Beytoula</t>
  </si>
  <si>
    <t>Biedermann</t>
  </si>
  <si>
    <t>Bien</t>
  </si>
  <si>
    <t>Biggs</t>
  </si>
  <si>
    <t>Billings</t>
  </si>
  <si>
    <t>Bini</t>
  </si>
  <si>
    <t>Black</t>
  </si>
  <si>
    <t>Blakey</t>
  </si>
  <si>
    <t>Blaschke</t>
  </si>
  <si>
    <t>Bodily</t>
  </si>
  <si>
    <t>Boedeker</t>
  </si>
  <si>
    <t>Bohnstedt</t>
  </si>
  <si>
    <t>Bolene</t>
  </si>
  <si>
    <t>Bonner</t>
  </si>
  <si>
    <t>Borsky</t>
  </si>
  <si>
    <t>Bowen</t>
  </si>
  <si>
    <t>Bradford</t>
  </si>
  <si>
    <t>Bradley</t>
  </si>
  <si>
    <t>Bradt</t>
  </si>
  <si>
    <t>Brandt</t>
  </si>
  <si>
    <t>Broderick</t>
  </si>
  <si>
    <t>Brown</t>
  </si>
  <si>
    <t>Browne</t>
  </si>
  <si>
    <t>Bui</t>
  </si>
  <si>
    <t>Burkus</t>
  </si>
  <si>
    <t>Burns</t>
  </si>
  <si>
    <t>Butchee</t>
  </si>
  <si>
    <t>Butler</t>
  </si>
  <si>
    <t>Cai</t>
  </si>
  <si>
    <t>Calder</t>
  </si>
  <si>
    <t>Campbell</t>
  </si>
  <si>
    <t>Canady</t>
  </si>
  <si>
    <t>Cannon</t>
  </si>
  <si>
    <t>Carey</t>
  </si>
  <si>
    <t>Carmichael</t>
  </si>
  <si>
    <t>Carroll</t>
  </si>
  <si>
    <t>Carstens</t>
  </si>
  <si>
    <t>Carter</t>
  </si>
  <si>
    <t>Caudle</t>
  </si>
  <si>
    <t>Chainakul</t>
  </si>
  <si>
    <t>Charles</t>
  </si>
  <si>
    <t>Chekofsky</t>
  </si>
  <si>
    <t>Chenoweth</t>
  </si>
  <si>
    <t>Chetty</t>
  </si>
  <si>
    <t>Childs</t>
  </si>
  <si>
    <t>Chong</t>
  </si>
  <si>
    <t>Chonka</t>
  </si>
  <si>
    <t>Chow</t>
  </si>
  <si>
    <t>Chrusciel</t>
  </si>
  <si>
    <t>Clark</t>
  </si>
  <si>
    <t>Clouser</t>
  </si>
  <si>
    <t>Cogar</t>
  </si>
  <si>
    <t>Condie</t>
  </si>
  <si>
    <t>Conner</t>
  </si>
  <si>
    <t>Conrad</t>
  </si>
  <si>
    <t>Coon</t>
  </si>
  <si>
    <t>Cordell</t>
  </si>
  <si>
    <t>Crowder</t>
  </si>
  <si>
    <t>Cunningham</t>
  </si>
  <si>
    <t>Curry</t>
  </si>
  <si>
    <t>Dare</t>
  </si>
  <si>
    <t>Darkazally</t>
  </si>
  <si>
    <t>Dasari</t>
  </si>
  <si>
    <t>Davey</t>
  </si>
  <si>
    <t>Davila</t>
  </si>
  <si>
    <t>Dayyoub</t>
  </si>
  <si>
    <t>Dean</t>
  </si>
  <si>
    <t>Dehkordi</t>
  </si>
  <si>
    <t>Demiralp</t>
  </si>
  <si>
    <t>Derrevere</t>
  </si>
  <si>
    <t>Desai</t>
  </si>
  <si>
    <t>Dickens</t>
  </si>
  <si>
    <t>DiEnna</t>
  </si>
  <si>
    <t>Dixon</t>
  </si>
  <si>
    <t>Doyle</t>
  </si>
  <si>
    <t>Dressler</t>
  </si>
  <si>
    <t>Drinkaus</t>
  </si>
  <si>
    <t>Dull</t>
  </si>
  <si>
    <t>Dumais</t>
  </si>
  <si>
    <t>Dunn</t>
  </si>
  <si>
    <t>Duvall</t>
  </si>
  <si>
    <t>Dzurilla</t>
  </si>
  <si>
    <t>Eid</t>
  </si>
  <si>
    <t>Eiszner</t>
  </si>
  <si>
    <t>Eldridge</t>
  </si>
  <si>
    <t>Elhoushy</t>
  </si>
  <si>
    <t>Elizalde</t>
  </si>
  <si>
    <t>Elkins</t>
  </si>
  <si>
    <t>Elwell</t>
  </si>
  <si>
    <t>Emerson</t>
  </si>
  <si>
    <t>Encalada</t>
  </si>
  <si>
    <t>Engstrom</t>
  </si>
  <si>
    <t>Ensley</t>
  </si>
  <si>
    <t>Erbar</t>
  </si>
  <si>
    <t>Erickson</t>
  </si>
  <si>
    <t>Ernst</t>
  </si>
  <si>
    <t>Farghaly</t>
  </si>
  <si>
    <t>Fast</t>
  </si>
  <si>
    <t>Feliciano</t>
  </si>
  <si>
    <t>Fischer</t>
  </si>
  <si>
    <t>Fitter</t>
  </si>
  <si>
    <t>Fitz</t>
  </si>
  <si>
    <t>Folly</t>
  </si>
  <si>
    <t>Fortes</t>
  </si>
  <si>
    <t>Fowle</t>
  </si>
  <si>
    <t>Fravel</t>
  </si>
  <si>
    <t>Fung</t>
  </si>
  <si>
    <t>Furr</t>
  </si>
  <si>
    <t>Gaddam</t>
  </si>
  <si>
    <t>Gaffney</t>
  </si>
  <si>
    <t>Garcia</t>
  </si>
  <si>
    <t>Garrett</t>
  </si>
  <si>
    <t>Gernsback</t>
  </si>
  <si>
    <t>Gerold</t>
  </si>
  <si>
    <t>Ghale</t>
  </si>
  <si>
    <t>Gibelyou</t>
  </si>
  <si>
    <t>Gierman</t>
  </si>
  <si>
    <t>Gillespie</t>
  </si>
  <si>
    <t>Gillies</t>
  </si>
  <si>
    <t>Ginsberg</t>
  </si>
  <si>
    <t>Glenn</t>
  </si>
  <si>
    <t>Godara</t>
  </si>
  <si>
    <t>Gomes</t>
  </si>
  <si>
    <t>Goodloe</t>
  </si>
  <si>
    <t>Goodwin</t>
  </si>
  <si>
    <t>Gopal</t>
  </si>
  <si>
    <t>Gordon</t>
  </si>
  <si>
    <t>Graif</t>
  </si>
  <si>
    <t>Grant</t>
  </si>
  <si>
    <t>Gregory</t>
  </si>
  <si>
    <t>Griffin</t>
  </si>
  <si>
    <t>Gross</t>
  </si>
  <si>
    <t>Haider</t>
  </si>
  <si>
    <t>Halpin</t>
  </si>
  <si>
    <t>Halterman</t>
  </si>
  <si>
    <t>Hamasaki</t>
  </si>
  <si>
    <t>Hamed</t>
  </si>
  <si>
    <t>Hamilton</t>
  </si>
  <si>
    <t>Haney</t>
  </si>
  <si>
    <t>Hanna</t>
  </si>
  <si>
    <t>Hansard</t>
  </si>
  <si>
    <t>Harris</t>
  </si>
  <si>
    <t>Harsh</t>
  </si>
  <si>
    <t>Harville</t>
  </si>
  <si>
    <t>Hassell</t>
  </si>
  <si>
    <t>Hastings</t>
  </si>
  <si>
    <t>Hauger</t>
  </si>
  <si>
    <t>Haught</t>
  </si>
  <si>
    <t>Hawkins</t>
  </si>
  <si>
    <t>Haws</t>
  </si>
  <si>
    <t>Hayes</t>
  </si>
  <si>
    <t>Heibult</t>
  </si>
  <si>
    <t>Heinlen</t>
  </si>
  <si>
    <t>Helmy</t>
  </si>
  <si>
    <t>Henderson</t>
  </si>
  <si>
    <t>Hendrickson</t>
  </si>
  <si>
    <t>Hensel</t>
  </si>
  <si>
    <t>Herrington</t>
  </si>
  <si>
    <t>Hickerson</t>
  </si>
  <si>
    <t>Hill</t>
  </si>
  <si>
    <t>Hinojosa</t>
  </si>
  <si>
    <t>Hinton</t>
  </si>
  <si>
    <t>Ho</t>
  </si>
  <si>
    <t>Holder</t>
  </si>
  <si>
    <t>Holsaeter</t>
  </si>
  <si>
    <t>Hook</t>
  </si>
  <si>
    <t>Horton</t>
  </si>
  <si>
    <t>Hoy</t>
  </si>
  <si>
    <t>Hunihan</t>
  </si>
  <si>
    <t>Hutto</t>
  </si>
  <si>
    <t>Iii</t>
  </si>
  <si>
    <t>III</t>
  </si>
  <si>
    <t>IV</t>
  </si>
  <si>
    <t>Jackson</t>
  </si>
  <si>
    <t>Jain</t>
  </si>
  <si>
    <t>Jaiswal</t>
  </si>
  <si>
    <t>Jenkins</t>
  </si>
  <si>
    <t>Jennings</t>
  </si>
  <si>
    <t>Johnson</t>
  </si>
  <si>
    <t>Jones</t>
  </si>
  <si>
    <t>Joseph</t>
  </si>
  <si>
    <t>Joslin</t>
  </si>
  <si>
    <t>Jr</t>
  </si>
  <si>
    <t>Kadakia</t>
  </si>
  <si>
    <t>Kalkat</t>
  </si>
  <si>
    <t>Kallenberger</t>
  </si>
  <si>
    <t>Kamau</t>
  </si>
  <si>
    <t>Kammerlocher</t>
  </si>
  <si>
    <t>Kaneshige</t>
  </si>
  <si>
    <t>Karpman</t>
  </si>
  <si>
    <t>Katsis</t>
  </si>
  <si>
    <t>Kattula</t>
  </si>
  <si>
    <t>Kaufman</t>
  </si>
  <si>
    <t>Keddissi</t>
  </si>
  <si>
    <t>Keim</t>
  </si>
  <si>
    <t>Kempe</t>
  </si>
  <si>
    <t>Khastgir</t>
  </si>
  <si>
    <t>Khodadadian</t>
  </si>
  <si>
    <t>Khorgami</t>
  </si>
  <si>
    <t>Kilpadikar</t>
  </si>
  <si>
    <t>Kim</t>
  </si>
  <si>
    <t>Kneale</t>
  </si>
  <si>
    <t>Kohli</t>
  </si>
  <si>
    <t>Kohrs</t>
  </si>
  <si>
    <t>Kozlowski</t>
  </si>
  <si>
    <t>Kraemer</t>
  </si>
  <si>
    <t>Kraus</t>
  </si>
  <si>
    <t>Krempl</t>
  </si>
  <si>
    <t>Kulesus</t>
  </si>
  <si>
    <t>Kumar</t>
  </si>
  <si>
    <t>Kunkel</t>
  </si>
  <si>
    <t>Lagaso</t>
  </si>
  <si>
    <t>Lal</t>
  </si>
  <si>
    <t>Lambrecht</t>
  </si>
  <si>
    <t>Landis</t>
  </si>
  <si>
    <t>Lane</t>
  </si>
  <si>
    <t>Lansinger</t>
  </si>
  <si>
    <t>Larson</t>
  </si>
  <si>
    <t>Lau</t>
  </si>
  <si>
    <t>Laughlin</t>
  </si>
  <si>
    <t>Le</t>
  </si>
  <si>
    <t>Lee</t>
  </si>
  <si>
    <t>Lehman</t>
  </si>
  <si>
    <t>Lentz</t>
  </si>
  <si>
    <t>Leonard</t>
  </si>
  <si>
    <t>Levine</t>
  </si>
  <si>
    <t>Levy</t>
  </si>
  <si>
    <t>Lewis</t>
  </si>
  <si>
    <t>Lim</t>
  </si>
  <si>
    <t>Lindsay</t>
  </si>
  <si>
    <t>Little</t>
  </si>
  <si>
    <t>Long</t>
  </si>
  <si>
    <t>Lowe</t>
  </si>
  <si>
    <t>Luo</t>
  </si>
  <si>
    <t>Lyons</t>
  </si>
  <si>
    <t>Macharia</t>
  </si>
  <si>
    <t>Mack</t>
  </si>
  <si>
    <t>Madden</t>
  </si>
  <si>
    <t>Madhoun</t>
  </si>
  <si>
    <t>Magguilli</t>
  </si>
  <si>
    <t>Maguire</t>
  </si>
  <si>
    <t>Major</t>
  </si>
  <si>
    <t>Malik</t>
  </si>
  <si>
    <t>Mansalis</t>
  </si>
  <si>
    <t>Mantor</t>
  </si>
  <si>
    <t>Maple</t>
  </si>
  <si>
    <t>Maqbool</t>
  </si>
  <si>
    <t>Maqusi</t>
  </si>
  <si>
    <t>Marouk</t>
  </si>
  <si>
    <t>Martin</t>
  </si>
  <si>
    <t>Martinez</t>
  </si>
  <si>
    <t>Masih</t>
  </si>
  <si>
    <t>Matousek</t>
  </si>
  <si>
    <t>Matthew</t>
  </si>
  <si>
    <t>Maybauer</t>
  </si>
  <si>
    <t>Mayo</t>
  </si>
  <si>
    <t>Mayz</t>
  </si>
  <si>
    <t>Mcallister</t>
  </si>
  <si>
    <t>Mccauley</t>
  </si>
  <si>
    <t>Mccollom</t>
  </si>
  <si>
    <t>Mccoy</t>
  </si>
  <si>
    <t>Mclaughlin</t>
  </si>
  <si>
    <t>McQueen</t>
  </si>
  <si>
    <t>Mejia</t>
  </si>
  <si>
    <t>Mejias</t>
  </si>
  <si>
    <t>Mercer</t>
  </si>
  <si>
    <t>Mihu</t>
  </si>
  <si>
    <t>Mills</t>
  </si>
  <si>
    <t>Milman</t>
  </si>
  <si>
    <t>Minor</t>
  </si>
  <si>
    <t>Mir</t>
  </si>
  <si>
    <t>Mirtsching</t>
  </si>
  <si>
    <t>Mohammad</t>
  </si>
  <si>
    <t>Mokhtee</t>
  </si>
  <si>
    <t>Monshie</t>
  </si>
  <si>
    <t>Montgomery</t>
  </si>
  <si>
    <t>Morelli</t>
  </si>
  <si>
    <t>Morris</t>
  </si>
  <si>
    <t>Motazedi</t>
  </si>
  <si>
    <t>Moult</t>
  </si>
  <si>
    <t>Muhammad</t>
  </si>
  <si>
    <t>Muisyo</t>
  </si>
  <si>
    <t>Mukka</t>
  </si>
  <si>
    <t>Murr</t>
  </si>
  <si>
    <t>Murray</t>
  </si>
  <si>
    <t>Nagpal</t>
  </si>
  <si>
    <t>Nallacheru</t>
  </si>
  <si>
    <t>Naman</t>
  </si>
  <si>
    <t>Nechtow</t>
  </si>
  <si>
    <t>Neel</t>
  </si>
  <si>
    <t>Nelson</t>
  </si>
  <si>
    <t>Newman</t>
  </si>
  <si>
    <t>Nguyen</t>
  </si>
  <si>
    <t>Nicolescu</t>
  </si>
  <si>
    <t>Nollin</t>
  </si>
  <si>
    <t>Norris</t>
  </si>
  <si>
    <t>Novak</t>
  </si>
  <si>
    <t>O'Hara</t>
  </si>
  <si>
    <t>Olson</t>
  </si>
  <si>
    <t>Ozcan</t>
  </si>
  <si>
    <t>Pakala</t>
  </si>
  <si>
    <t>Palacios</t>
  </si>
  <si>
    <t>Parker</t>
  </si>
  <si>
    <t>Pasque</t>
  </si>
  <si>
    <t>Patel</t>
  </si>
  <si>
    <t>Pattison</t>
  </si>
  <si>
    <t>Perona</t>
  </si>
  <si>
    <t>Peterson</t>
  </si>
  <si>
    <t>Phelps</t>
  </si>
  <si>
    <t>Phillips</t>
  </si>
  <si>
    <t>Po</t>
  </si>
  <si>
    <t>Polizzi</t>
  </si>
  <si>
    <t>Pope</t>
  </si>
  <si>
    <t>Post</t>
  </si>
  <si>
    <t>Powell</t>
  </si>
  <si>
    <t>Prabhu</t>
  </si>
  <si>
    <t>Prez</t>
  </si>
  <si>
    <t>Proctor</t>
  </si>
  <si>
    <t>Puckett</t>
  </si>
  <si>
    <t>Puffinbarger</t>
  </si>
  <si>
    <t>Purdie</t>
  </si>
  <si>
    <t>Rahhal</t>
  </si>
  <si>
    <t>Raines</t>
  </si>
  <si>
    <t>Ramanathan</t>
  </si>
  <si>
    <t>Randhawa</t>
  </si>
  <si>
    <t>Rapacki</t>
  </si>
  <si>
    <t>Raval</t>
  </si>
  <si>
    <t>Rawls</t>
  </si>
  <si>
    <t>Reinersman</t>
  </si>
  <si>
    <t>Reshi</t>
  </si>
  <si>
    <t>Reynolds</t>
  </si>
  <si>
    <t>Rhodes</t>
  </si>
  <si>
    <t>Richmond</t>
  </si>
  <si>
    <t>Riggs</t>
  </si>
  <si>
    <t>Roach</t>
  </si>
  <si>
    <t>Robles</t>
  </si>
  <si>
    <t>Rockler</t>
  </si>
  <si>
    <t>Rogers</t>
  </si>
  <si>
    <t>Rolfe</t>
  </si>
  <si>
    <t>Rooms</t>
  </si>
  <si>
    <t>Rosenfeld</t>
  </si>
  <si>
    <t>Rousan</t>
  </si>
  <si>
    <t>Royce</t>
  </si>
  <si>
    <t>Ruth</t>
  </si>
  <si>
    <t>Saenz</t>
  </si>
  <si>
    <t>Sagdeo</t>
  </si>
  <si>
    <t>Salins</t>
  </si>
  <si>
    <t>Sam</t>
  </si>
  <si>
    <t>Sanclement</t>
  </si>
  <si>
    <t>Sands</t>
  </si>
  <si>
    <t>Sawyer</t>
  </si>
  <si>
    <t>Schnitker</t>
  </si>
  <si>
    <t>Schoaps</t>
  </si>
  <si>
    <t>Schwartz</t>
  </si>
  <si>
    <t>Seitz</t>
  </si>
  <si>
    <t>Shadid</t>
  </si>
  <si>
    <t>Shaer</t>
  </si>
  <si>
    <t>Shaffer</t>
  </si>
  <si>
    <t>Sheffner</t>
  </si>
  <si>
    <t>Shellenberger</t>
  </si>
  <si>
    <t>Shelton</t>
  </si>
  <si>
    <t>Shepherd</t>
  </si>
  <si>
    <t>Shettar</t>
  </si>
  <si>
    <t>Shy</t>
  </si>
  <si>
    <t>Sisk</t>
  </si>
  <si>
    <t>Sivaram</t>
  </si>
  <si>
    <t>Skousen</t>
  </si>
  <si>
    <t>Smith</t>
  </si>
  <si>
    <t>Soulek</t>
  </si>
  <si>
    <t>Spain</t>
  </si>
  <si>
    <t>Sparkman</t>
  </si>
  <si>
    <t>Sperrazza</t>
  </si>
  <si>
    <t>Stafford</t>
  </si>
  <si>
    <t>Stafira</t>
  </si>
  <si>
    <t>Stetson</t>
  </si>
  <si>
    <t>Stokes</t>
  </si>
  <si>
    <t>Stormo</t>
  </si>
  <si>
    <t>Stratton</t>
  </si>
  <si>
    <t>Stuemky</t>
  </si>
  <si>
    <t>Suhaib</t>
  </si>
  <si>
    <t>Sultan</t>
  </si>
  <si>
    <t>Super</t>
  </si>
  <si>
    <t>Taubman</t>
  </si>
  <si>
    <t>Tawil</t>
  </si>
  <si>
    <t>Taylor</t>
  </si>
  <si>
    <t>Te</t>
  </si>
  <si>
    <t>Terracina</t>
  </si>
  <si>
    <t>Thakral</t>
  </si>
  <si>
    <t>Tharpe</t>
  </si>
  <si>
    <t>Thomas</t>
  </si>
  <si>
    <t>Thukaram</t>
  </si>
  <si>
    <t>Tipu</t>
  </si>
  <si>
    <t>Tran</t>
  </si>
  <si>
    <t>Truong</t>
  </si>
  <si>
    <t>Tufaro</t>
  </si>
  <si>
    <t>Tyler</t>
  </si>
  <si>
    <t>Usman</t>
  </si>
  <si>
    <t>Vallurupalli</t>
  </si>
  <si>
    <t>Vandyck</t>
  </si>
  <si>
    <t>Vasan</t>
  </si>
  <si>
    <t>Verbrugghe</t>
  </si>
  <si>
    <t>Vo</t>
  </si>
  <si>
    <t>Wackowski</t>
  </si>
  <si>
    <t>Wagner</t>
  </si>
  <si>
    <t>Walsh</t>
  </si>
  <si>
    <t>Webb</t>
  </si>
  <si>
    <t>Weber</t>
  </si>
  <si>
    <t>White</t>
  </si>
  <si>
    <t>Wicks</t>
  </si>
  <si>
    <t>Wiley</t>
  </si>
  <si>
    <t>Wilke</t>
  </si>
  <si>
    <t>Williams</t>
  </si>
  <si>
    <t>Wilson</t>
  </si>
  <si>
    <t>Windrix</t>
  </si>
  <si>
    <t>Winsjansen</t>
  </si>
  <si>
    <t>Wolfe</t>
  </si>
  <si>
    <t>Wu</t>
  </si>
  <si>
    <t>Xing</t>
  </si>
  <si>
    <t>Yeabower</t>
  </si>
  <si>
    <t>Young</t>
  </si>
  <si>
    <t>Yu</t>
  </si>
  <si>
    <t>Zandt</t>
  </si>
  <si>
    <t>Zhang</t>
  </si>
  <si>
    <t>Kamran</t>
  </si>
  <si>
    <t>Keivan</t>
  </si>
  <si>
    <t>Abrar</t>
  </si>
  <si>
    <t>Jill</t>
  </si>
  <si>
    <t>Roxie</t>
  </si>
  <si>
    <t>Sheila</t>
  </si>
  <si>
    <t>Munawar</t>
  </si>
  <si>
    <t>Tate</t>
  </si>
  <si>
    <t>Azhar</t>
  </si>
  <si>
    <t>Amgad</t>
  </si>
  <si>
    <t>Christian</t>
  </si>
  <si>
    <t>Brett</t>
  </si>
  <si>
    <t>Russell</t>
  </si>
  <si>
    <t>Steffan</t>
  </si>
  <si>
    <t>Sisira</t>
  </si>
  <si>
    <t>Osama</t>
  </si>
  <si>
    <t>Rebecca</t>
  </si>
  <si>
    <t>Alberto</t>
  </si>
  <si>
    <t>Christopher</t>
  </si>
  <si>
    <t>Surya</t>
  </si>
  <si>
    <t>Cassandra</t>
  </si>
  <si>
    <t>James</t>
  </si>
  <si>
    <t>Jennifer</t>
  </si>
  <si>
    <t>Kevin</t>
  </si>
  <si>
    <t>Mary</t>
  </si>
  <si>
    <t>Mark</t>
  </si>
  <si>
    <t>Chandramouli</t>
  </si>
  <si>
    <t>John</t>
  </si>
  <si>
    <t>Penni</t>
  </si>
  <si>
    <t>Leigh</t>
  </si>
  <si>
    <t>Andrew</t>
  </si>
  <si>
    <t>Roger</t>
  </si>
  <si>
    <t>Edemekong</t>
  </si>
  <si>
    <t>Stephanie</t>
  </si>
  <si>
    <t>Rodney</t>
  </si>
  <si>
    <t>Karen</t>
  </si>
  <si>
    <t>Ajay</t>
  </si>
  <si>
    <t>Marshall</t>
  </si>
  <si>
    <t>Patrick</t>
  </si>
  <si>
    <t>Kimberly</t>
  </si>
  <si>
    <t>Carl</t>
  </si>
  <si>
    <t>Renae</t>
  </si>
  <si>
    <t>Besem</t>
  </si>
  <si>
    <t>Zeyfoula</t>
  </si>
  <si>
    <t>Shane</t>
  </si>
  <si>
    <t>Alexander</t>
  </si>
  <si>
    <t>Daniel</t>
  </si>
  <si>
    <t>Wayland</t>
  </si>
  <si>
    <t>Joshua</t>
  </si>
  <si>
    <t>Jon</t>
  </si>
  <si>
    <t>Jerry</t>
  </si>
  <si>
    <t>Jim</t>
  </si>
  <si>
    <t>Bart</t>
  </si>
  <si>
    <t>Ashley</t>
  </si>
  <si>
    <t>Nathan</t>
  </si>
  <si>
    <t>Mary-Margaret</t>
  </si>
  <si>
    <t>Erin</t>
  </si>
  <si>
    <t>Brent</t>
  </si>
  <si>
    <t>Eric</t>
  </si>
  <si>
    <t>Kenneth</t>
  </si>
  <si>
    <t>Timothy</t>
  </si>
  <si>
    <t>Jimmy</t>
  </si>
  <si>
    <t>Janna</t>
  </si>
  <si>
    <t>Boyd</t>
  </si>
  <si>
    <t>Estibaliz</t>
  </si>
  <si>
    <t>Jack</t>
  </si>
  <si>
    <t>Rongsheng</t>
  </si>
  <si>
    <t>Logan</t>
  </si>
  <si>
    <t>Trinitia</t>
  </si>
  <si>
    <t>Weera</t>
  </si>
  <si>
    <t>Michael</t>
  </si>
  <si>
    <t>Brian</t>
  </si>
  <si>
    <t>Pramod</t>
  </si>
  <si>
    <t>Darwin</t>
  </si>
  <si>
    <t>Zachary</t>
  </si>
  <si>
    <t>Geoffrey</t>
  </si>
  <si>
    <t>Deepti</t>
  </si>
  <si>
    <t>Rachel</t>
  </si>
  <si>
    <t>Bryan</t>
  </si>
  <si>
    <t>Robert</t>
  </si>
  <si>
    <t>Jared</t>
  </si>
  <si>
    <t>Cory</t>
  </si>
  <si>
    <t>Jonathan</t>
  </si>
  <si>
    <t>Julie</t>
  </si>
  <si>
    <t>Mhd</t>
  </si>
  <si>
    <t>Tarun</t>
  </si>
  <si>
    <t>Luis</t>
  </si>
  <si>
    <t>Tammam</t>
  </si>
  <si>
    <t>Lara</t>
  </si>
  <si>
    <t>Azad</t>
  </si>
  <si>
    <t>Gozde</t>
  </si>
  <si>
    <t>Masoom</t>
  </si>
  <si>
    <t>Eugene</t>
  </si>
  <si>
    <t>Christine</t>
  </si>
  <si>
    <t>Stephen</t>
  </si>
  <si>
    <t>Jacob</t>
  </si>
  <si>
    <t>Sarah</t>
  </si>
  <si>
    <t>Jules</t>
  </si>
  <si>
    <t>Ian</t>
  </si>
  <si>
    <t>Jozef</t>
  </si>
  <si>
    <t>Issam</t>
  </si>
  <si>
    <t>Abdel</t>
  </si>
  <si>
    <t>Alejandro</t>
  </si>
  <si>
    <t>Victoria</t>
  </si>
  <si>
    <t>Nataly</t>
  </si>
  <si>
    <t>Ralph</t>
  </si>
  <si>
    <t>Gerald</t>
  </si>
  <si>
    <t>Samar</t>
  </si>
  <si>
    <t>Peter</t>
  </si>
  <si>
    <t>Aurelio</t>
  </si>
  <si>
    <t>Emily</t>
  </si>
  <si>
    <t>Komi</t>
  </si>
  <si>
    <t>Manuel</t>
  </si>
  <si>
    <t>Evan</t>
  </si>
  <si>
    <t>Dustin</t>
  </si>
  <si>
    <t>Kar-Ming</t>
  </si>
  <si>
    <t>Dinesh</t>
  </si>
  <si>
    <t>Frank</t>
  </si>
  <si>
    <t>Jorge</t>
  </si>
  <si>
    <t>Joanna</t>
  </si>
  <si>
    <t>Bel</t>
  </si>
  <si>
    <t>Richard</t>
  </si>
  <si>
    <t>Elizabeth</t>
  </si>
  <si>
    <t>Netali</t>
  </si>
  <si>
    <t>Chad</t>
  </si>
  <si>
    <t>Suchitra</t>
  </si>
  <si>
    <t>Marcos</t>
  </si>
  <si>
    <t>Jeffrey</t>
  </si>
  <si>
    <t>Chitra</t>
  </si>
  <si>
    <t>Theresa</t>
  </si>
  <si>
    <t>Katherine</t>
  </si>
  <si>
    <t>Naina</t>
  </si>
  <si>
    <t>Mohammed</t>
  </si>
  <si>
    <t>Anai</t>
  </si>
  <si>
    <t>Herbert</t>
  </si>
  <si>
    <t>Anthony</t>
  </si>
  <si>
    <t>Ingy</t>
  </si>
  <si>
    <t>Lacy</t>
  </si>
  <si>
    <t>Melissa</t>
  </si>
  <si>
    <t>Beau</t>
  </si>
  <si>
    <t>Laura</t>
  </si>
  <si>
    <t>Lisa</t>
  </si>
  <si>
    <t>Tamara</t>
  </si>
  <si>
    <t>Edwin</t>
  </si>
  <si>
    <t>Wyatt</t>
  </si>
  <si>
    <t>Randall</t>
  </si>
  <si>
    <t>Svein</t>
  </si>
  <si>
    <t>Terry</t>
  </si>
  <si>
    <t>Vanessa</t>
  </si>
  <si>
    <t>George</t>
  </si>
  <si>
    <t>Dale</t>
  </si>
  <si>
    <t>Damien</t>
  </si>
  <si>
    <t>Kamna</t>
  </si>
  <si>
    <t>Jeremy</t>
  </si>
  <si>
    <t>Alisha</t>
  </si>
  <si>
    <t>Gale</t>
  </si>
  <si>
    <t>Philip</t>
  </si>
  <si>
    <t>Lindsey</t>
  </si>
  <si>
    <t>Vishal</t>
  </si>
  <si>
    <t>Tejwant</t>
  </si>
  <si>
    <t>Kinya</t>
  </si>
  <si>
    <t>Paul</t>
  </si>
  <si>
    <t>Alan</t>
  </si>
  <si>
    <t>Adam</t>
  </si>
  <si>
    <t>Steven</t>
  </si>
  <si>
    <t>Sri</t>
  </si>
  <si>
    <t>Jean</t>
  </si>
  <si>
    <t>Andra</t>
  </si>
  <si>
    <t>Craig</t>
  </si>
  <si>
    <t>Terrance</t>
  </si>
  <si>
    <t>Shiedeh</t>
  </si>
  <si>
    <t>Zhamak</t>
  </si>
  <si>
    <t>Anil</t>
  </si>
  <si>
    <t>Hyein</t>
  </si>
  <si>
    <t>Hilary</t>
  </si>
  <si>
    <t>Neeti</t>
  </si>
  <si>
    <t>Rainer</t>
  </si>
  <si>
    <t>Anne</t>
  </si>
  <si>
    <t>Teresa</t>
  </si>
  <si>
    <t>Greg</t>
  </si>
  <si>
    <t>Kaitlyn</t>
  </si>
  <si>
    <t>Gajal</t>
  </si>
  <si>
    <t>Kishore</t>
  </si>
  <si>
    <t>Satish</t>
  </si>
  <si>
    <t>Anjana</t>
  </si>
  <si>
    <t>Lesley</t>
  </si>
  <si>
    <t>Lauren</t>
  </si>
  <si>
    <t>Yuri</t>
  </si>
  <si>
    <t>Dana</t>
  </si>
  <si>
    <t>Lora</t>
  </si>
  <si>
    <t>Kai</t>
  </si>
  <si>
    <t>Sidney</t>
  </si>
  <si>
    <t>Tho</t>
  </si>
  <si>
    <t>Amy</t>
  </si>
  <si>
    <t>Swenson</t>
  </si>
  <si>
    <t>Aimee</t>
  </si>
  <si>
    <t>Jonea</t>
  </si>
  <si>
    <t>Jeff</t>
  </si>
  <si>
    <t>Blake</t>
  </si>
  <si>
    <t>Wenyi</t>
  </si>
  <si>
    <t>Nicholas</t>
  </si>
  <si>
    <t>Aleicia</t>
  </si>
  <si>
    <t>Naziha</t>
  </si>
  <si>
    <t>Suhair</t>
  </si>
  <si>
    <t>Abigail</t>
  </si>
  <si>
    <t>Ashish</t>
  </si>
  <si>
    <t>Densey</t>
  </si>
  <si>
    <t>Marc</t>
  </si>
  <si>
    <t>Colby</t>
  </si>
  <si>
    <t>Kurtis</t>
  </si>
  <si>
    <t>Aaron</t>
  </si>
  <si>
    <t>Brooke</t>
  </si>
  <si>
    <t>Juanita</t>
  </si>
  <si>
    <t>Vivian</t>
  </si>
  <si>
    <t>Mircea</t>
  </si>
  <si>
    <t>Shawn</t>
  </si>
  <si>
    <t>Arshid</t>
  </si>
  <si>
    <t>Barry</t>
  </si>
  <si>
    <t>Hamid</t>
  </si>
  <si>
    <t>Dennis</t>
  </si>
  <si>
    <t>Edward</t>
  </si>
  <si>
    <t>Cyrus</t>
  </si>
  <si>
    <t>Furqan</t>
  </si>
  <si>
    <t>Teddy</t>
  </si>
  <si>
    <t>Indira</t>
  </si>
  <si>
    <t>Christina</t>
  </si>
  <si>
    <t>Srikanth</t>
  </si>
  <si>
    <t>Nigel</t>
  </si>
  <si>
    <t>Donald</t>
  </si>
  <si>
    <t>Tam</t>
  </si>
  <si>
    <t>Teodora</t>
  </si>
  <si>
    <t>Hayden</t>
  </si>
  <si>
    <t>Garret</t>
  </si>
  <si>
    <t>Mehmet</t>
  </si>
  <si>
    <t>Mukadder</t>
  </si>
  <si>
    <t>Aneesh</t>
  </si>
  <si>
    <t>Federico</t>
  </si>
  <si>
    <t>Harish</t>
  </si>
  <si>
    <t>Paragkumar</t>
  </si>
  <si>
    <t>Sanjay</t>
  </si>
  <si>
    <t>Rachael</t>
  </si>
  <si>
    <t>Jo</t>
  </si>
  <si>
    <t>Preston</t>
  </si>
  <si>
    <t>Sunny</t>
  </si>
  <si>
    <t>Sara</t>
  </si>
  <si>
    <t>Santosh</t>
  </si>
  <si>
    <t>Nikola</t>
  </si>
  <si>
    <t>Roderick</t>
  </si>
  <si>
    <t>Sathish</t>
  </si>
  <si>
    <t>Pal</t>
  </si>
  <si>
    <t>Bhrugav</t>
  </si>
  <si>
    <t>Paula</t>
  </si>
  <si>
    <t>Rwoof</t>
  </si>
  <si>
    <t>Dwight</t>
  </si>
  <si>
    <t>Douglas</t>
  </si>
  <si>
    <t>Gary</t>
  </si>
  <si>
    <t>Dillon</t>
  </si>
  <si>
    <t>Clorinda</t>
  </si>
  <si>
    <t>Kendall</t>
  </si>
  <si>
    <t>Nancy</t>
  </si>
  <si>
    <t>Allan</t>
  </si>
  <si>
    <t>Talla</t>
  </si>
  <si>
    <t>Monica</t>
  </si>
  <si>
    <t>Kaustubh</t>
  </si>
  <si>
    <t>Salomi</t>
  </si>
  <si>
    <t>Nevinson</t>
  </si>
  <si>
    <t>Jose</t>
  </si>
  <si>
    <t>Stanley</t>
  </si>
  <si>
    <t>Moutasim</t>
  </si>
  <si>
    <t>Shashank</t>
  </si>
  <si>
    <t>Kamilah</t>
  </si>
  <si>
    <t>Chittur</t>
  </si>
  <si>
    <t>Roy</t>
  </si>
  <si>
    <t>Jacqueline</t>
  </si>
  <si>
    <t>Jaron</t>
  </si>
  <si>
    <t>Nathaniel</t>
  </si>
  <si>
    <t>Omer</t>
  </si>
  <si>
    <t>Fahd</t>
  </si>
  <si>
    <t>Marie</t>
  </si>
  <si>
    <t>Ghassan</t>
  </si>
  <si>
    <t>W</t>
  </si>
  <si>
    <t>Janice</t>
  </si>
  <si>
    <t>Rishi</t>
  </si>
  <si>
    <t>Chet</t>
  </si>
  <si>
    <t>Cody</t>
  </si>
  <si>
    <t>Darren</t>
  </si>
  <si>
    <t>Roopa</t>
  </si>
  <si>
    <t>Hanh</t>
  </si>
  <si>
    <t>Nhan</t>
  </si>
  <si>
    <t>Yasir</t>
  </si>
  <si>
    <t>Santaram</t>
  </si>
  <si>
    <t>Kofi</t>
  </si>
  <si>
    <t>Nilesh</t>
  </si>
  <si>
    <t>Dirk</t>
  </si>
  <si>
    <t>Jessica</t>
  </si>
  <si>
    <t>Gisele</t>
  </si>
  <si>
    <t>Tara</t>
  </si>
  <si>
    <t>Casey</t>
  </si>
  <si>
    <t>Jordan</t>
  </si>
  <si>
    <t>Huimin</t>
  </si>
  <si>
    <t>Jian</t>
  </si>
  <si>
    <t>Zhongxin</t>
  </si>
  <si>
    <t>Debra</t>
  </si>
  <si>
    <t>Shihao</t>
  </si>
  <si>
    <t>MD</t>
  </si>
  <si>
    <t>DO</t>
  </si>
  <si>
    <t>Internal Medicine</t>
  </si>
  <si>
    <t>Osteopathic Physician and Surgeon</t>
  </si>
  <si>
    <t>Pediatrics</t>
  </si>
  <si>
    <t>General Surgery</t>
  </si>
  <si>
    <t>Orthopedic Surgery</t>
  </si>
  <si>
    <t>Adult Reconstructive Orthopedics</t>
  </si>
  <si>
    <t>Diagnostic Radiology</t>
  </si>
  <si>
    <t>Cardiovascular Disease</t>
  </si>
  <si>
    <t>Plastic Surgery</t>
  </si>
  <si>
    <t>Emergency Medicine</t>
  </si>
  <si>
    <t>Anesthesiology</t>
  </si>
  <si>
    <t>Neurological Surgery</t>
  </si>
  <si>
    <t>Endocrinology, Diabetes and Metabolism</t>
  </si>
  <si>
    <t>Clinical Pathology</t>
  </si>
  <si>
    <t>Neurology</t>
  </si>
  <si>
    <t>Pulmonary Disease</t>
  </si>
  <si>
    <t>Cardiothoracic Surgery</t>
  </si>
  <si>
    <t>Vascular Surgery</t>
  </si>
  <si>
    <t>Otology/Neurotology</t>
  </si>
  <si>
    <t>Obstetrics &amp; Gynecology</t>
  </si>
  <si>
    <t>Surgical Critical Care</t>
  </si>
  <si>
    <t>Surgery</t>
  </si>
  <si>
    <t>Anatomic/Clinical Pathology</t>
  </si>
  <si>
    <t>Rheumatology</t>
  </si>
  <si>
    <t>Radiology</t>
  </si>
  <si>
    <t>Urology</t>
  </si>
  <si>
    <t>Critical Care Medicine (Internal Medicine)</t>
  </si>
  <si>
    <t>Otolaryngology</t>
  </si>
  <si>
    <t>Pediatric Radiology</t>
  </si>
  <si>
    <t>Trauma Surgery</t>
  </si>
  <si>
    <t>Surgical Critical Care (Surgery)</t>
  </si>
  <si>
    <t>Pediatric Surgery (Neurology)</t>
  </si>
  <si>
    <t>Family Medicine</t>
  </si>
  <si>
    <t>Orthopedic Trauma</t>
  </si>
  <si>
    <t>Medical Doctor</t>
  </si>
  <si>
    <t>Cardiology</t>
  </si>
  <si>
    <t>Facial Plastic Surgery</t>
  </si>
  <si>
    <t>Cardiovascular Surgery</t>
  </si>
  <si>
    <t>Pathology</t>
  </si>
  <si>
    <t>Chemical Pathology</t>
  </si>
  <si>
    <t>Pediatric Critical Care Medicine</t>
  </si>
  <si>
    <t>Hospitalist</t>
  </si>
  <si>
    <t>Interventional Cardiology</t>
  </si>
  <si>
    <t>Surgery, Cardiovascular</t>
  </si>
  <si>
    <t>Family Practice</t>
  </si>
  <si>
    <t>Surgical Oncology</t>
  </si>
  <si>
    <t>Internal Medicine/Pediatrics</t>
  </si>
  <si>
    <t>Vascular and Interventional Radiology</t>
  </si>
  <si>
    <t>Thoracic Surgery</t>
  </si>
  <si>
    <t>Neurosurgery</t>
  </si>
  <si>
    <t>Hematology (Pathology)</t>
  </si>
  <si>
    <t>Nephrology</t>
  </si>
  <si>
    <t>Family  Medicine</t>
  </si>
  <si>
    <t>Sleep Medicine</t>
  </si>
  <si>
    <t>General Practice</t>
  </si>
  <si>
    <t>Pediatric Surgery</t>
  </si>
  <si>
    <t>Hand Surgery</t>
  </si>
  <si>
    <t>Critical Care</t>
  </si>
  <si>
    <t>Anatomic Pathology</t>
  </si>
  <si>
    <t>Pediatric Orthopedics</t>
  </si>
  <si>
    <t>Psychiatry</t>
  </si>
  <si>
    <t>Clinical Neurophysiology</t>
  </si>
  <si>
    <t>Neuroradiology</t>
  </si>
  <si>
    <t>Pediatric Emergency Medicine</t>
  </si>
  <si>
    <t>Pulmonary Critical Care Medicine</t>
  </si>
  <si>
    <t>Allergy &amp; Immunology</t>
  </si>
  <si>
    <t>Claims July 1, 2019 through December 31, 2019</t>
  </si>
  <si>
    <t>Saint Francis Hospital Muskogee</t>
  </si>
  <si>
    <t>St Anthony Hospital-OKC</t>
  </si>
  <si>
    <t>Air Evac Lifeteam - Kingisher/Yukon 492</t>
  </si>
  <si>
    <t>Air Evac Lifeteam - Paris, AR 395</t>
  </si>
  <si>
    <t xml:space="preserve">Total Hospitals = </t>
  </si>
  <si>
    <t xml:space="preserve">**There was a calculation error in the Total Elgible Uncompensated that was corrected in the month of September </t>
  </si>
  <si>
    <t>880..41</t>
  </si>
  <si>
    <t>(Updated October 5, 2021)</t>
  </si>
  <si>
    <t xml:space="preserve">Payment Installments     </t>
  </si>
  <si>
    <t>Allocation Share</t>
  </si>
  <si>
    <t>Elgible Providers were compensated for the error based upon their Allocation Share.  (The additional amount available for September is $531,866.17)</t>
  </si>
  <si>
    <t>TOTAL AMOUNT DISTRIBUTED - completion of six installments</t>
  </si>
  <si>
    <t>-</t>
  </si>
  <si>
    <t>3417..24</t>
  </si>
  <si>
    <t xml:space="preserve"> </t>
  </si>
  <si>
    <t>**September</t>
  </si>
  <si>
    <t>(Updated October 7, 2021)</t>
  </si>
  <si>
    <t>* Trauma Fund 2021 April 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</si>
</sst>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&quot;$&quot;#,##0"/>
  </numFmts>
  <fonts count="4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8"/>
      <color rgb="FF000000"/>
      <name val="Calibri"/>
      <family val="2"/>
    </font>
    <font>
      <sz val="12"/>
      <color indexed="18"/>
      <name val="Arial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2"/>
      <color indexed="18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i/>
      <sz val="10"/>
      <color theme="1"/>
      <name val="Calibri"/>
      <family val="2"/>
    </font>
    <font>
      <i/>
      <sz val="11"/>
      <color rgb="FF000000"/>
      <name val="Calibri"/>
      <family val="2"/>
    </font>
    <font>
      <b/>
      <sz val="12"/>
      <color indexed="18"/>
      <name val="Arial"/>
      <family val="2"/>
    </font>
    <font>
      <sz val="12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rgb="FF000000"/>
      <name val="Calibri"/>
      <family val="2"/>
    </font>
    <font>
      <b/>
      <sz val="9"/>
      <color theme="1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18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i/>
      <sz val="9"/>
      <color rgb="FF000000"/>
      <name val="Calibri"/>
      <family val="2"/>
    </font>
    <font>
      <sz val="9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rgb="FFC0C0C0"/>
      </patternFill>
    </fill>
    <fill>
      <patternFill patternType="solid">
        <fgColor theme="0" tint="-0.24994659260841701"/>
        <bgColor theme="0" tint="-0.14996795556505021"/>
      </patternFill>
    </fill>
    <fill>
      <patternFill patternType="solid">
        <fgColor theme="0" tint="-0.14996795556505021"/>
        <bgColor rgb="FFC0C0C0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0" tint="-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/>
      <diagonal/>
    </border>
    <border>
      <left/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indexed="64"/>
      </bottom>
      <diagonal/>
    </border>
    <border>
      <left style="double">
        <color theme="1" tint="0.34998626667073579"/>
      </left>
      <right/>
      <top/>
      <bottom style="thin">
        <color indexed="64"/>
      </bottom>
      <diagonal/>
    </border>
    <border>
      <left/>
      <right style="double">
        <color theme="1" tint="0.34998626667073579"/>
      </right>
      <top/>
      <bottom style="thin">
        <color indexed="64"/>
      </bottom>
      <diagonal/>
    </border>
  </borders>
  <cellStyleXfs count="10">
    <xf numFmtId="0" fontId="0" fillId="0" borderId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3" fillId="0" borderId="0"/>
  </cellStyleXfs>
  <cellXfs count="243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horizontal="left" indent="1"/>
    </xf>
    <xf numFmtId="0" fontId="8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Fill="1" applyAlignment="1">
      <alignment wrapText="1"/>
    </xf>
    <xf numFmtId="43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/>
    <xf numFmtId="4" fontId="1" fillId="0" borderId="0" xfId="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Border="1" applyAlignment="1">
      <alignment horizontal="right" vertical="center"/>
    </xf>
    <xf numFmtId="0" fontId="0" fillId="0" borderId="0" xfId="0" applyAlignment="1"/>
    <xf numFmtId="4" fontId="0" fillId="0" borderId="0" xfId="0" applyNumberFormat="1"/>
    <xf numFmtId="4" fontId="0" fillId="0" borderId="0" xfId="0" applyNumberFormat="1" applyAlignment="1">
      <alignment horizontal="center"/>
    </xf>
    <xf numFmtId="44" fontId="0" fillId="0" borderId="0" xfId="1" applyFont="1"/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inden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Border="1"/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wrapText="1"/>
    </xf>
    <xf numFmtId="43" fontId="6" fillId="0" borderId="0" xfId="3" applyNumberFormat="1" applyFont="1" applyFill="1" applyBorder="1" applyAlignment="1" applyProtection="1">
      <alignment horizontal="right" vertical="center" wrapText="1" indent="1"/>
    </xf>
    <xf numFmtId="0" fontId="0" fillId="0" borderId="0" xfId="0" applyBorder="1" applyAlignment="1"/>
    <xf numFmtId="43" fontId="0" fillId="0" borderId="0" xfId="0" applyNumberFormat="1" applyBorder="1" applyAlignment="1">
      <alignment horizontal="right"/>
    </xf>
    <xf numFmtId="0" fontId="8" fillId="0" borderId="0" xfId="0" applyFont="1" applyBorder="1"/>
    <xf numFmtId="0" fontId="3" fillId="0" borderId="0" xfId="0" applyFont="1" applyFill="1" applyBorder="1" applyAlignment="1">
      <alignment wrapText="1"/>
    </xf>
    <xf numFmtId="0" fontId="8" fillId="0" borderId="0" xfId="0" applyFont="1" applyBorder="1" applyAlignment="1"/>
    <xf numFmtId="0" fontId="6" fillId="0" borderId="1" xfId="0" applyFont="1" applyFill="1" applyBorder="1" applyAlignment="1" applyProtection="1">
      <alignment vertical="center" wrapText="1"/>
    </xf>
    <xf numFmtId="4" fontId="4" fillId="0" borderId="1" xfId="7" applyNumberFormat="1" applyFont="1" applyFill="1" applyBorder="1" applyAlignment="1" applyProtection="1">
      <alignment horizontal="right" vertical="center" wrapText="1"/>
    </xf>
    <xf numFmtId="0" fontId="13" fillId="4" borderId="1" xfId="0" applyFont="1" applyFill="1" applyBorder="1" applyAlignment="1">
      <alignment horizontal="left"/>
    </xf>
    <xf numFmtId="44" fontId="11" fillId="4" borderId="1" xfId="1" applyFont="1" applyFill="1" applyBorder="1"/>
    <xf numFmtId="0" fontId="22" fillId="0" borderId="0" xfId="0" applyFont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" fillId="0" borderId="11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vertical="center" wrapText="1"/>
    </xf>
    <xf numFmtId="0" fontId="0" fillId="0" borderId="11" xfId="0" applyBorder="1"/>
    <xf numFmtId="4" fontId="17" fillId="10" borderId="11" xfId="8" applyNumberFormat="1" applyFont="1" applyFill="1" applyBorder="1" applyAlignment="1">
      <alignment horizontal="right" vertical="center"/>
    </xf>
    <xf numFmtId="4" fontId="17" fillId="10" borderId="11" xfId="0" applyNumberFormat="1" applyFont="1" applyFill="1" applyBorder="1" applyAlignment="1">
      <alignment horizontal="right" vertical="center" wrapText="1"/>
    </xf>
    <xf numFmtId="4" fontId="17" fillId="10" borderId="11" xfId="0" applyNumberFormat="1" applyFont="1" applyFill="1" applyBorder="1" applyAlignment="1">
      <alignment horizontal="right"/>
    </xf>
    <xf numFmtId="10" fontId="21" fillId="10" borderId="11" xfId="0" applyNumberFormat="1" applyFont="1" applyFill="1" applyBorder="1" applyAlignment="1">
      <alignment horizontal="right" vertical="center"/>
    </xf>
    <xf numFmtId="0" fontId="5" fillId="0" borderId="0" xfId="0" applyFont="1" applyFill="1"/>
    <xf numFmtId="0" fontId="4" fillId="2" borderId="12" xfId="0" applyFont="1" applyFill="1" applyBorder="1" applyAlignment="1" applyProtection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 wrapText="1"/>
    </xf>
    <xf numFmtId="44" fontId="0" fillId="0" borderId="11" xfId="1" applyFont="1" applyBorder="1"/>
    <xf numFmtId="0" fontId="0" fillId="0" borderId="11" xfId="0" applyFill="1" applyBorder="1"/>
    <xf numFmtId="44" fontId="0" fillId="0" borderId="11" xfId="1" applyFont="1" applyFill="1" applyBorder="1"/>
    <xf numFmtId="43" fontId="17" fillId="10" borderId="11" xfId="7" applyFont="1" applyFill="1" applyBorder="1" applyAlignment="1">
      <alignment horizontal="right" vertical="center" wrapText="1"/>
    </xf>
    <xf numFmtId="43" fontId="17" fillId="10" borderId="11" xfId="7" applyFont="1" applyFill="1" applyBorder="1" applyAlignment="1">
      <alignment horizontal="right"/>
    </xf>
    <xf numFmtId="0" fontId="5" fillId="4" borderId="1" xfId="0" applyFont="1" applyFill="1" applyBorder="1" applyAlignment="1">
      <alignment horizontal="left"/>
    </xf>
    <xf numFmtId="44" fontId="0" fillId="0" borderId="0" xfId="0" applyNumberFormat="1"/>
    <xf numFmtId="4" fontId="24" fillId="0" borderId="0" xfId="9" applyNumberFormat="1" applyFont="1" applyFill="1" applyBorder="1" applyAlignment="1">
      <alignment horizontal="right" wrapText="1"/>
    </xf>
    <xf numFmtId="4" fontId="17" fillId="0" borderId="0" xfId="0" applyNumberFormat="1" applyFont="1" applyFill="1" applyBorder="1" applyAlignment="1">
      <alignment horizontal="right"/>
    </xf>
    <xf numFmtId="4" fontId="17" fillId="0" borderId="0" xfId="0" applyNumberFormat="1" applyFont="1" applyFill="1" applyBorder="1"/>
    <xf numFmtId="10" fontId="25" fillId="4" borderId="10" xfId="8" applyNumberFormat="1" applyFont="1" applyFill="1" applyBorder="1"/>
    <xf numFmtId="10" fontId="20" fillId="5" borderId="1" xfId="8" applyNumberFormat="1" applyFont="1" applyFill="1" applyBorder="1" applyAlignment="1">
      <alignment horizontal="right"/>
    </xf>
    <xf numFmtId="10" fontId="19" fillId="3" borderId="1" xfId="8" applyNumberFormat="1" applyFont="1" applyFill="1" applyBorder="1"/>
    <xf numFmtId="10" fontId="21" fillId="3" borderId="1" xfId="8" applyNumberFormat="1" applyFont="1" applyFill="1" applyBorder="1" applyAlignment="1"/>
    <xf numFmtId="10" fontId="0" fillId="0" borderId="0" xfId="8" applyNumberFormat="1" applyFont="1"/>
    <xf numFmtId="0" fontId="0" fillId="0" borderId="0" xfId="0" applyFont="1" applyBorder="1" applyAlignment="1">
      <alignment horizontal="center"/>
    </xf>
    <xf numFmtId="4" fontId="1" fillId="0" borderId="11" xfId="0" applyNumberFormat="1" applyFont="1" applyFill="1" applyBorder="1" applyAlignment="1" applyProtection="1">
      <alignment horizontal="right" wrapText="1"/>
    </xf>
    <xf numFmtId="3" fontId="1" fillId="0" borderId="11" xfId="0" applyNumberFormat="1" applyFont="1" applyFill="1" applyBorder="1" applyAlignment="1" applyProtection="1">
      <alignment horizontal="right" wrapText="1"/>
    </xf>
    <xf numFmtId="0" fontId="1" fillId="8" borderId="11" xfId="0" applyFont="1" applyFill="1" applyBorder="1" applyAlignment="1" applyProtection="1">
      <alignment horizontal="center" vertical="center" wrapText="1"/>
    </xf>
    <xf numFmtId="0" fontId="1" fillId="8" borderId="11" xfId="0" applyFont="1" applyFill="1" applyBorder="1" applyAlignment="1" applyProtection="1">
      <alignment horizontal="center" vertical="center" wrapText="1"/>
    </xf>
    <xf numFmtId="4" fontId="16" fillId="8" borderId="11" xfId="0" applyNumberFormat="1" applyFont="1" applyFill="1" applyBorder="1" applyAlignment="1" applyProtection="1">
      <alignment horizontal="center" vertical="center" wrapText="1"/>
    </xf>
    <xf numFmtId="0" fontId="16" fillId="8" borderId="11" xfId="0" applyFont="1" applyFill="1" applyBorder="1" applyAlignment="1" applyProtection="1">
      <alignment horizontal="center" vertical="center" wrapText="1"/>
    </xf>
    <xf numFmtId="2" fontId="16" fillId="8" borderId="11" xfId="0" applyNumberFormat="1" applyFont="1" applyFill="1" applyBorder="1" applyAlignment="1" applyProtection="1">
      <alignment horizontal="center" vertical="center" wrapText="1"/>
    </xf>
    <xf numFmtId="165" fontId="16" fillId="9" borderId="11" xfId="0" applyNumberFormat="1" applyFont="1" applyFill="1" applyBorder="1" applyAlignment="1" applyProtection="1">
      <alignment vertical="center" wrapText="1"/>
    </xf>
    <xf numFmtId="44" fontId="16" fillId="8" borderId="11" xfId="1" applyFont="1" applyFill="1" applyBorder="1" applyAlignment="1" applyProtection="1">
      <alignment horizontal="center" vertical="center" wrapText="1"/>
    </xf>
    <xf numFmtId="164" fontId="16" fillId="8" borderId="11" xfId="0" applyNumberFormat="1" applyFont="1" applyFill="1" applyBorder="1" applyAlignment="1" applyProtection="1">
      <alignment horizontal="center" vertical="center" wrapText="1"/>
    </xf>
    <xf numFmtId="0" fontId="16" fillId="8" borderId="18" xfId="0" applyFont="1" applyFill="1" applyBorder="1" applyAlignment="1" applyProtection="1">
      <alignment horizontal="center" vertical="center" wrapText="1"/>
    </xf>
    <xf numFmtId="164" fontId="16" fillId="8" borderId="18" xfId="0" applyNumberFormat="1" applyFont="1" applyFill="1" applyBorder="1" applyAlignment="1" applyProtection="1">
      <alignment horizontal="center" vertical="center" wrapText="1"/>
    </xf>
    <xf numFmtId="0" fontId="16" fillId="8" borderId="23" xfId="0" applyFont="1" applyFill="1" applyBorder="1" applyAlignment="1" applyProtection="1">
      <alignment horizontal="center" vertical="center" wrapText="1"/>
    </xf>
    <xf numFmtId="2" fontId="16" fillId="8" borderId="23" xfId="0" applyNumberFormat="1" applyFont="1" applyFill="1" applyBorder="1" applyAlignment="1" applyProtection="1">
      <alignment horizontal="center" vertical="center" wrapText="1"/>
    </xf>
    <xf numFmtId="44" fontId="1" fillId="0" borderId="11" xfId="1" applyFont="1" applyFill="1" applyBorder="1" applyAlignment="1" applyProtection="1">
      <alignment horizontal="right" wrapText="1"/>
    </xf>
    <xf numFmtId="44" fontId="24" fillId="0" borderId="11" xfId="1" applyFont="1" applyFill="1" applyBorder="1" applyAlignment="1">
      <alignment horizontal="right" wrapText="1"/>
    </xf>
    <xf numFmtId="44" fontId="0" fillId="0" borderId="11" xfId="1" applyFont="1" applyFill="1" applyBorder="1" applyAlignment="1"/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center" wrapText="1"/>
    </xf>
    <xf numFmtId="0" fontId="26" fillId="0" borderId="11" xfId="0" applyFont="1" applyFill="1" applyBorder="1" applyAlignment="1" applyProtection="1">
      <alignment horizontal="left" vertical="center" wrapText="1"/>
    </xf>
    <xf numFmtId="4" fontId="0" fillId="0" borderId="0" xfId="0" applyNumberFormat="1" applyFont="1"/>
    <xf numFmtId="44" fontId="0" fillId="0" borderId="0" xfId="0" applyNumberFormat="1" applyFont="1"/>
    <xf numFmtId="0" fontId="26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Border="1" applyAlignment="1">
      <alignment horizontal="left" wrapText="1"/>
    </xf>
    <xf numFmtId="43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right" indent="1"/>
    </xf>
    <xf numFmtId="2" fontId="0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0" xfId="0" applyNumberFormat="1" applyFont="1"/>
    <xf numFmtId="0" fontId="0" fillId="0" borderId="0" xfId="0" applyFont="1" applyAlignment="1">
      <alignment wrapText="1"/>
    </xf>
    <xf numFmtId="0" fontId="28" fillId="0" borderId="0" xfId="0" applyFont="1"/>
    <xf numFmtId="1" fontId="1" fillId="8" borderId="11" xfId="0" applyNumberFormat="1" applyFont="1" applyFill="1" applyBorder="1" applyAlignment="1" applyProtection="1">
      <alignment horizontal="center" vertical="center" wrapText="1"/>
    </xf>
    <xf numFmtId="43" fontId="16" fillId="8" borderId="11" xfId="7" applyFont="1" applyFill="1" applyBorder="1" applyAlignment="1" applyProtection="1">
      <alignment horizontal="center" vertical="center" wrapText="1"/>
    </xf>
    <xf numFmtId="44" fontId="13" fillId="5" borderId="1" xfId="1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4" fontId="13" fillId="4" borderId="1" xfId="1" applyFont="1" applyFill="1" applyBorder="1" applyAlignment="1">
      <alignment horizontal="center" vertical="center" wrapText="1"/>
    </xf>
    <xf numFmtId="10" fontId="13" fillId="4" borderId="1" xfId="8" applyNumberFormat="1" applyFont="1" applyFill="1" applyBorder="1" applyAlignment="1">
      <alignment horizontal="center" vertical="center" wrapText="1"/>
    </xf>
    <xf numFmtId="0" fontId="12" fillId="11" borderId="1" xfId="0" applyFont="1" applyFill="1" applyBorder="1" applyAlignment="1" applyProtection="1">
      <alignment horizontal="center" vertical="center" wrapText="1"/>
    </xf>
    <xf numFmtId="44" fontId="12" fillId="11" borderId="1" xfId="1" applyFont="1" applyFill="1" applyBorder="1" applyAlignment="1" applyProtection="1">
      <alignment horizontal="center" vertical="center" wrapText="1"/>
    </xf>
    <xf numFmtId="43" fontId="16" fillId="8" borderId="17" xfId="7" applyFont="1" applyFill="1" applyBorder="1" applyAlignment="1" applyProtection="1">
      <alignment vertical="center" wrapText="1"/>
    </xf>
    <xf numFmtId="43" fontId="16" fillId="9" borderId="11" xfId="7" applyFont="1" applyFill="1" applyBorder="1" applyAlignment="1" applyProtection="1">
      <alignment vertical="center" wrapText="1"/>
    </xf>
    <xf numFmtId="0" fontId="0" fillId="12" borderId="11" xfId="0" applyFont="1" applyFill="1" applyBorder="1" applyAlignment="1">
      <alignment horizontal="center"/>
    </xf>
    <xf numFmtId="44" fontId="29" fillId="5" borderId="1" xfId="1" applyFont="1" applyFill="1" applyBorder="1" applyAlignment="1">
      <alignment horizontal="left"/>
    </xf>
    <xf numFmtId="1" fontId="29" fillId="5" borderId="1" xfId="1" applyNumberFormat="1" applyFont="1" applyFill="1" applyBorder="1" applyAlignment="1">
      <alignment horizontal="center"/>
    </xf>
    <xf numFmtId="44" fontId="30" fillId="5" borderId="1" xfId="1" applyFont="1" applyFill="1" applyBorder="1" applyAlignment="1">
      <alignment horizontal="right"/>
    </xf>
    <xf numFmtId="10" fontId="31" fillId="5" borderId="11" xfId="0" applyNumberFormat="1" applyFont="1" applyFill="1" applyBorder="1" applyAlignment="1" applyProtection="1">
      <alignment horizontal="right" wrapText="1"/>
    </xf>
    <xf numFmtId="0" fontId="30" fillId="4" borderId="1" xfId="0" applyFont="1" applyFill="1" applyBorder="1" applyAlignment="1">
      <alignment horizontal="left"/>
    </xf>
    <xf numFmtId="0" fontId="30" fillId="4" borderId="1" xfId="0" applyFont="1" applyFill="1" applyBorder="1" applyAlignment="1">
      <alignment horizontal="center"/>
    </xf>
    <xf numFmtId="44" fontId="30" fillId="4" borderId="1" xfId="1" applyFont="1" applyFill="1" applyBorder="1" applyAlignment="1">
      <alignment horizontal="right"/>
    </xf>
    <xf numFmtId="10" fontId="30" fillId="4" borderId="1" xfId="8" applyNumberFormat="1" applyFont="1" applyFill="1" applyBorder="1" applyAlignment="1">
      <alignment horizontal="right"/>
    </xf>
    <xf numFmtId="44" fontId="30" fillId="4" borderId="1" xfId="1" applyFont="1" applyFill="1" applyBorder="1" applyAlignment="1">
      <alignment horizontal="center"/>
    </xf>
    <xf numFmtId="44" fontId="19" fillId="4" borderId="1" xfId="1" applyFont="1" applyFill="1" applyBorder="1"/>
    <xf numFmtId="10" fontId="19" fillId="4" borderId="1" xfId="8" applyNumberFormat="1" applyFont="1" applyFill="1" applyBorder="1"/>
    <xf numFmtId="44" fontId="32" fillId="4" borderId="1" xfId="1" applyFont="1" applyFill="1" applyBorder="1"/>
    <xf numFmtId="10" fontId="32" fillId="4" borderId="1" xfId="8" applyNumberFormat="1" applyFont="1" applyFill="1" applyBorder="1"/>
    <xf numFmtId="0" fontId="33" fillId="5" borderId="1" xfId="0" applyFont="1" applyFill="1" applyBorder="1" applyAlignment="1">
      <alignment horizontal="left"/>
    </xf>
    <xf numFmtId="44" fontId="34" fillId="5" borderId="1" xfId="1" applyFont="1" applyFill="1" applyBorder="1" applyAlignment="1">
      <alignment horizontal="left"/>
    </xf>
    <xf numFmtId="10" fontId="35" fillId="5" borderId="1" xfId="8" applyNumberFormat="1" applyFont="1" applyFill="1" applyBorder="1" applyAlignment="1">
      <alignment horizontal="right"/>
    </xf>
    <xf numFmtId="44" fontId="32" fillId="5" borderId="1" xfId="1" applyNumberFormat="1" applyFont="1" applyFill="1" applyBorder="1" applyAlignment="1">
      <alignment horizontal="left"/>
    </xf>
    <xf numFmtId="44" fontId="36" fillId="5" borderId="1" xfId="1" applyNumberFormat="1" applyFont="1" applyFill="1" applyBorder="1" applyAlignment="1" applyProtection="1">
      <alignment horizontal="right" vertical="center" wrapText="1"/>
    </xf>
    <xf numFmtId="0" fontId="30" fillId="3" borderId="1" xfId="0" applyFont="1" applyFill="1" applyBorder="1" applyAlignment="1">
      <alignment horizontal="left"/>
    </xf>
    <xf numFmtId="0" fontId="38" fillId="3" borderId="1" xfId="0" applyFont="1" applyFill="1" applyBorder="1" applyAlignment="1" applyProtection="1">
      <alignment vertical="center" wrapText="1"/>
    </xf>
    <xf numFmtId="44" fontId="38" fillId="3" borderId="1" xfId="1" applyFont="1" applyFill="1" applyBorder="1" applyAlignment="1" applyProtection="1">
      <alignment vertical="center" wrapText="1"/>
    </xf>
    <xf numFmtId="0" fontId="30" fillId="3" borderId="1" xfId="0" applyFont="1" applyFill="1" applyBorder="1" applyAlignment="1">
      <alignment horizontal="left" vertical="top"/>
    </xf>
    <xf numFmtId="44" fontId="38" fillId="3" borderId="1" xfId="1" applyFont="1" applyFill="1" applyBorder="1" applyAlignment="1" applyProtection="1">
      <alignment vertical="top" wrapText="1"/>
    </xf>
    <xf numFmtId="44" fontId="32" fillId="3" borderId="1" xfId="1" applyNumberFormat="1" applyFont="1" applyFill="1" applyBorder="1" applyAlignment="1">
      <alignment horizontal="right" wrapText="1"/>
    </xf>
    <xf numFmtId="44" fontId="36" fillId="3" borderId="1" xfId="1" applyNumberFormat="1" applyFont="1" applyFill="1" applyBorder="1" applyAlignment="1" applyProtection="1">
      <alignment horizontal="right" vertical="center" wrapText="1"/>
    </xf>
    <xf numFmtId="3" fontId="41" fillId="7" borderId="4" xfId="0" applyNumberFormat="1" applyFont="1" applyFill="1" applyBorder="1" applyAlignment="1" applyProtection="1">
      <alignment horizontal="center" vertical="center" wrapText="1"/>
    </xf>
    <xf numFmtId="3" fontId="41" fillId="7" borderId="1" xfId="0" applyNumberFormat="1" applyFont="1" applyFill="1" applyBorder="1" applyAlignment="1" applyProtection="1">
      <alignment horizontal="center" vertical="center" wrapText="1"/>
    </xf>
    <xf numFmtId="3" fontId="41" fillId="7" borderId="14" xfId="0" applyNumberFormat="1" applyFont="1" applyFill="1" applyBorder="1" applyAlignment="1" applyProtection="1">
      <alignment horizontal="center" vertical="center" wrapText="1"/>
    </xf>
    <xf numFmtId="3" fontId="40" fillId="7" borderId="6" xfId="0" applyNumberFormat="1" applyFont="1" applyFill="1" applyBorder="1" applyAlignment="1" applyProtection="1">
      <alignment horizontal="center" vertical="center" wrapText="1"/>
    </xf>
    <xf numFmtId="3" fontId="40" fillId="10" borderId="4" xfId="0" applyNumberFormat="1" applyFont="1" applyFill="1" applyBorder="1" applyAlignment="1" applyProtection="1">
      <alignment horizontal="center" vertical="center" wrapText="1"/>
    </xf>
    <xf numFmtId="3" fontId="40" fillId="10" borderId="1" xfId="0" applyNumberFormat="1" applyFont="1" applyFill="1" applyBorder="1" applyAlignment="1" applyProtection="1">
      <alignment horizontal="center" vertical="center" wrapText="1"/>
    </xf>
    <xf numFmtId="3" fontId="40" fillId="10" borderId="25" xfId="0" applyNumberFormat="1" applyFont="1" applyFill="1" applyBorder="1" applyAlignment="1" applyProtection="1">
      <alignment horizontal="center" vertical="center" wrapText="1"/>
    </xf>
    <xf numFmtId="43" fontId="40" fillId="10" borderId="24" xfId="7" applyFont="1" applyFill="1" applyBorder="1" applyAlignment="1" applyProtection="1">
      <alignment horizontal="center" vertical="center" wrapText="1"/>
    </xf>
    <xf numFmtId="44" fontId="40" fillId="7" borderId="4" xfId="1" applyFont="1" applyFill="1" applyBorder="1" applyAlignment="1" applyProtection="1">
      <alignment horizontal="center" vertical="center" wrapText="1"/>
    </xf>
    <xf numFmtId="44" fontId="40" fillId="7" borderId="1" xfId="1" applyFont="1" applyFill="1" applyBorder="1" applyAlignment="1" applyProtection="1">
      <alignment horizontal="center" vertical="center" wrapText="1"/>
    </xf>
    <xf numFmtId="44" fontId="40" fillId="7" borderId="3" xfId="1" applyFont="1" applyFill="1" applyBorder="1" applyAlignment="1" applyProtection="1">
      <alignment horizontal="center" vertical="center" wrapText="1"/>
    </xf>
    <xf numFmtId="44" fontId="40" fillId="7" borderId="6" xfId="1" applyFont="1" applyFill="1" applyBorder="1" applyAlignment="1" applyProtection="1">
      <alignment horizontal="center" vertical="center" wrapText="1"/>
    </xf>
    <xf numFmtId="164" fontId="40" fillId="7" borderId="4" xfId="0" applyNumberFormat="1" applyFont="1" applyFill="1" applyBorder="1" applyAlignment="1" applyProtection="1">
      <alignment horizontal="center" vertical="center" wrapText="1"/>
    </xf>
    <xf numFmtId="164" fontId="40" fillId="7" borderId="1" xfId="0" applyNumberFormat="1" applyFont="1" applyFill="1" applyBorder="1" applyAlignment="1" applyProtection="1">
      <alignment horizontal="center" vertical="center" wrapText="1"/>
    </xf>
    <xf numFmtId="164" fontId="40" fillId="7" borderId="16" xfId="0" applyNumberFormat="1" applyFont="1" applyFill="1" applyBorder="1" applyAlignment="1" applyProtection="1">
      <alignment horizontal="center" vertical="center" wrapText="1"/>
    </xf>
    <xf numFmtId="164" fontId="40" fillId="7" borderId="6" xfId="0" applyNumberFormat="1" applyFont="1" applyFill="1" applyBorder="1" applyAlignment="1" applyProtection="1">
      <alignment horizontal="center" vertical="center" wrapText="1"/>
    </xf>
    <xf numFmtId="0" fontId="40" fillId="7" borderId="12" xfId="0" applyFont="1" applyFill="1" applyBorder="1" applyAlignment="1" applyProtection="1">
      <alignment horizontal="center" vertical="center" wrapText="1"/>
    </xf>
    <xf numFmtId="4" fontId="40" fillId="6" borderId="12" xfId="0" applyNumberFormat="1" applyFont="1" applyFill="1" applyBorder="1" applyAlignment="1" applyProtection="1">
      <alignment horizontal="center" vertical="center" wrapText="1"/>
    </xf>
    <xf numFmtId="4" fontId="42" fillId="6" borderId="13" xfId="0" applyNumberFormat="1" applyFont="1" applyFill="1" applyBorder="1" applyAlignment="1" applyProtection="1">
      <alignment horizontal="center" vertical="center" wrapText="1"/>
    </xf>
    <xf numFmtId="0" fontId="31" fillId="0" borderId="2" xfId="0" applyFont="1" applyFill="1" applyBorder="1" applyAlignment="1" applyProtection="1">
      <alignment horizontal="left" vertical="center" wrapText="1"/>
    </xf>
    <xf numFmtId="0" fontId="41" fillId="0" borderId="11" xfId="0" applyFont="1" applyFill="1" applyBorder="1" applyAlignment="1" applyProtection="1">
      <alignment vertical="center" wrapText="1"/>
    </xf>
    <xf numFmtId="0" fontId="30" fillId="0" borderId="11" xfId="0" applyFont="1" applyBorder="1" applyAlignment="1">
      <alignment horizontal="center"/>
    </xf>
    <xf numFmtId="4" fontId="41" fillId="0" borderId="11" xfId="0" applyNumberFormat="1" applyFont="1" applyFill="1" applyBorder="1" applyAlignment="1" applyProtection="1">
      <alignment horizontal="right" vertical="center" wrapText="1"/>
    </xf>
    <xf numFmtId="10" fontId="31" fillId="0" borderId="11" xfId="0" applyNumberFormat="1" applyFont="1" applyFill="1" applyBorder="1" applyAlignment="1" applyProtection="1">
      <alignment horizontal="right" vertical="center" wrapText="1"/>
    </xf>
    <xf numFmtId="4" fontId="43" fillId="0" borderId="11" xfId="9" applyNumberFormat="1" applyFont="1" applyFill="1" applyBorder="1" applyAlignment="1">
      <alignment horizontal="right" wrapText="1"/>
    </xf>
    <xf numFmtId="44" fontId="40" fillId="0" borderId="6" xfId="0" applyNumberFormat="1" applyFont="1" applyFill="1" applyBorder="1" applyAlignment="1" applyProtection="1">
      <alignment horizontal="center" vertical="center" wrapText="1"/>
    </xf>
    <xf numFmtId="4" fontId="32" fillId="10" borderId="11" xfId="0" applyNumberFormat="1" applyFont="1" applyFill="1" applyBorder="1" applyAlignment="1">
      <alignment horizontal="right" vertical="center" wrapText="1"/>
    </xf>
    <xf numFmtId="10" fontId="21" fillId="10" borderId="11" xfId="8" applyNumberFormat="1" applyFont="1" applyFill="1" applyBorder="1" applyAlignment="1">
      <alignment horizontal="right" vertical="center" wrapText="1"/>
    </xf>
    <xf numFmtId="44" fontId="32" fillId="10" borderId="11" xfId="1" applyFont="1" applyFill="1" applyBorder="1" applyAlignment="1">
      <alignment horizontal="right" vertical="center" wrapText="1"/>
    </xf>
    <xf numFmtId="4" fontId="32" fillId="10" borderId="11" xfId="0" applyNumberFormat="1" applyFont="1" applyFill="1" applyBorder="1" applyAlignment="1">
      <alignment horizontal="right"/>
    </xf>
    <xf numFmtId="0" fontId="32" fillId="10" borderId="11" xfId="0" applyFont="1" applyFill="1" applyBorder="1" applyAlignment="1">
      <alignment horizontal="right" vertical="center"/>
    </xf>
    <xf numFmtId="44" fontId="40" fillId="7" borderId="6" xfId="0" applyNumberFormat="1" applyFont="1" applyFill="1" applyBorder="1" applyAlignment="1" applyProtection="1">
      <alignment horizontal="center" vertical="center" wrapText="1"/>
    </xf>
    <xf numFmtId="10" fontId="26" fillId="0" borderId="11" xfId="0" applyNumberFormat="1" applyFont="1" applyFill="1" applyBorder="1" applyAlignment="1" applyProtection="1">
      <alignment horizontal="right" wrapText="1"/>
    </xf>
    <xf numFmtId="10" fontId="37" fillId="10" borderId="11" xfId="8" applyNumberFormat="1" applyFont="1" applyFill="1" applyBorder="1" applyAlignment="1">
      <alignment horizontal="right"/>
    </xf>
    <xf numFmtId="4" fontId="5" fillId="0" borderId="0" xfId="0" applyNumberFormat="1" applyFont="1"/>
    <xf numFmtId="4" fontId="0" fillId="0" borderId="0" xfId="0" applyNumberFormat="1" applyBorder="1"/>
    <xf numFmtId="0" fontId="14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/>
    </xf>
    <xf numFmtId="0" fontId="32" fillId="3" borderId="1" xfId="0" applyFont="1" applyFill="1" applyBorder="1" applyAlignment="1">
      <alignment horizontal="right"/>
    </xf>
    <xf numFmtId="0" fontId="9" fillId="0" borderId="0" xfId="0" applyFont="1" applyFill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11" borderId="1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>
      <alignment horizontal="right"/>
    </xf>
    <xf numFmtId="0" fontId="19" fillId="4" borderId="1" xfId="0" applyFont="1" applyFill="1" applyBorder="1" applyAlignment="1">
      <alignment horizontal="right"/>
    </xf>
    <xf numFmtId="0" fontId="18" fillId="0" borderId="0" xfId="0" applyFont="1" applyFill="1" applyAlignment="1">
      <alignment horizontal="center" wrapText="1"/>
    </xf>
    <xf numFmtId="44" fontId="12" fillId="11" borderId="1" xfId="1" applyFont="1" applyFill="1" applyBorder="1" applyAlignment="1" applyProtection="1">
      <alignment horizontal="center" vertical="center" wrapText="1"/>
    </xf>
    <xf numFmtId="0" fontId="32" fillId="4" borderId="1" xfId="0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 wrapText="1"/>
    </xf>
    <xf numFmtId="10" fontId="5" fillId="3" borderId="1" xfId="8" applyNumberFormat="1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right"/>
    </xf>
    <xf numFmtId="0" fontId="29" fillId="5" borderId="3" xfId="0" applyFont="1" applyFill="1" applyBorder="1" applyAlignment="1">
      <alignment horizontal="right"/>
    </xf>
    <xf numFmtId="0" fontId="29" fillId="5" borderId="4" xfId="0" applyFont="1" applyFill="1" applyBorder="1" applyAlignment="1">
      <alignment horizontal="right"/>
    </xf>
    <xf numFmtId="0" fontId="32" fillId="5" borderId="1" xfId="0" applyFont="1" applyFill="1" applyBorder="1" applyAlignment="1">
      <alignment horizontal="right"/>
    </xf>
    <xf numFmtId="0" fontId="39" fillId="0" borderId="0" xfId="0" applyFont="1" applyFill="1" applyBorder="1" applyAlignment="1">
      <alignment horizontal="center" wrapText="1"/>
    </xf>
    <xf numFmtId="0" fontId="39" fillId="0" borderId="0" xfId="0" applyFont="1" applyFill="1" applyAlignment="1">
      <alignment horizontal="center" wrapText="1"/>
    </xf>
    <xf numFmtId="0" fontId="40" fillId="7" borderId="1" xfId="0" applyFont="1" applyFill="1" applyBorder="1" applyAlignment="1" applyProtection="1">
      <alignment horizontal="center" vertical="center"/>
    </xf>
    <xf numFmtId="0" fontId="40" fillId="7" borderId="12" xfId="0" applyFont="1" applyFill="1" applyBorder="1" applyAlignment="1" applyProtection="1">
      <alignment horizontal="center" vertical="center"/>
    </xf>
    <xf numFmtId="0" fontId="30" fillId="0" borderId="0" xfId="0" applyFont="1" applyBorder="1" applyAlignment="1">
      <alignment horizontal="center"/>
    </xf>
    <xf numFmtId="0" fontId="40" fillId="7" borderId="1" xfId="0" applyFont="1" applyFill="1" applyBorder="1" applyAlignment="1" applyProtection="1">
      <alignment horizontal="right" vertical="center" indent="2"/>
    </xf>
    <xf numFmtId="0" fontId="40" fillId="7" borderId="5" xfId="0" applyFont="1" applyFill="1" applyBorder="1" applyAlignment="1" applyProtection="1">
      <alignment horizontal="right" vertical="center" indent="2"/>
    </xf>
    <xf numFmtId="0" fontId="30" fillId="0" borderId="24" xfId="0" applyFont="1" applyBorder="1" applyAlignment="1">
      <alignment horizontal="center"/>
    </xf>
    <xf numFmtId="4" fontId="40" fillId="7" borderId="26" xfId="0" applyNumberFormat="1" applyFont="1" applyFill="1" applyBorder="1" applyAlignment="1" applyProtection="1">
      <alignment horizontal="center" vertical="center" wrapText="1"/>
    </xf>
    <xf numFmtId="4" fontId="40" fillId="7" borderId="21" xfId="0" applyNumberFormat="1" applyFont="1" applyFill="1" applyBorder="1" applyAlignment="1" applyProtection="1">
      <alignment horizontal="center" vertical="center" wrapText="1"/>
    </xf>
    <xf numFmtId="4" fontId="40" fillId="7" borderId="27" xfId="0" applyNumberFormat="1" applyFont="1" applyFill="1" applyBorder="1" applyAlignment="1" applyProtection="1">
      <alignment horizontal="center" vertical="center" wrapText="1"/>
    </xf>
    <xf numFmtId="44" fontId="40" fillId="10" borderId="15" xfId="1" applyFont="1" applyFill="1" applyBorder="1" applyAlignment="1" applyProtection="1">
      <alignment horizontal="center" vertical="center" wrapText="1"/>
    </xf>
    <xf numFmtId="44" fontId="40" fillId="10" borderId="3" xfId="1" applyFont="1" applyFill="1" applyBorder="1" applyAlignment="1" applyProtection="1">
      <alignment horizontal="center" vertical="center" wrapText="1"/>
    </xf>
    <xf numFmtId="44" fontId="40" fillId="10" borderId="4" xfId="1" applyFont="1" applyFill="1" applyBorder="1" applyAlignment="1" applyProtection="1">
      <alignment horizontal="center" vertical="center" wrapText="1"/>
    </xf>
    <xf numFmtId="0" fontId="32" fillId="10" borderId="11" xfId="0" applyFont="1" applyFill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22" fillId="0" borderId="0" xfId="0" applyFont="1" applyAlignment="1">
      <alignment horizontal="left" wrapText="1"/>
    </xf>
    <xf numFmtId="4" fontId="16" fillId="8" borderId="18" xfId="0" applyNumberFormat="1" applyFont="1" applyFill="1" applyBorder="1" applyAlignment="1" applyProtection="1">
      <alignment horizontal="center" vertical="center" wrapText="1"/>
    </xf>
    <xf numFmtId="4" fontId="16" fillId="8" borderId="19" xfId="0" applyNumberFormat="1" applyFont="1" applyFill="1" applyBorder="1" applyAlignment="1" applyProtection="1">
      <alignment horizontal="center" vertical="center" wrapText="1"/>
    </xf>
    <xf numFmtId="4" fontId="16" fillId="8" borderId="20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>
      <alignment horizontal="center" wrapText="1"/>
    </xf>
    <xf numFmtId="43" fontId="16" fillId="9" borderId="18" xfId="7" applyFont="1" applyFill="1" applyBorder="1" applyAlignment="1" applyProtection="1">
      <alignment horizontal="center" vertical="center" wrapText="1"/>
    </xf>
    <xf numFmtId="43" fontId="16" fillId="9" borderId="19" xfId="7" applyFont="1" applyFill="1" applyBorder="1" applyAlignment="1" applyProtection="1">
      <alignment horizontal="center" vertical="center" wrapText="1"/>
    </xf>
    <xf numFmtId="0" fontId="16" fillId="8" borderId="11" xfId="0" applyFont="1" applyFill="1" applyBorder="1" applyAlignment="1" applyProtection="1">
      <alignment horizontal="right" vertical="center"/>
    </xf>
    <xf numFmtId="0" fontId="0" fillId="10" borderId="11" xfId="0" applyFont="1" applyFill="1" applyBorder="1" applyAlignment="1">
      <alignment horizontal="right"/>
    </xf>
    <xf numFmtId="0" fontId="0" fillId="10" borderId="11" xfId="0" applyFont="1" applyFill="1" applyBorder="1" applyAlignment="1">
      <alignment horizontal="right" vertical="center"/>
    </xf>
    <xf numFmtId="0" fontId="16" fillId="8" borderId="17" xfId="0" applyFont="1" applyFill="1" applyBorder="1" applyAlignment="1" applyProtection="1">
      <alignment horizontal="right" vertical="center" indent="2"/>
    </xf>
    <xf numFmtId="0" fontId="16" fillId="8" borderId="21" xfId="0" applyFont="1" applyFill="1" applyBorder="1" applyAlignment="1" applyProtection="1">
      <alignment horizontal="right" vertical="center" indent="2"/>
    </xf>
    <xf numFmtId="0" fontId="16" fillId="8" borderId="22" xfId="0" applyFont="1" applyFill="1" applyBorder="1" applyAlignment="1" applyProtection="1">
      <alignment horizontal="right" vertical="center" indent="2"/>
    </xf>
    <xf numFmtId="0" fontId="16" fillId="9" borderId="18" xfId="0" applyFont="1" applyFill="1" applyBorder="1" applyAlignment="1" applyProtection="1">
      <alignment horizontal="right" vertical="center" indent="2"/>
    </xf>
    <xf numFmtId="0" fontId="16" fillId="9" borderId="19" xfId="0" applyFont="1" applyFill="1" applyBorder="1" applyAlignment="1" applyProtection="1">
      <alignment horizontal="right" vertical="center" indent="2"/>
    </xf>
    <xf numFmtId="0" fontId="16" fillId="9" borderId="20" xfId="0" applyFont="1" applyFill="1" applyBorder="1" applyAlignment="1" applyProtection="1">
      <alignment horizontal="right" vertical="center" indent="2"/>
    </xf>
    <xf numFmtId="0" fontId="16" fillId="8" borderId="18" xfId="0" applyFont="1" applyFill="1" applyBorder="1" applyAlignment="1" applyProtection="1">
      <alignment horizontal="right" vertical="center" indent="2"/>
    </xf>
    <xf numFmtId="0" fontId="16" fillId="8" borderId="19" xfId="0" applyFont="1" applyFill="1" applyBorder="1" applyAlignment="1" applyProtection="1">
      <alignment horizontal="right" vertical="center" indent="2"/>
    </xf>
    <xf numFmtId="0" fontId="16" fillId="8" borderId="20" xfId="0" applyFont="1" applyFill="1" applyBorder="1" applyAlignment="1" applyProtection="1">
      <alignment horizontal="right" vertical="center" indent="2"/>
    </xf>
    <xf numFmtId="0" fontId="16" fillId="8" borderId="18" xfId="0" applyFont="1" applyFill="1" applyBorder="1" applyAlignment="1" applyProtection="1">
      <alignment horizontal="center" vertical="center"/>
    </xf>
    <xf numFmtId="0" fontId="16" fillId="8" borderId="20" xfId="0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/>
    </xf>
    <xf numFmtId="0" fontId="4" fillId="0" borderId="1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43" fontId="4" fillId="2" borderId="1" xfId="0" applyNumberFormat="1" applyFont="1" applyFill="1" applyBorder="1" applyAlignment="1" applyProtection="1">
      <alignment horizontal="right" vertical="center"/>
    </xf>
    <xf numFmtId="43" fontId="4" fillId="2" borderId="12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wrapText="1"/>
    </xf>
    <xf numFmtId="0" fontId="4" fillId="2" borderId="12" xfId="0" applyFont="1" applyFill="1" applyBorder="1" applyAlignment="1" applyProtection="1">
      <alignment horizontal="center" wrapText="1"/>
    </xf>
  </cellXfs>
  <cellStyles count="10">
    <cellStyle name="Comma" xfId="7" builtinId="3"/>
    <cellStyle name="Currency" xfId="1" builtinId="4"/>
    <cellStyle name="Currency 2" xfId="5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4" xfId="4" xr:uid="{00000000-0005-0000-0000-000006000000}"/>
    <cellStyle name="Normal 5" xfId="6" xr:uid="{00000000-0005-0000-0000-000007000000}"/>
    <cellStyle name="Normal_Sheet1" xfId="9" xr:uid="{00000000-0005-0000-0000-000008000000}"/>
    <cellStyle name="Percent" xfId="8" builtinId="5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auma%20Fund\REPORTS\Distribution%20Summary%20BY%20YEAR\2001%20thr%202021%2007%2030-k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Chart3"/>
      <sheetName val="Chart2"/>
      <sheetName val="Chart3-2"/>
      <sheetName val="Chart4-SFY"/>
      <sheetName val="Chart5-2016 Claims CY"/>
      <sheetName val="Chart6-2016 Dist Period"/>
      <sheetName val="2000-2021"/>
      <sheetName val="State Fiscal Year"/>
      <sheetName val="Claims Calendar Year"/>
      <sheetName val="ClaimDistPeriod"/>
      <sheetName val="Collections 2000-2016"/>
      <sheetName val="Collections 2000-2020"/>
      <sheetName val="ClaimDistPeriod 2000-2020"/>
      <sheetName val="Chart7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zoomScaleNormal="100" workbookViewId="0">
      <selection sqref="A1:F1"/>
    </sheetView>
  </sheetViews>
  <sheetFormatPr defaultRowHeight="15" x14ac:dyDescent="0.25"/>
  <cols>
    <col min="1" max="1" width="3.85546875" customWidth="1"/>
    <col min="2" max="2" width="37.5703125" customWidth="1"/>
    <col min="3" max="3" width="15.7109375" customWidth="1"/>
    <col min="4" max="4" width="15.7109375" style="16" customWidth="1"/>
    <col min="5" max="5" width="13.7109375" style="61" customWidth="1"/>
    <col min="6" max="6" width="15.7109375" style="16" customWidth="1"/>
    <col min="9" max="9" width="15.28515625" bestFit="1" customWidth="1"/>
    <col min="10" max="10" width="13.7109375" bestFit="1" customWidth="1"/>
  </cols>
  <sheetData>
    <row r="1" spans="1:14" s="10" customFormat="1" ht="15.75" customHeight="1" x14ac:dyDescent="0.25">
      <c r="A1" s="174" t="s">
        <v>1047</v>
      </c>
      <c r="B1" s="174"/>
      <c r="C1" s="174"/>
      <c r="D1" s="174"/>
      <c r="E1" s="174"/>
      <c r="F1" s="174"/>
    </row>
    <row r="2" spans="1:14" s="10" customFormat="1" ht="15.75" customHeight="1" x14ac:dyDescent="0.25">
      <c r="A2" s="174" t="s">
        <v>6</v>
      </c>
      <c r="B2" s="174"/>
      <c r="C2" s="174"/>
      <c r="D2" s="174"/>
      <c r="E2" s="174"/>
      <c r="F2" s="174"/>
    </row>
    <row r="3" spans="1:14" s="10" customFormat="1" ht="15.75" customHeight="1" x14ac:dyDescent="0.25">
      <c r="A3" s="174" t="s">
        <v>1029</v>
      </c>
      <c r="B3" s="174"/>
      <c r="C3" s="174"/>
      <c r="D3" s="174"/>
      <c r="E3" s="174"/>
      <c r="F3" s="174"/>
    </row>
    <row r="4" spans="1:14" s="10" customFormat="1" ht="15.75" customHeight="1" x14ac:dyDescent="0.25">
      <c r="A4" s="174" t="s">
        <v>1041</v>
      </c>
      <c r="B4" s="174"/>
      <c r="C4" s="174"/>
      <c r="D4" s="174"/>
      <c r="E4" s="174"/>
      <c r="F4" s="174"/>
    </row>
    <row r="5" spans="1:14" s="10" customFormat="1" ht="15.75" customHeight="1" x14ac:dyDescent="0.25">
      <c r="A5" s="182" t="s">
        <v>1037</v>
      </c>
      <c r="B5" s="174"/>
      <c r="C5" s="174"/>
      <c r="D5" s="174"/>
      <c r="E5" s="174"/>
      <c r="F5" s="174"/>
    </row>
    <row r="7" spans="1:14" ht="25.5" customHeight="1" x14ac:dyDescent="0.25">
      <c r="A7" s="101"/>
      <c r="B7" s="102" t="s">
        <v>7</v>
      </c>
      <c r="C7" s="102" t="s">
        <v>8</v>
      </c>
      <c r="D7" s="103" t="s">
        <v>9</v>
      </c>
      <c r="E7" s="104" t="s">
        <v>10</v>
      </c>
      <c r="F7" s="103" t="s">
        <v>11</v>
      </c>
    </row>
    <row r="8" spans="1:14" x14ac:dyDescent="0.25">
      <c r="A8" s="171" t="s">
        <v>12</v>
      </c>
      <c r="B8" s="171"/>
      <c r="C8" s="171"/>
      <c r="D8" s="171"/>
      <c r="E8" s="171"/>
      <c r="F8" s="171"/>
    </row>
    <row r="9" spans="1:14" x14ac:dyDescent="0.25">
      <c r="A9" s="32">
        <v>1</v>
      </c>
      <c r="B9" s="114" t="s">
        <v>47</v>
      </c>
      <c r="C9" s="115" t="s">
        <v>61</v>
      </c>
      <c r="D9" s="116">
        <v>110324.08</v>
      </c>
      <c r="E9" s="117">
        <v>4.2235998946002721E-3</v>
      </c>
      <c r="F9" s="118">
        <v>18564.12</v>
      </c>
    </row>
    <row r="10" spans="1:14" ht="15" customHeight="1" x14ac:dyDescent="0.25">
      <c r="A10" s="32">
        <v>2</v>
      </c>
      <c r="B10" s="114" t="s">
        <v>105</v>
      </c>
      <c r="C10" s="115" t="s">
        <v>61</v>
      </c>
      <c r="D10" s="116">
        <v>79437.039999999994</v>
      </c>
      <c r="E10" s="117">
        <v>3.0411336652103288E-3</v>
      </c>
      <c r="F10" s="118">
        <v>13366.79</v>
      </c>
    </row>
    <row r="11" spans="1:14" x14ac:dyDescent="0.25">
      <c r="A11" s="32">
        <v>3</v>
      </c>
      <c r="B11" s="114" t="s">
        <v>55</v>
      </c>
      <c r="C11" s="115" t="s">
        <v>61</v>
      </c>
      <c r="D11" s="116">
        <v>69566.55</v>
      </c>
      <c r="E11" s="117">
        <v>2.8043467077655516E-3</v>
      </c>
      <c r="F11" s="118">
        <v>12326.03</v>
      </c>
      <c r="H11" s="10"/>
      <c r="I11" s="10"/>
      <c r="J11" s="10"/>
      <c r="K11" s="10"/>
      <c r="L11" s="10"/>
      <c r="M11" s="10"/>
      <c r="N11" s="10"/>
    </row>
    <row r="12" spans="1:14" x14ac:dyDescent="0.25">
      <c r="A12" s="32">
        <v>4</v>
      </c>
      <c r="B12" s="114" t="s">
        <v>51</v>
      </c>
      <c r="C12" s="115" t="s">
        <v>61</v>
      </c>
      <c r="D12" s="116">
        <v>65631.3</v>
      </c>
      <c r="E12" s="117">
        <v>2.6632560475256585E-3</v>
      </c>
      <c r="F12" s="118">
        <v>11705.89</v>
      </c>
    </row>
    <row r="13" spans="1:14" x14ac:dyDescent="0.25">
      <c r="A13" s="32">
        <v>5</v>
      </c>
      <c r="B13" s="114" t="s">
        <v>52</v>
      </c>
      <c r="C13" s="115" t="s">
        <v>61</v>
      </c>
      <c r="D13" s="116">
        <v>44352.35</v>
      </c>
      <c r="E13" s="117">
        <v>2.5126006195789609E-3</v>
      </c>
      <c r="F13" s="118">
        <v>11043.71</v>
      </c>
    </row>
    <row r="14" spans="1:14" s="10" customFormat="1" x14ac:dyDescent="0.25">
      <c r="A14" s="32">
        <v>6</v>
      </c>
      <c r="B14" s="114" t="s">
        <v>45</v>
      </c>
      <c r="C14" s="115" t="s">
        <v>61</v>
      </c>
      <c r="D14" s="116">
        <v>41572.949999999997</v>
      </c>
      <c r="E14" s="117">
        <v>1.8180056879947726E-3</v>
      </c>
      <c r="F14" s="118">
        <v>7990.73</v>
      </c>
      <c r="H14"/>
      <c r="I14"/>
      <c r="J14"/>
      <c r="K14"/>
      <c r="L14"/>
      <c r="M14"/>
      <c r="N14"/>
    </row>
    <row r="15" spans="1:14" x14ac:dyDescent="0.25">
      <c r="A15" s="32">
        <v>7</v>
      </c>
      <c r="B15" s="114" t="s">
        <v>1032</v>
      </c>
      <c r="C15" s="115" t="s">
        <v>61</v>
      </c>
      <c r="D15" s="116">
        <v>41119.660000000003</v>
      </c>
      <c r="E15" s="117">
        <v>1.6979663984986266E-3</v>
      </c>
      <c r="F15" s="118">
        <v>7463.12</v>
      </c>
    </row>
    <row r="16" spans="1:14" x14ac:dyDescent="0.25">
      <c r="A16" s="32">
        <v>8</v>
      </c>
      <c r="B16" s="114" t="s">
        <v>49</v>
      </c>
      <c r="C16" s="115" t="s">
        <v>61</v>
      </c>
      <c r="D16" s="116">
        <v>40984.629999999997</v>
      </c>
      <c r="E16" s="117">
        <v>1.5915610376104868E-3</v>
      </c>
      <c r="F16" s="118">
        <v>6995.44</v>
      </c>
    </row>
    <row r="17" spans="1:13" x14ac:dyDescent="0.25">
      <c r="A17" s="32">
        <v>9</v>
      </c>
      <c r="B17" s="114" t="s">
        <v>106</v>
      </c>
      <c r="C17" s="115" t="s">
        <v>61</v>
      </c>
      <c r="D17" s="116">
        <v>37902.75</v>
      </c>
      <c r="E17" s="117">
        <v>1.574207477116501E-3</v>
      </c>
      <c r="F17" s="118">
        <v>6919.16</v>
      </c>
    </row>
    <row r="18" spans="1:13" x14ac:dyDescent="0.25">
      <c r="A18" s="32">
        <v>10</v>
      </c>
      <c r="B18" s="114" t="s">
        <v>56</v>
      </c>
      <c r="C18" s="115" t="s">
        <v>61</v>
      </c>
      <c r="D18" s="116">
        <v>35938.18</v>
      </c>
      <c r="E18" s="117">
        <v>1.5690380463470089E-3</v>
      </c>
      <c r="F18" s="118">
        <v>6896.44</v>
      </c>
    </row>
    <row r="19" spans="1:13" x14ac:dyDescent="0.25">
      <c r="A19" s="180" t="s">
        <v>13</v>
      </c>
      <c r="B19" s="180"/>
      <c r="C19" s="180"/>
      <c r="D19" s="33">
        <f>SUM(D9:D18)</f>
        <v>566829.49</v>
      </c>
      <c r="E19" s="57">
        <f>SUM(E9:E18)</f>
        <v>2.3495715582248163E-2</v>
      </c>
      <c r="F19" s="33">
        <f>SUM(F9:F18)</f>
        <v>103271.43000000001</v>
      </c>
    </row>
    <row r="20" spans="1:13" x14ac:dyDescent="0.25">
      <c r="A20" s="171" t="s">
        <v>14</v>
      </c>
      <c r="B20" s="171"/>
      <c r="C20" s="171"/>
      <c r="D20" s="172"/>
      <c r="E20" s="172"/>
      <c r="F20" s="172"/>
    </row>
    <row r="21" spans="1:13" x14ac:dyDescent="0.25">
      <c r="A21" s="52">
        <v>1</v>
      </c>
      <c r="B21" s="114" t="s">
        <v>58</v>
      </c>
      <c r="C21" s="115" t="s">
        <v>62</v>
      </c>
      <c r="D21" s="116">
        <v>35534.6</v>
      </c>
      <c r="E21" s="117">
        <v>1.3603914287312689E-3</v>
      </c>
      <c r="F21" s="118">
        <v>5979.37</v>
      </c>
    </row>
    <row r="22" spans="1:13" x14ac:dyDescent="0.25">
      <c r="A22" s="52">
        <v>2</v>
      </c>
      <c r="B22" s="114" t="s">
        <v>57</v>
      </c>
      <c r="C22" s="115" t="s">
        <v>62</v>
      </c>
      <c r="D22" s="116">
        <v>30154.48</v>
      </c>
      <c r="E22" s="117">
        <v>1.1544212156559656E-3</v>
      </c>
      <c r="F22" s="118">
        <v>5074.0600000000004</v>
      </c>
      <c r="J22" t="s">
        <v>1044</v>
      </c>
    </row>
    <row r="23" spans="1:13" x14ac:dyDescent="0.25">
      <c r="A23" s="52">
        <v>3</v>
      </c>
      <c r="B23" s="114" t="s">
        <v>60</v>
      </c>
      <c r="C23" s="115" t="s">
        <v>62</v>
      </c>
      <c r="D23" s="116">
        <v>12085.72</v>
      </c>
      <c r="E23" s="117">
        <v>4.6268453558070364E-4</v>
      </c>
      <c r="F23" s="118">
        <v>2033.65</v>
      </c>
    </row>
    <row r="24" spans="1:13" x14ac:dyDescent="0.25">
      <c r="A24" s="52">
        <v>4</v>
      </c>
      <c r="B24" s="114" t="s">
        <v>110</v>
      </c>
      <c r="C24" s="115" t="s">
        <v>62</v>
      </c>
      <c r="D24" s="116">
        <v>6092.06</v>
      </c>
      <c r="E24" s="117">
        <v>2.33225819548176E-4</v>
      </c>
      <c r="F24" s="118">
        <v>1025.0999999999999</v>
      </c>
    </row>
    <row r="25" spans="1:13" x14ac:dyDescent="0.25">
      <c r="A25" s="52">
        <v>5</v>
      </c>
      <c r="B25" s="114" t="s">
        <v>111</v>
      </c>
      <c r="C25" s="115" t="s">
        <v>62</v>
      </c>
      <c r="D25" s="116">
        <v>4545.4399999999996</v>
      </c>
      <c r="E25" s="117">
        <v>1.7401568093667184E-4</v>
      </c>
      <c r="F25" s="118">
        <v>764.86</v>
      </c>
    </row>
    <row r="26" spans="1:13" x14ac:dyDescent="0.25">
      <c r="A26" s="52">
        <v>6</v>
      </c>
      <c r="B26" s="114" t="s">
        <v>116</v>
      </c>
      <c r="C26" s="115" t="s">
        <v>62</v>
      </c>
      <c r="D26" s="116">
        <v>3975.17</v>
      </c>
      <c r="E26" s="117">
        <v>1.5218370815345264E-4</v>
      </c>
      <c r="F26" s="118">
        <v>668.9</v>
      </c>
      <c r="H26" s="9"/>
      <c r="I26" s="9"/>
      <c r="J26" s="9"/>
      <c r="K26" s="9"/>
      <c r="L26" s="9"/>
      <c r="M26" s="9"/>
    </row>
    <row r="27" spans="1:13" x14ac:dyDescent="0.25">
      <c r="A27" s="52">
        <v>7</v>
      </c>
      <c r="B27" s="114" t="s">
        <v>101</v>
      </c>
      <c r="C27" s="115" t="s">
        <v>62</v>
      </c>
      <c r="D27" s="116">
        <v>3615.91</v>
      </c>
      <c r="E27" s="117">
        <v>1.3842995196410493E-4</v>
      </c>
      <c r="F27" s="118">
        <v>608.45000000000005</v>
      </c>
    </row>
    <row r="28" spans="1:13" x14ac:dyDescent="0.25">
      <c r="A28" s="52">
        <v>8</v>
      </c>
      <c r="B28" s="114" t="s">
        <v>59</v>
      </c>
      <c r="C28" s="115" t="s">
        <v>62</v>
      </c>
      <c r="D28" s="116">
        <v>2178.92</v>
      </c>
      <c r="E28" s="117">
        <v>8.3416841385329697E-5</v>
      </c>
      <c r="F28" s="118">
        <v>366.64</v>
      </c>
    </row>
    <row r="29" spans="1:13" x14ac:dyDescent="0.25">
      <c r="A29" s="52">
        <v>9</v>
      </c>
      <c r="B29" s="114" t="s">
        <v>117</v>
      </c>
      <c r="C29" s="115" t="s">
        <v>62</v>
      </c>
      <c r="D29" s="116">
        <v>2092.16</v>
      </c>
      <c r="E29" s="117">
        <v>8.0095358651410502E-5</v>
      </c>
      <c r="F29" s="118">
        <v>352.05</v>
      </c>
    </row>
    <row r="30" spans="1:13" x14ac:dyDescent="0.25">
      <c r="A30" s="181" t="s">
        <v>92</v>
      </c>
      <c r="B30" s="181"/>
      <c r="C30" s="181"/>
      <c r="D30" s="119">
        <f>SUM(D21:D29)</f>
        <v>100274.46</v>
      </c>
      <c r="E30" s="120">
        <f>SUM(E21:E29)</f>
        <v>3.8388645406070834E-3</v>
      </c>
      <c r="F30" s="119">
        <f>SUM(F21:F29)</f>
        <v>16873.080000000002</v>
      </c>
    </row>
    <row r="31" spans="1:13" x14ac:dyDescent="0.25">
      <c r="A31" s="184" t="s">
        <v>27</v>
      </c>
      <c r="B31" s="184"/>
      <c r="C31" s="184"/>
      <c r="D31" s="121">
        <f>SUM(D19+D30)</f>
        <v>667103.94999999995</v>
      </c>
      <c r="E31" s="122">
        <f>SUM(E19+E30)</f>
        <v>2.7334580122855247E-2</v>
      </c>
      <c r="F31" s="121">
        <f>SUM(F19+F30)</f>
        <v>120144.51000000001</v>
      </c>
    </row>
    <row r="32" spans="1:13" x14ac:dyDescent="0.25">
      <c r="A32" s="184" t="s">
        <v>26</v>
      </c>
      <c r="B32" s="184"/>
      <c r="C32" s="184"/>
      <c r="D32" s="121">
        <f>SUM('EMS-Cumulative'!E44)</f>
        <v>987480.19000000006</v>
      </c>
      <c r="E32" s="122">
        <f>SUM('EMS-Cumulative'!F44)</f>
        <v>3.7804269262012941E-2</v>
      </c>
      <c r="F32" s="121">
        <f>SUM('EMS-Cumulative'!M44)</f>
        <v>341764.8928282719</v>
      </c>
    </row>
    <row r="33" spans="1:14" x14ac:dyDescent="0.25">
      <c r="A33" s="175"/>
      <c r="B33" s="176"/>
      <c r="C33" s="176"/>
      <c r="D33" s="176"/>
      <c r="E33" s="176"/>
      <c r="F33" s="177"/>
    </row>
    <row r="34" spans="1:14" ht="26.25" x14ac:dyDescent="0.25">
      <c r="A34" s="100"/>
      <c r="B34" s="100" t="s">
        <v>15</v>
      </c>
      <c r="C34" s="100" t="s">
        <v>8</v>
      </c>
      <c r="D34" s="100" t="s">
        <v>16</v>
      </c>
      <c r="E34" s="100" t="s">
        <v>10</v>
      </c>
      <c r="F34" s="100" t="s">
        <v>17</v>
      </c>
    </row>
    <row r="35" spans="1:14" ht="28.9" customHeight="1" x14ac:dyDescent="0.25">
      <c r="A35" s="123">
        <v>1</v>
      </c>
      <c r="B35" s="110" t="s">
        <v>150</v>
      </c>
      <c r="C35" s="111">
        <v>8</v>
      </c>
      <c r="D35" s="112">
        <v>13035938.41</v>
      </c>
      <c r="E35" s="113">
        <v>0.38554249046523797</v>
      </c>
      <c r="F35" s="112">
        <v>2266705.5299999998</v>
      </c>
    </row>
    <row r="36" spans="1:14" x14ac:dyDescent="0.25">
      <c r="A36" s="123">
        <v>2</v>
      </c>
      <c r="B36" s="110" t="s">
        <v>100</v>
      </c>
      <c r="C36" s="111">
        <v>7</v>
      </c>
      <c r="D36" s="112">
        <v>4407432.13</v>
      </c>
      <c r="E36" s="113">
        <v>0.13035136455179899</v>
      </c>
      <c r="F36" s="112">
        <v>741633.9</v>
      </c>
    </row>
    <row r="37" spans="1:14" x14ac:dyDescent="0.25">
      <c r="A37" s="123">
        <v>3</v>
      </c>
      <c r="B37" s="110" t="s">
        <v>1031</v>
      </c>
      <c r="C37" s="111">
        <v>8</v>
      </c>
      <c r="D37" s="112">
        <v>823651.14</v>
      </c>
      <c r="E37" s="113">
        <v>2.43597738653425E-2</v>
      </c>
      <c r="F37" s="112">
        <v>138594.9</v>
      </c>
    </row>
    <row r="38" spans="1:14" x14ac:dyDescent="0.25">
      <c r="A38" s="123">
        <v>4</v>
      </c>
      <c r="B38" s="110" t="s">
        <v>135</v>
      </c>
      <c r="C38" s="111">
        <v>8</v>
      </c>
      <c r="D38" s="112">
        <v>761643.55</v>
      </c>
      <c r="E38" s="113">
        <v>2.2525877453404199E-2</v>
      </c>
      <c r="F38" s="112">
        <v>128160.95</v>
      </c>
    </row>
    <row r="39" spans="1:14" x14ac:dyDescent="0.25">
      <c r="A39" s="123">
        <v>5</v>
      </c>
      <c r="B39" s="110" t="s">
        <v>70</v>
      </c>
      <c r="C39" s="111">
        <v>7</v>
      </c>
      <c r="D39" s="112">
        <v>658430.89</v>
      </c>
      <c r="E39" s="113">
        <v>1.94733265182589E-2</v>
      </c>
      <c r="F39" s="112">
        <v>110793.46</v>
      </c>
    </row>
    <row r="40" spans="1:14" x14ac:dyDescent="0.25">
      <c r="A40" s="123">
        <v>6</v>
      </c>
      <c r="B40" s="110" t="s">
        <v>80</v>
      </c>
      <c r="C40" s="111">
        <v>8</v>
      </c>
      <c r="D40" s="112">
        <v>390048.64</v>
      </c>
      <c r="E40" s="113">
        <v>1.1535826523453099E-2</v>
      </c>
      <c r="F40" s="112">
        <v>65633.070000000007</v>
      </c>
    </row>
    <row r="41" spans="1:14" x14ac:dyDescent="0.25">
      <c r="A41" s="123">
        <v>7</v>
      </c>
      <c r="B41" s="110" t="s">
        <v>76</v>
      </c>
      <c r="C41" s="111">
        <v>5</v>
      </c>
      <c r="D41" s="112">
        <v>180798.54</v>
      </c>
      <c r="E41" s="113">
        <v>5.3471807852825603E-3</v>
      </c>
      <c r="F41" s="112">
        <v>30422.78</v>
      </c>
    </row>
    <row r="42" spans="1:14" x14ac:dyDescent="0.25">
      <c r="A42" s="123">
        <v>8</v>
      </c>
      <c r="B42" s="110" t="s">
        <v>141</v>
      </c>
      <c r="C42" s="111">
        <v>6</v>
      </c>
      <c r="D42" s="112">
        <v>124837.53</v>
      </c>
      <c r="E42" s="113">
        <v>3.6921141160660702E-3</v>
      </c>
      <c r="F42" s="112">
        <v>21006.28</v>
      </c>
    </row>
    <row r="43" spans="1:14" x14ac:dyDescent="0.25">
      <c r="A43" s="123">
        <v>9</v>
      </c>
      <c r="B43" s="110" t="s">
        <v>75</v>
      </c>
      <c r="C43" s="111">
        <v>8</v>
      </c>
      <c r="D43" s="112">
        <v>118116.09</v>
      </c>
      <c r="E43" s="113">
        <v>3.4933251500853199E-3</v>
      </c>
      <c r="F43" s="112">
        <v>19875.27</v>
      </c>
    </row>
    <row r="44" spans="1:14" x14ac:dyDescent="0.25">
      <c r="A44" s="123">
        <v>10</v>
      </c>
      <c r="B44" s="110" t="s">
        <v>78</v>
      </c>
      <c r="C44" s="111">
        <v>3</v>
      </c>
      <c r="D44" s="112">
        <v>102837.5</v>
      </c>
      <c r="E44" s="113">
        <v>3.0414554454172901E-3</v>
      </c>
      <c r="F44" s="112">
        <v>17304.36</v>
      </c>
    </row>
    <row r="45" spans="1:14" s="9" customFormat="1" x14ac:dyDescent="0.25">
      <c r="A45" s="187" t="s">
        <v>93</v>
      </c>
      <c r="B45" s="188"/>
      <c r="C45" s="189"/>
      <c r="D45" s="124">
        <f>SUM(D35:D44)</f>
        <v>20603734.420000002</v>
      </c>
      <c r="E45" s="125">
        <f>SUM(E35:E44)</f>
        <v>0.60936273487434689</v>
      </c>
      <c r="F45" s="124">
        <f>SUM(F35:F44)</f>
        <v>3540130.4999999991</v>
      </c>
      <c r="H45"/>
      <c r="I45"/>
      <c r="J45"/>
      <c r="K45"/>
      <c r="L45"/>
      <c r="M45"/>
      <c r="N45"/>
    </row>
    <row r="46" spans="1:14" x14ac:dyDescent="0.25">
      <c r="A46" s="190" t="s">
        <v>1034</v>
      </c>
      <c r="B46" s="190"/>
      <c r="C46" s="190"/>
      <c r="D46" s="126">
        <f>SUM('HOSP-Cumulative'!E73)</f>
        <v>25133384.180000003</v>
      </c>
      <c r="E46" s="58">
        <f>SUM('HOSP-Cumulative'!F73)</f>
        <v>0.96219573073798714</v>
      </c>
      <c r="F46" s="127">
        <f>SUM('HOSP-Cumulative'!L73)</f>
        <v>3693820.1199999996</v>
      </c>
      <c r="I46" s="53"/>
    </row>
    <row r="47" spans="1:14" ht="15" customHeight="1" x14ac:dyDescent="0.25">
      <c r="A47" s="178"/>
      <c r="B47" s="178"/>
      <c r="C47" s="178"/>
      <c r="D47" s="178"/>
      <c r="E47" s="178"/>
      <c r="F47" s="178"/>
    </row>
    <row r="48" spans="1:14" x14ac:dyDescent="0.25">
      <c r="A48" s="185"/>
      <c r="B48" s="179" t="s">
        <v>18</v>
      </c>
      <c r="C48" s="179" t="s">
        <v>19</v>
      </c>
      <c r="D48" s="179"/>
      <c r="E48" s="186" t="s">
        <v>10</v>
      </c>
      <c r="F48" s="183" t="s">
        <v>20</v>
      </c>
    </row>
    <row r="49" spans="1:6" x14ac:dyDescent="0.25">
      <c r="A49" s="185"/>
      <c r="B49" s="179"/>
      <c r="C49" s="105" t="s">
        <v>0</v>
      </c>
      <c r="D49" s="106" t="s">
        <v>1</v>
      </c>
      <c r="E49" s="186"/>
      <c r="F49" s="183"/>
    </row>
    <row r="50" spans="1:6" x14ac:dyDescent="0.25">
      <c r="A50" s="128">
        <v>1</v>
      </c>
      <c r="B50" s="129" t="s">
        <v>154</v>
      </c>
      <c r="C50" s="129" t="s">
        <v>155</v>
      </c>
      <c r="D50" s="130" t="s">
        <v>156</v>
      </c>
      <c r="E50" s="59">
        <f>(F50/'PHYS-Alpha'!F539)</f>
        <v>4.7722070893875423E-2</v>
      </c>
      <c r="F50" s="130">
        <v>69093.3</v>
      </c>
    </row>
    <row r="51" spans="1:6" x14ac:dyDescent="0.25">
      <c r="A51" s="128">
        <v>2</v>
      </c>
      <c r="B51" s="129" t="s">
        <v>154</v>
      </c>
      <c r="C51" s="129" t="s">
        <v>157</v>
      </c>
      <c r="D51" s="130" t="s">
        <v>158</v>
      </c>
      <c r="E51" s="59">
        <f>SUM(F51/F61)</f>
        <v>4.3631001840352686E-2</v>
      </c>
      <c r="F51" s="130">
        <v>63170.140000000101</v>
      </c>
    </row>
    <row r="52" spans="1:6" x14ac:dyDescent="0.25">
      <c r="A52" s="128">
        <v>3</v>
      </c>
      <c r="B52" s="129" t="s">
        <v>154</v>
      </c>
      <c r="C52" s="129" t="s">
        <v>159</v>
      </c>
      <c r="D52" s="130" t="s">
        <v>160</v>
      </c>
      <c r="E52" s="59">
        <f>SUM(F52/F61)</f>
        <v>3.8668495764338576E-2</v>
      </c>
      <c r="F52" s="130">
        <v>55985.29</v>
      </c>
    </row>
    <row r="53" spans="1:6" x14ac:dyDescent="0.25">
      <c r="A53" s="128">
        <v>4</v>
      </c>
      <c r="B53" s="129" t="s">
        <v>154</v>
      </c>
      <c r="C53" s="129" t="s">
        <v>161</v>
      </c>
      <c r="D53" s="130" t="s">
        <v>162</v>
      </c>
      <c r="E53" s="59">
        <f>SUM(F53/F61)</f>
        <v>3.422943622579832E-2</v>
      </c>
      <c r="F53" s="130">
        <v>49558.300000000097</v>
      </c>
    </row>
    <row r="54" spans="1:6" x14ac:dyDescent="0.25">
      <c r="A54" s="128">
        <v>5</v>
      </c>
      <c r="B54" s="129" t="s">
        <v>154</v>
      </c>
      <c r="C54" s="129" t="s">
        <v>163</v>
      </c>
      <c r="D54" s="130" t="s">
        <v>164</v>
      </c>
      <c r="E54" s="59">
        <f>SUM(F54/F61)</f>
        <v>3.1719806177535899E-2</v>
      </c>
      <c r="F54" s="130">
        <v>45924.79</v>
      </c>
    </row>
    <row r="55" spans="1:6" x14ac:dyDescent="0.25">
      <c r="A55" s="128">
        <v>6</v>
      </c>
      <c r="B55" s="129" t="s">
        <v>154</v>
      </c>
      <c r="C55" s="129" t="s">
        <v>165</v>
      </c>
      <c r="D55" s="130" t="s">
        <v>166</v>
      </c>
      <c r="E55" s="59">
        <f>SUM(F55/F61)</f>
        <v>2.909025157552805E-2</v>
      </c>
      <c r="F55" s="130">
        <v>42117.65</v>
      </c>
    </row>
    <row r="56" spans="1:6" x14ac:dyDescent="0.25">
      <c r="A56" s="128">
        <v>7</v>
      </c>
      <c r="B56" s="129" t="s">
        <v>154</v>
      </c>
      <c r="C56" s="129" t="s">
        <v>167</v>
      </c>
      <c r="D56" s="130" t="s">
        <v>168</v>
      </c>
      <c r="E56" s="59">
        <f>SUM(F56/F61)</f>
        <v>2.8867635190584787E-2</v>
      </c>
      <c r="F56" s="130">
        <v>41795.340000000098</v>
      </c>
    </row>
    <row r="57" spans="1:6" x14ac:dyDescent="0.25">
      <c r="A57" s="131">
        <v>8</v>
      </c>
      <c r="B57" s="129" t="s">
        <v>154</v>
      </c>
      <c r="C57" s="129" t="s">
        <v>157</v>
      </c>
      <c r="D57" s="132" t="s">
        <v>169</v>
      </c>
      <c r="E57" s="59">
        <f>SUM(F57/F61)</f>
        <v>2.4566617011899109E-2</v>
      </c>
      <c r="F57" s="130">
        <v>35568.21</v>
      </c>
    </row>
    <row r="58" spans="1:6" x14ac:dyDescent="0.25">
      <c r="A58" s="128">
        <v>9</v>
      </c>
      <c r="B58" s="129" t="s">
        <v>154</v>
      </c>
      <c r="C58" s="129" t="s">
        <v>170</v>
      </c>
      <c r="D58" s="130" t="s">
        <v>171</v>
      </c>
      <c r="E58" s="59">
        <f>SUM(F58/F61)</f>
        <v>1.4527164386968357E-2</v>
      </c>
      <c r="F58" s="130">
        <v>21032.82</v>
      </c>
    </row>
    <row r="59" spans="1:6" x14ac:dyDescent="0.25">
      <c r="A59" s="128">
        <v>10</v>
      </c>
      <c r="B59" s="129" t="s">
        <v>154</v>
      </c>
      <c r="C59" s="129" t="s">
        <v>172</v>
      </c>
      <c r="D59" s="130" t="s">
        <v>173</v>
      </c>
      <c r="E59" s="59">
        <f>SUM(F59/F61)</f>
        <v>1.3196549557787367E-2</v>
      </c>
      <c r="F59" s="130">
        <v>19106.32</v>
      </c>
    </row>
    <row r="60" spans="1:6" x14ac:dyDescent="0.25">
      <c r="A60" s="173" t="s">
        <v>94</v>
      </c>
      <c r="B60" s="173"/>
      <c r="C60" s="173"/>
      <c r="D60" s="173"/>
      <c r="E60" s="60">
        <f>SUM(E50:E59)</f>
        <v>0.3062190286246686</v>
      </c>
      <c r="F60" s="133">
        <f>SUM(F50:F59)</f>
        <v>443352.16000000038</v>
      </c>
    </row>
    <row r="61" spans="1:6" x14ac:dyDescent="0.25">
      <c r="A61" s="173" t="s">
        <v>94</v>
      </c>
      <c r="B61" s="173"/>
      <c r="C61" s="173"/>
      <c r="D61" s="173"/>
      <c r="E61" s="60">
        <v>1</v>
      </c>
      <c r="F61" s="134">
        <f>SUM('PHYS-Alpha'!F539)</f>
        <v>1447826.9426666338</v>
      </c>
    </row>
  </sheetData>
  <sheetProtection selectLockedCells="1" sort="0" selectUnlockedCells="1"/>
  <mergeCells count="23">
    <mergeCell ref="A31:C31"/>
    <mergeCell ref="A48:A49"/>
    <mergeCell ref="B48:B49"/>
    <mergeCell ref="E48:E49"/>
    <mergeCell ref="A32:C32"/>
    <mergeCell ref="A45:C45"/>
    <mergeCell ref="A46:C46"/>
    <mergeCell ref="A20:C20"/>
    <mergeCell ref="D20:F20"/>
    <mergeCell ref="A61:D61"/>
    <mergeCell ref="A1:F1"/>
    <mergeCell ref="A2:F2"/>
    <mergeCell ref="A3:F3"/>
    <mergeCell ref="A4:F4"/>
    <mergeCell ref="A33:F33"/>
    <mergeCell ref="A47:F47"/>
    <mergeCell ref="C48:D48"/>
    <mergeCell ref="A8:F8"/>
    <mergeCell ref="A19:C19"/>
    <mergeCell ref="A30:C30"/>
    <mergeCell ref="A5:F5"/>
    <mergeCell ref="F48:F49"/>
    <mergeCell ref="A60:D60"/>
  </mergeCells>
  <printOptions horizontalCentered="1"/>
  <pageMargins left="0.25" right="0.25" top="0.25" bottom="0.25" header="0.3" footer="0.3"/>
  <pageSetup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5"/>
  <sheetViews>
    <sheetView zoomScale="118" zoomScaleNormal="118" zoomScaleSheetLayoutView="100" workbookViewId="0">
      <selection activeCell="A3" sqref="A3:M3"/>
    </sheetView>
  </sheetViews>
  <sheetFormatPr defaultColWidth="9.140625" defaultRowHeight="15" x14ac:dyDescent="0.25"/>
  <cols>
    <col min="1" max="1" width="3.28515625" style="4" bestFit="1" customWidth="1"/>
    <col min="2" max="2" width="29.140625" style="3" customWidth="1"/>
    <col min="3" max="3" width="11" style="5" bestFit="1" customWidth="1"/>
    <col min="4" max="4" width="11" style="5" customWidth="1"/>
    <col min="5" max="5" width="19.28515625" style="5" bestFit="1" customWidth="1"/>
    <col min="6" max="6" width="13.140625" style="36" bestFit="1" customWidth="1"/>
    <col min="7" max="10" width="11.7109375" style="5" bestFit="1" customWidth="1"/>
    <col min="11" max="11" width="12.42578125" style="5" bestFit="1" customWidth="1"/>
    <col min="12" max="12" width="11.7109375" style="5" bestFit="1" customWidth="1"/>
    <col min="13" max="13" width="16" style="5" customWidth="1"/>
    <col min="14" max="16" width="9.140625" style="10"/>
    <col min="17" max="17" width="15.85546875" style="10" bestFit="1" customWidth="1"/>
    <col min="18" max="16384" width="9.140625" style="10"/>
  </cols>
  <sheetData>
    <row r="1" spans="1:13" x14ac:dyDescent="0.25">
      <c r="A1" s="191" t="s">
        <v>102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3" x14ac:dyDescent="0.25">
      <c r="A2" s="191" t="s">
        <v>23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</row>
    <row r="3" spans="1:13" x14ac:dyDescent="0.25">
      <c r="A3" s="192" t="s">
        <v>103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</row>
    <row r="4" spans="1:13" x14ac:dyDescent="0.25">
      <c r="A4" s="195" t="s">
        <v>1046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</row>
    <row r="5" spans="1:13" x14ac:dyDescent="0.25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</row>
    <row r="6" spans="1:13" s="6" customFormat="1" ht="12.75" x14ac:dyDescent="0.2">
      <c r="A6" s="196" t="s">
        <v>31</v>
      </c>
      <c r="B6" s="196"/>
      <c r="C6" s="196"/>
      <c r="D6" s="196"/>
      <c r="E6" s="196"/>
      <c r="F6" s="197"/>
      <c r="G6" s="135">
        <v>1</v>
      </c>
      <c r="H6" s="136">
        <v>2</v>
      </c>
      <c r="I6" s="136">
        <v>3</v>
      </c>
      <c r="J6" s="136">
        <v>4</v>
      </c>
      <c r="K6" s="136">
        <v>5</v>
      </c>
      <c r="L6" s="137"/>
      <c r="M6" s="138" t="s">
        <v>29</v>
      </c>
    </row>
    <row r="7" spans="1:13" s="6" customFormat="1" ht="12.75" x14ac:dyDescent="0.2">
      <c r="A7" s="196" t="s">
        <v>32</v>
      </c>
      <c r="B7" s="196"/>
      <c r="C7" s="196"/>
      <c r="D7" s="196"/>
      <c r="E7" s="196"/>
      <c r="F7" s="197"/>
      <c r="G7" s="139" t="s">
        <v>118</v>
      </c>
      <c r="H7" s="140" t="s">
        <v>119</v>
      </c>
      <c r="I7" s="140" t="s">
        <v>120</v>
      </c>
      <c r="J7" s="140" t="s">
        <v>44</v>
      </c>
      <c r="K7" s="140" t="s">
        <v>121</v>
      </c>
      <c r="L7" s="141" t="s">
        <v>1045</v>
      </c>
      <c r="M7" s="138"/>
    </row>
    <row r="8" spans="1:13" s="6" customFormat="1" ht="12.75" x14ac:dyDescent="0.2">
      <c r="A8" s="196" t="s">
        <v>38</v>
      </c>
      <c r="B8" s="196"/>
      <c r="C8" s="196"/>
      <c r="D8" s="196"/>
      <c r="E8" s="196"/>
      <c r="F8" s="197"/>
      <c r="G8" s="202" t="s">
        <v>152</v>
      </c>
      <c r="H8" s="203"/>
      <c r="I8" s="203"/>
      <c r="J8" s="203"/>
      <c r="K8" s="204"/>
      <c r="L8" s="142">
        <v>26120864.370000001</v>
      </c>
      <c r="M8" s="138"/>
    </row>
    <row r="9" spans="1:13" s="6" customFormat="1" ht="12.75" x14ac:dyDescent="0.2">
      <c r="A9" s="196" t="s">
        <v>39</v>
      </c>
      <c r="B9" s="196"/>
      <c r="C9" s="196"/>
      <c r="D9" s="196"/>
      <c r="E9" s="196"/>
      <c r="F9" s="197"/>
      <c r="G9" s="143">
        <v>1231477.28</v>
      </c>
      <c r="H9" s="144">
        <v>1280381.1200000001</v>
      </c>
      <c r="I9" s="144">
        <v>1174388.8999999999</v>
      </c>
      <c r="J9" s="144">
        <v>1297107.78</v>
      </c>
      <c r="K9" s="144">
        <v>1029388.66</v>
      </c>
      <c r="L9" s="145">
        <v>3863399.59</v>
      </c>
      <c r="M9" s="146">
        <f>SUM(G9:L9)</f>
        <v>9876143.3300000001</v>
      </c>
    </row>
    <row r="10" spans="1:13" s="6" customFormat="1" ht="12.75" x14ac:dyDescent="0.2">
      <c r="A10" s="196" t="s">
        <v>30</v>
      </c>
      <c r="B10" s="196"/>
      <c r="C10" s="196"/>
      <c r="D10" s="196"/>
      <c r="E10" s="196"/>
      <c r="F10" s="197"/>
      <c r="G10" s="147">
        <f t="shared" ref="G10:K10" si="0">SUM(G9/$G$8)</f>
        <v>3.642137624080391E-2</v>
      </c>
      <c r="H10" s="148">
        <f t="shared" si="0"/>
        <v>3.7867724610511619E-2</v>
      </c>
      <c r="I10" s="148">
        <f t="shared" si="0"/>
        <v>3.4732967204984762E-2</v>
      </c>
      <c r="J10" s="148">
        <f t="shared" si="0"/>
        <v>3.8362421497742862E-2</v>
      </c>
      <c r="K10" s="148">
        <f t="shared" si="0"/>
        <v>3.0444533807296045E-2</v>
      </c>
      <c r="L10" s="149">
        <f>SUM(L9/$L$8)</f>
        <v>0.14790473757970818</v>
      </c>
      <c r="M10" s="150">
        <f>SUM(G10:L10)</f>
        <v>0.32573376094104739</v>
      </c>
    </row>
    <row r="11" spans="1:13" s="6" customFormat="1" ht="24" x14ac:dyDescent="0.2">
      <c r="A11" s="193" t="s">
        <v>3</v>
      </c>
      <c r="B11" s="194"/>
      <c r="C11" s="151" t="s">
        <v>8</v>
      </c>
      <c r="D11" s="151" t="s">
        <v>24</v>
      </c>
      <c r="E11" s="152" t="s">
        <v>22</v>
      </c>
      <c r="F11" s="153" t="s">
        <v>41</v>
      </c>
      <c r="G11" s="199" t="s">
        <v>21</v>
      </c>
      <c r="H11" s="200"/>
      <c r="I11" s="200"/>
      <c r="J11" s="200"/>
      <c r="K11" s="200"/>
      <c r="L11" s="201"/>
      <c r="M11" s="138" t="s">
        <v>40</v>
      </c>
    </row>
    <row r="12" spans="1:13" s="1" customFormat="1" ht="12.75" x14ac:dyDescent="0.2">
      <c r="A12" s="154">
        <v>1</v>
      </c>
      <c r="B12" s="155" t="s">
        <v>45</v>
      </c>
      <c r="C12" s="156" t="s">
        <v>61</v>
      </c>
      <c r="D12" s="156" t="s">
        <v>61</v>
      </c>
      <c r="E12" s="157">
        <v>41572.949999999997</v>
      </c>
      <c r="F12" s="158">
        <f>SUM(E12/$L$8)</f>
        <v>1.5915610376104868E-3</v>
      </c>
      <c r="G12" s="157">
        <v>1514.14405339013</v>
      </c>
      <c r="H12" s="157">
        <v>1574.27</v>
      </c>
      <c r="I12" s="157">
        <v>1443.95</v>
      </c>
      <c r="J12" s="159">
        <v>1594.8390308045889</v>
      </c>
      <c r="K12" s="157">
        <v>1265.6690817440301</v>
      </c>
      <c r="L12" s="157">
        <v>6995.44</v>
      </c>
      <c r="M12" s="160">
        <f>SUBTOTAL(9,G12:L12)</f>
        <v>14388.312165938749</v>
      </c>
    </row>
    <row r="13" spans="1:13" s="1" customFormat="1" ht="12.75" x14ac:dyDescent="0.2">
      <c r="A13" s="154">
        <v>2</v>
      </c>
      <c r="B13" s="155" t="s">
        <v>46</v>
      </c>
      <c r="C13" s="156" t="s">
        <v>61</v>
      </c>
      <c r="D13" s="156" t="s">
        <v>61</v>
      </c>
      <c r="E13" s="157">
        <v>25176.36</v>
      </c>
      <c r="F13" s="158">
        <f t="shared" ref="F13:F45" si="1">SUM(E13/$L$8)</f>
        <v>9.6384099865068893E-4</v>
      </c>
      <c r="G13" s="157">
        <v>916.95767993392599</v>
      </c>
      <c r="H13" s="157">
        <v>953.37</v>
      </c>
      <c r="I13" s="157">
        <v>874.45</v>
      </c>
      <c r="J13" s="159">
        <v>965.8261340989136</v>
      </c>
      <c r="K13" s="157">
        <v>766.48254316465602</v>
      </c>
      <c r="L13" s="157">
        <v>4236.3999999999996</v>
      </c>
      <c r="M13" s="160">
        <f t="shared" ref="M13:M30" si="2">SUBTOTAL(9,G13:L13)</f>
        <v>8713.4863571974965</v>
      </c>
    </row>
    <row r="14" spans="1:13" s="1" customFormat="1" ht="12.75" x14ac:dyDescent="0.2">
      <c r="A14" s="154">
        <v>3</v>
      </c>
      <c r="B14" s="155" t="s">
        <v>47</v>
      </c>
      <c r="C14" s="156" t="s">
        <v>61</v>
      </c>
      <c r="D14" s="156" t="s">
        <v>61</v>
      </c>
      <c r="E14" s="157">
        <v>110324.08</v>
      </c>
      <c r="F14" s="158">
        <f t="shared" si="1"/>
        <v>4.2235998946002721E-3</v>
      </c>
      <c r="G14" s="157">
        <v>4018.1548261005501</v>
      </c>
      <c r="H14" s="157">
        <v>4177.72</v>
      </c>
      <c r="I14" s="157">
        <v>3831.88</v>
      </c>
      <c r="J14" s="159">
        <v>4232.2988583107035</v>
      </c>
      <c r="K14" s="157">
        <v>3358.7651833188302</v>
      </c>
      <c r="L14" s="157">
        <v>18564.12</v>
      </c>
      <c r="M14" s="160">
        <f t="shared" si="2"/>
        <v>38182.938867730089</v>
      </c>
    </row>
    <row r="15" spans="1:13" s="1" customFormat="1" ht="12.75" x14ac:dyDescent="0.2">
      <c r="A15" s="154">
        <v>4</v>
      </c>
      <c r="B15" s="155" t="s">
        <v>48</v>
      </c>
      <c r="C15" s="156" t="s">
        <v>61</v>
      </c>
      <c r="D15" s="156" t="s">
        <v>61</v>
      </c>
      <c r="E15" s="157">
        <v>18692.669999999998</v>
      </c>
      <c r="F15" s="158">
        <f t="shared" si="1"/>
        <v>7.156221836773772E-4</v>
      </c>
      <c r="G15" s="157">
        <v>680.812767015188</v>
      </c>
      <c r="H15" s="157">
        <v>707.85</v>
      </c>
      <c r="I15" s="157">
        <v>649.25</v>
      </c>
      <c r="J15" s="159">
        <v>717.09608545821311</v>
      </c>
      <c r="K15" s="157">
        <v>569.08962376362899</v>
      </c>
      <c r="L15" s="157">
        <v>3145.4</v>
      </c>
      <c r="M15" s="160">
        <f t="shared" si="2"/>
        <v>6469.4984762370295</v>
      </c>
    </row>
    <row r="16" spans="1:13" s="1" customFormat="1" ht="12.75" x14ac:dyDescent="0.2">
      <c r="A16" s="154">
        <v>5</v>
      </c>
      <c r="B16" s="155" t="s">
        <v>49</v>
      </c>
      <c r="C16" s="156" t="s">
        <v>61</v>
      </c>
      <c r="D16" s="156" t="s">
        <v>61</v>
      </c>
      <c r="E16" s="157">
        <v>40984.629999999997</v>
      </c>
      <c r="F16" s="158">
        <f t="shared" si="1"/>
        <v>1.5690380463470089E-3</v>
      </c>
      <c r="G16" s="157">
        <v>1492.7166293201401</v>
      </c>
      <c r="H16" s="157">
        <v>1551.99</v>
      </c>
      <c r="I16" s="157">
        <v>1423.52</v>
      </c>
      <c r="J16" s="159">
        <v>1572.269650989037</v>
      </c>
      <c r="K16" s="157">
        <v>1247.7579536145199</v>
      </c>
      <c r="L16" s="157">
        <v>6896.44</v>
      </c>
      <c r="M16" s="160">
        <f t="shared" si="2"/>
        <v>14184.694233923696</v>
      </c>
    </row>
    <row r="17" spans="1:13" s="1" customFormat="1" ht="12.75" x14ac:dyDescent="0.2">
      <c r="A17" s="154">
        <v>6</v>
      </c>
      <c r="B17" s="155" t="s">
        <v>50</v>
      </c>
      <c r="C17" s="156" t="s">
        <v>61</v>
      </c>
      <c r="D17" s="156" t="s">
        <v>61</v>
      </c>
      <c r="E17" s="157">
        <v>33679.56</v>
      </c>
      <c r="F17" s="158">
        <f t="shared" si="1"/>
        <v>1.2893738707468354E-3</v>
      </c>
      <c r="G17" s="157">
        <v>1226.65592638473</v>
      </c>
      <c r="H17" s="157">
        <v>1275.3699999999999</v>
      </c>
      <c r="I17" s="157">
        <v>1169.79</v>
      </c>
      <c r="J17" s="159">
        <v>1292.0294765785204</v>
      </c>
      <c r="K17" s="157">
        <v>1025.35850303486</v>
      </c>
      <c r="L17" s="157">
        <v>5667.22</v>
      </c>
      <c r="M17" s="160">
        <f t="shared" si="2"/>
        <v>11656.423905998112</v>
      </c>
    </row>
    <row r="18" spans="1:13" s="1" customFormat="1" ht="12.75" x14ac:dyDescent="0.2">
      <c r="A18" s="154">
        <v>7</v>
      </c>
      <c r="B18" s="155" t="s">
        <v>51</v>
      </c>
      <c r="C18" s="156" t="s">
        <v>61</v>
      </c>
      <c r="D18" s="156" t="s">
        <v>61</v>
      </c>
      <c r="E18" s="157">
        <v>65631.3</v>
      </c>
      <c r="F18" s="158">
        <f t="shared" si="1"/>
        <v>2.5126006195789609E-3</v>
      </c>
      <c r="G18" s="157">
        <v>2390.3822704730701</v>
      </c>
      <c r="H18" s="157">
        <v>2485.31</v>
      </c>
      <c r="I18" s="157">
        <v>2279.5700000000002</v>
      </c>
      <c r="J18" s="159">
        <v>2517.7755940448114</v>
      </c>
      <c r="K18" s="157">
        <v>1998.1143316667899</v>
      </c>
      <c r="L18" s="157">
        <v>11043.71</v>
      </c>
      <c r="M18" s="160">
        <f t="shared" si="2"/>
        <v>22714.862196184669</v>
      </c>
    </row>
    <row r="19" spans="1:13" s="1" customFormat="1" ht="12.75" x14ac:dyDescent="0.2">
      <c r="A19" s="154">
        <v>8</v>
      </c>
      <c r="B19" s="155" t="s">
        <v>52</v>
      </c>
      <c r="C19" s="156" t="s">
        <v>61</v>
      </c>
      <c r="D19" s="156" t="s">
        <v>61</v>
      </c>
      <c r="E19" s="157">
        <v>44352.35</v>
      </c>
      <c r="F19" s="158">
        <f t="shared" si="1"/>
        <v>1.6979663984986266E-3</v>
      </c>
      <c r="G19" s="157">
        <v>1615.37362651382</v>
      </c>
      <c r="H19" s="157">
        <v>1679.52</v>
      </c>
      <c r="I19" s="157">
        <v>1540.49</v>
      </c>
      <c r="J19" s="159">
        <v>1701.4635451154156</v>
      </c>
      <c r="K19" s="157">
        <v>1350.2866190080299</v>
      </c>
      <c r="L19" s="157">
        <v>7463.12</v>
      </c>
      <c r="M19" s="160">
        <f t="shared" si="2"/>
        <v>15350.253790637264</v>
      </c>
    </row>
    <row r="20" spans="1:13" s="1" customFormat="1" ht="12.75" x14ac:dyDescent="0.2">
      <c r="A20" s="154">
        <v>9</v>
      </c>
      <c r="B20" s="155" t="s">
        <v>53</v>
      </c>
      <c r="C20" s="156" t="s">
        <v>61</v>
      </c>
      <c r="D20" s="156" t="s">
        <v>61</v>
      </c>
      <c r="E20" s="157">
        <v>12950.5</v>
      </c>
      <c r="F20" s="158">
        <f t="shared" si="1"/>
        <v>4.9579140324597154E-4</v>
      </c>
      <c r="G20" s="157">
        <v>471.67503300653101</v>
      </c>
      <c r="H20" s="157">
        <v>490.41</v>
      </c>
      <c r="I20" s="157">
        <v>449.81</v>
      </c>
      <c r="J20" s="159">
        <v>496.81253960651895</v>
      </c>
      <c r="K20" s="157">
        <v>394.27193507138702</v>
      </c>
      <c r="L20" s="157">
        <v>2179.17</v>
      </c>
      <c r="M20" s="160">
        <f t="shared" si="2"/>
        <v>4482.1495076844367</v>
      </c>
    </row>
    <row r="21" spans="1:13" s="1" customFormat="1" ht="12.75" x14ac:dyDescent="0.2">
      <c r="A21" s="154">
        <v>10</v>
      </c>
      <c r="B21" s="155" t="s">
        <v>105</v>
      </c>
      <c r="C21" s="156" t="s">
        <v>61</v>
      </c>
      <c r="D21" s="156" t="s">
        <v>61</v>
      </c>
      <c r="E21" s="157">
        <v>79437.039999999994</v>
      </c>
      <c r="F21" s="158">
        <f t="shared" si="1"/>
        <v>3.0411336652103288E-3</v>
      </c>
      <c r="G21" s="157">
        <v>2893.2063212957901</v>
      </c>
      <c r="H21" s="157">
        <v>3008.1</v>
      </c>
      <c r="I21" s="157">
        <v>2759.08</v>
      </c>
      <c r="J21" s="159">
        <v>3047.3972110130599</v>
      </c>
      <c r="K21" s="157">
        <v>2418.4236498315299</v>
      </c>
      <c r="L21" s="157">
        <v>13366.79</v>
      </c>
      <c r="M21" s="160">
        <f t="shared" si="2"/>
        <v>27492.997182140381</v>
      </c>
    </row>
    <row r="22" spans="1:13" s="1" customFormat="1" ht="24" x14ac:dyDescent="0.2">
      <c r="A22" s="154">
        <v>11</v>
      </c>
      <c r="B22" s="155" t="s">
        <v>106</v>
      </c>
      <c r="C22" s="156" t="s">
        <v>61</v>
      </c>
      <c r="D22" s="156" t="s">
        <v>61</v>
      </c>
      <c r="E22" s="157">
        <v>37902.75</v>
      </c>
      <c r="F22" s="158">
        <f t="shared" si="1"/>
        <v>1.4510526705054821E-3</v>
      </c>
      <c r="G22" s="157">
        <v>1380.4703183111301</v>
      </c>
      <c r="H22" s="157">
        <v>1435.29</v>
      </c>
      <c r="I22" s="157">
        <v>1316.47</v>
      </c>
      <c r="J22" s="159">
        <v>1454.0412714235733</v>
      </c>
      <c r="K22" s="157">
        <v>1153.93155376449</v>
      </c>
      <c r="L22" s="157">
        <v>6377.86</v>
      </c>
      <c r="M22" s="160">
        <f t="shared" si="2"/>
        <v>13118.063143499192</v>
      </c>
    </row>
    <row r="23" spans="1:13" s="1" customFormat="1" ht="24" x14ac:dyDescent="0.2">
      <c r="A23" s="154">
        <v>12</v>
      </c>
      <c r="B23" s="155" t="s">
        <v>1032</v>
      </c>
      <c r="C23" s="156" t="s">
        <v>61</v>
      </c>
      <c r="D23" s="156" t="s">
        <v>61</v>
      </c>
      <c r="E23" s="157">
        <v>41119.660000000003</v>
      </c>
      <c r="F23" s="158">
        <f t="shared" si="1"/>
        <v>1.574207477116501E-3</v>
      </c>
      <c r="G23" s="157">
        <v>1497.6346077539399</v>
      </c>
      <c r="H23" s="157">
        <v>1557.11</v>
      </c>
      <c r="I23" s="157">
        <v>1428.21</v>
      </c>
      <c r="J23" s="159">
        <v>1577.4497287638774</v>
      </c>
      <c r="K23" s="157">
        <v>1251.86887901452</v>
      </c>
      <c r="L23" s="157">
        <v>6919.16</v>
      </c>
      <c r="M23" s="160">
        <f t="shared" si="2"/>
        <v>14231.433215532335</v>
      </c>
    </row>
    <row r="24" spans="1:13" s="1" customFormat="1" ht="12.75" x14ac:dyDescent="0.2">
      <c r="A24" s="154">
        <v>13</v>
      </c>
      <c r="B24" s="155" t="s">
        <v>54</v>
      </c>
      <c r="C24" s="156" t="s">
        <v>61</v>
      </c>
      <c r="D24" s="156" t="s">
        <v>61</v>
      </c>
      <c r="E24" s="157">
        <v>33940.339999999997</v>
      </c>
      <c r="F24" s="158">
        <f t="shared" si="1"/>
        <v>1.2993574607347495E-3</v>
      </c>
      <c r="G24" s="157">
        <v>1236.15389288081</v>
      </c>
      <c r="H24" s="157">
        <v>1285.24</v>
      </c>
      <c r="I24" s="157">
        <v>1178.8499999999999</v>
      </c>
      <c r="J24" s="159">
        <v>1302.0336288567019</v>
      </c>
      <c r="K24" s="157">
        <v>1033.29782856112</v>
      </c>
      <c r="L24" s="157">
        <v>5711.1</v>
      </c>
      <c r="M24" s="160">
        <f t="shared" si="2"/>
        <v>11746.675350298632</v>
      </c>
    </row>
    <row r="25" spans="1:13" s="1" customFormat="1" ht="24" x14ac:dyDescent="0.2">
      <c r="A25" s="154">
        <v>14</v>
      </c>
      <c r="B25" s="155" t="s">
        <v>107</v>
      </c>
      <c r="C25" s="156" t="s">
        <v>61</v>
      </c>
      <c r="D25" s="156" t="s">
        <v>61</v>
      </c>
      <c r="E25" s="157">
        <v>8651.94</v>
      </c>
      <c r="F25" s="158">
        <f t="shared" si="1"/>
        <v>3.3122717064205639E-4</v>
      </c>
      <c r="G25" s="157">
        <v>315.11556195286101</v>
      </c>
      <c r="H25" s="157">
        <v>327.63</v>
      </c>
      <c r="I25" s="157">
        <v>300.51</v>
      </c>
      <c r="J25" s="159">
        <v>331.90936905318142</v>
      </c>
      <c r="K25" s="157">
        <v>263.40427982869699</v>
      </c>
      <c r="L25" s="157">
        <v>1455.85</v>
      </c>
      <c r="M25" s="160">
        <f t="shared" si="2"/>
        <v>2994.4192108347393</v>
      </c>
    </row>
    <row r="26" spans="1:13" s="1" customFormat="1" ht="12.75" x14ac:dyDescent="0.2">
      <c r="A26" s="154">
        <v>15</v>
      </c>
      <c r="B26" s="155" t="s">
        <v>1033</v>
      </c>
      <c r="C26" s="156" t="s">
        <v>61</v>
      </c>
      <c r="D26" s="156" t="s">
        <v>61</v>
      </c>
      <c r="E26" s="157">
        <v>12605.83</v>
      </c>
      <c r="F26" s="158">
        <f t="shared" si="1"/>
        <v>4.8259620437667776E-4</v>
      </c>
      <c r="G26" s="157">
        <v>459.12167725761299</v>
      </c>
      <c r="H26" s="157">
        <v>477.35</v>
      </c>
      <c r="I26" s="157">
        <v>437.84</v>
      </c>
      <c r="J26" s="159">
        <v>483.59016378889191</v>
      </c>
      <c r="K26" s="157">
        <v>383.77861760402698</v>
      </c>
      <c r="L26" s="157">
        <v>2121.17</v>
      </c>
      <c r="M26" s="160">
        <f t="shared" si="2"/>
        <v>4362.8504586505314</v>
      </c>
    </row>
    <row r="27" spans="1:13" s="1" customFormat="1" ht="12.75" x14ac:dyDescent="0.2">
      <c r="A27" s="154">
        <v>16</v>
      </c>
      <c r="B27" s="155" t="s">
        <v>108</v>
      </c>
      <c r="C27" s="156" t="s">
        <v>61</v>
      </c>
      <c r="D27" s="156" t="s">
        <v>61</v>
      </c>
      <c r="E27" s="157">
        <v>6951.3</v>
      </c>
      <c r="F27" s="158">
        <f t="shared" si="1"/>
        <v>2.6612059622282708E-4</v>
      </c>
      <c r="G27" s="157">
        <v>253.1759126627</v>
      </c>
      <c r="H27" s="157">
        <v>263.23</v>
      </c>
      <c r="I27" s="157">
        <v>241.44</v>
      </c>
      <c r="J27" s="159">
        <v>266.66870055725997</v>
      </c>
      <c r="K27" s="157">
        <v>211.629087854657</v>
      </c>
      <c r="L27" s="157">
        <v>1169.69</v>
      </c>
      <c r="M27" s="160">
        <f t="shared" si="2"/>
        <v>2405.8337010746172</v>
      </c>
    </row>
    <row r="28" spans="1:13" s="1" customFormat="1" ht="24" x14ac:dyDescent="0.2">
      <c r="A28" s="154">
        <v>17</v>
      </c>
      <c r="B28" s="155" t="s">
        <v>109</v>
      </c>
      <c r="C28" s="156" t="s">
        <v>61</v>
      </c>
      <c r="D28" s="156" t="s">
        <v>61</v>
      </c>
      <c r="E28" s="157">
        <v>23227.71</v>
      </c>
      <c r="F28" s="158">
        <f t="shared" si="1"/>
        <v>8.892397154619887E-4</v>
      </c>
      <c r="G28" s="157">
        <v>845.98516512228298</v>
      </c>
      <c r="H28" s="157">
        <v>879.58</v>
      </c>
      <c r="I28" s="157">
        <v>806.77</v>
      </c>
      <c r="J28" s="159">
        <v>891.07120144733688</v>
      </c>
      <c r="K28" s="157">
        <v>707.156802361068</v>
      </c>
      <c r="L28" s="157">
        <v>3908.5</v>
      </c>
      <c r="M28" s="160">
        <f t="shared" si="2"/>
        <v>8039.0631689306883</v>
      </c>
    </row>
    <row r="29" spans="1:13" s="1" customFormat="1" ht="12.75" x14ac:dyDescent="0.2">
      <c r="A29" s="154">
        <v>18</v>
      </c>
      <c r="B29" s="155" t="s">
        <v>55</v>
      </c>
      <c r="C29" s="156" t="s">
        <v>61</v>
      </c>
      <c r="D29" s="156" t="s">
        <v>61</v>
      </c>
      <c r="E29" s="157">
        <v>69566.55</v>
      </c>
      <c r="F29" s="158">
        <f t="shared" si="1"/>
        <v>2.6632560475256585E-3</v>
      </c>
      <c r="G29" s="157">
        <v>2533.7094913247001</v>
      </c>
      <c r="H29" s="157">
        <v>2634.33</v>
      </c>
      <c r="I29" s="157">
        <v>2416.25</v>
      </c>
      <c r="J29" s="159">
        <v>2668.7413132438041</v>
      </c>
      <c r="K29" s="157">
        <v>2117.92118333195</v>
      </c>
      <c r="L29" s="157">
        <v>11705.89</v>
      </c>
      <c r="M29" s="160">
        <f t="shared" si="2"/>
        <v>24076.841987900454</v>
      </c>
    </row>
    <row r="30" spans="1:13" s="1" customFormat="1" ht="12.75" x14ac:dyDescent="0.2">
      <c r="A30" s="154">
        <v>19</v>
      </c>
      <c r="B30" s="155" t="s">
        <v>56</v>
      </c>
      <c r="C30" s="156" t="s">
        <v>61</v>
      </c>
      <c r="D30" s="156" t="s">
        <v>61</v>
      </c>
      <c r="E30" s="157">
        <v>35938.18</v>
      </c>
      <c r="F30" s="158">
        <f t="shared" si="1"/>
        <v>1.3758419128455509E-3</v>
      </c>
      <c r="G30" s="157">
        <v>1308.91797518973</v>
      </c>
      <c r="H30" s="157">
        <v>1360.9</v>
      </c>
      <c r="I30" s="157">
        <v>1248.24</v>
      </c>
      <c r="J30" s="159">
        <v>1378.6756090217527</v>
      </c>
      <c r="K30" s="157">
        <v>1094.12113598269</v>
      </c>
      <c r="L30" s="157">
        <v>6047.28</v>
      </c>
      <c r="M30" s="160">
        <f t="shared" si="2"/>
        <v>12438.134720194172</v>
      </c>
    </row>
    <row r="31" spans="1:13" s="1" customFormat="1" ht="12.75" x14ac:dyDescent="0.2">
      <c r="A31" s="154">
        <v>20</v>
      </c>
      <c r="B31" s="155" t="s">
        <v>110</v>
      </c>
      <c r="C31" s="156">
        <v>5</v>
      </c>
      <c r="D31" s="156" t="s">
        <v>62</v>
      </c>
      <c r="E31" s="157">
        <v>6092.06</v>
      </c>
      <c r="F31" s="158">
        <f t="shared" si="1"/>
        <v>2.33225819548176E-4</v>
      </c>
      <c r="G31" s="157">
        <v>221.88120934155199</v>
      </c>
      <c r="H31" s="157">
        <v>230.69</v>
      </c>
      <c r="I31" s="157">
        <v>211.6</v>
      </c>
      <c r="J31" s="159">
        <v>233.70617350953941</v>
      </c>
      <c r="K31" s="157">
        <v>185.46992662607599</v>
      </c>
      <c r="L31" s="157">
        <v>1025.0999999999999</v>
      </c>
      <c r="M31" s="160">
        <f t="shared" ref="M31:M43" si="3">SUM(E31:L31)</f>
        <v>8200.507542702986</v>
      </c>
    </row>
    <row r="32" spans="1:13" s="1" customFormat="1" ht="12.75" x14ac:dyDescent="0.2">
      <c r="A32" s="154">
        <v>21</v>
      </c>
      <c r="B32" s="155" t="s">
        <v>101</v>
      </c>
      <c r="C32" s="156">
        <v>5</v>
      </c>
      <c r="D32" s="156" t="s">
        <v>62</v>
      </c>
      <c r="E32" s="157">
        <v>3615.91</v>
      </c>
      <c r="F32" s="158">
        <f t="shared" si="1"/>
        <v>1.3842995196410493E-4</v>
      </c>
      <c r="G32" s="157">
        <v>131.69641856288499</v>
      </c>
      <c r="H32" s="157">
        <v>136.93</v>
      </c>
      <c r="I32" s="157">
        <v>125.59</v>
      </c>
      <c r="J32" s="159">
        <v>138.71506351790339</v>
      </c>
      <c r="K32" s="157">
        <v>110.08469423914001</v>
      </c>
      <c r="L32" s="157">
        <v>608.45000000000005</v>
      </c>
      <c r="M32" s="160">
        <f t="shared" si="3"/>
        <v>4867.3763147498803</v>
      </c>
    </row>
    <row r="33" spans="1:17" s="1" customFormat="1" ht="12.75" x14ac:dyDescent="0.2">
      <c r="A33" s="154">
        <v>22</v>
      </c>
      <c r="B33" s="155" t="s">
        <v>57</v>
      </c>
      <c r="C33" s="156">
        <v>7</v>
      </c>
      <c r="D33" s="156" t="s">
        <v>62</v>
      </c>
      <c r="E33" s="157">
        <v>30154.48</v>
      </c>
      <c r="F33" s="158">
        <f t="shared" si="1"/>
        <v>1.1544212156559656E-3</v>
      </c>
      <c r="G33" s="157">
        <v>1098.2676614258</v>
      </c>
      <c r="H33" s="157">
        <v>1141.8800000000001</v>
      </c>
      <c r="I33" s="157">
        <v>1047.3499999999999</v>
      </c>
      <c r="J33" s="159">
        <v>1156.7988718052572</v>
      </c>
      <c r="K33" s="157">
        <v>918.03908580143195</v>
      </c>
      <c r="L33" s="157">
        <v>5074.0600000000004</v>
      </c>
      <c r="M33" s="160">
        <f t="shared" si="3"/>
        <v>40590.876773453703</v>
      </c>
    </row>
    <row r="34" spans="1:17" s="1" customFormat="1" ht="12.75" x14ac:dyDescent="0.2">
      <c r="A34" s="154">
        <v>23</v>
      </c>
      <c r="B34" s="155" t="s">
        <v>58</v>
      </c>
      <c r="C34" s="156">
        <v>8</v>
      </c>
      <c r="D34" s="156" t="s">
        <v>62</v>
      </c>
      <c r="E34" s="157">
        <v>35534.6</v>
      </c>
      <c r="F34" s="158">
        <f t="shared" si="1"/>
        <v>1.3603914287312689E-3</v>
      </c>
      <c r="G34" s="157">
        <v>1294.21903616647</v>
      </c>
      <c r="H34" s="157">
        <v>1345.61</v>
      </c>
      <c r="I34" s="157">
        <v>1234.22</v>
      </c>
      <c r="J34" s="159">
        <v>1363.1933029536933</v>
      </c>
      <c r="K34" s="157">
        <v>1081.8343310287401</v>
      </c>
      <c r="L34" s="157">
        <v>5979.37</v>
      </c>
      <c r="M34" s="160">
        <f t="shared" si="3"/>
        <v>47833.048030540333</v>
      </c>
    </row>
    <row r="35" spans="1:17" s="1" customFormat="1" ht="24" x14ac:dyDescent="0.2">
      <c r="A35" s="154">
        <v>24</v>
      </c>
      <c r="B35" s="155" t="s">
        <v>111</v>
      </c>
      <c r="C35" s="156">
        <v>6</v>
      </c>
      <c r="D35" s="156" t="s">
        <v>62</v>
      </c>
      <c r="E35" s="157">
        <v>4545.4399999999996</v>
      </c>
      <c r="F35" s="158">
        <f t="shared" si="1"/>
        <v>1.7401568093667184E-4</v>
      </c>
      <c r="G35" s="157">
        <v>165.55118042000001</v>
      </c>
      <c r="H35" s="157">
        <v>172.13</v>
      </c>
      <c r="I35" s="157">
        <v>157.88</v>
      </c>
      <c r="J35" s="159">
        <v>174.37408517270029</v>
      </c>
      <c r="K35" s="157">
        <v>138.383801749036</v>
      </c>
      <c r="L35" s="157">
        <v>764.86</v>
      </c>
      <c r="M35" s="160">
        <f t="shared" si="3"/>
        <v>6118.6192413574172</v>
      </c>
    </row>
    <row r="36" spans="1:17" s="1" customFormat="1" ht="12.75" x14ac:dyDescent="0.2">
      <c r="A36" s="154">
        <v>25</v>
      </c>
      <c r="B36" s="155" t="s">
        <v>59</v>
      </c>
      <c r="C36" s="156">
        <v>3</v>
      </c>
      <c r="D36" s="156" t="s">
        <v>62</v>
      </c>
      <c r="E36" s="157">
        <v>2178.92</v>
      </c>
      <c r="F36" s="158">
        <f t="shared" si="1"/>
        <v>8.3416841385329697E-5</v>
      </c>
      <c r="G36" s="157">
        <v>79.359265118612498</v>
      </c>
      <c r="H36" s="157">
        <v>82.51</v>
      </c>
      <c r="I36" s="157">
        <v>75.680000000000007</v>
      </c>
      <c r="J36" s="159">
        <v>83.588647449861881</v>
      </c>
      <c r="K36" s="157">
        <v>66.3362036033935</v>
      </c>
      <c r="L36" s="157">
        <v>366.64</v>
      </c>
      <c r="M36" s="160">
        <f t="shared" si="3"/>
        <v>2933.0341995887097</v>
      </c>
    </row>
    <row r="37" spans="1:17" s="1" customFormat="1" ht="24" x14ac:dyDescent="0.2">
      <c r="A37" s="154">
        <v>26</v>
      </c>
      <c r="B37" s="155" t="s">
        <v>112</v>
      </c>
      <c r="C37" s="156" t="s">
        <v>61</v>
      </c>
      <c r="D37" s="156" t="s">
        <v>61</v>
      </c>
      <c r="E37" s="157">
        <v>14576.8</v>
      </c>
      <c r="F37" s="158">
        <f t="shared" si="1"/>
        <v>5.5805197689941526E-4</v>
      </c>
      <c r="G37" s="157">
        <v>530.90711718695002</v>
      </c>
      <c r="H37" s="157">
        <v>551.99</v>
      </c>
      <c r="I37" s="157">
        <v>506.3</v>
      </c>
      <c r="J37" s="159">
        <v>559.20134568829815</v>
      </c>
      <c r="K37" s="157">
        <v>443.78388040219301</v>
      </c>
      <c r="L37" s="157">
        <v>2452.8200000000002</v>
      </c>
      <c r="M37" s="160">
        <f t="shared" ref="M37:M40" si="4">SUBTOTAL(9,G37:L37)</f>
        <v>5045.0023432774415</v>
      </c>
    </row>
    <row r="38" spans="1:17" s="1" customFormat="1" ht="24" x14ac:dyDescent="0.2">
      <c r="A38" s="154">
        <v>27</v>
      </c>
      <c r="B38" s="155" t="s">
        <v>113</v>
      </c>
      <c r="C38" s="156" t="s">
        <v>61</v>
      </c>
      <c r="D38" s="156" t="s">
        <v>61</v>
      </c>
      <c r="E38" s="157">
        <v>47487.88</v>
      </c>
      <c r="F38" s="158">
        <f t="shared" si="1"/>
        <v>1.8180056879947726E-3</v>
      </c>
      <c r="G38" s="157">
        <v>1729.5739443581499</v>
      </c>
      <c r="H38" s="157">
        <v>1798.26</v>
      </c>
      <c r="I38" s="157">
        <v>1649.39</v>
      </c>
      <c r="J38" s="159">
        <v>1821.7500685942332</v>
      </c>
      <c r="K38" s="157">
        <v>1445.7463680968201</v>
      </c>
      <c r="L38" s="157">
        <v>7990.73</v>
      </c>
      <c r="M38" s="160">
        <f t="shared" si="4"/>
        <v>16435.450381049202</v>
      </c>
    </row>
    <row r="39" spans="1:17" s="1" customFormat="1" ht="24" x14ac:dyDescent="0.2">
      <c r="A39" s="154">
        <v>28</v>
      </c>
      <c r="B39" s="155" t="s">
        <v>114</v>
      </c>
      <c r="C39" s="156" t="s">
        <v>61</v>
      </c>
      <c r="D39" s="156" t="s">
        <v>61</v>
      </c>
      <c r="E39" s="157">
        <v>9183.39</v>
      </c>
      <c r="F39" s="158">
        <f t="shared" si="1"/>
        <v>3.5157297514806546E-4</v>
      </c>
      <c r="G39" s="157">
        <v>334.47170235603602</v>
      </c>
      <c r="H39" s="157">
        <v>347.75</v>
      </c>
      <c r="I39" s="157">
        <v>318.97000000000003</v>
      </c>
      <c r="J39" s="159">
        <v>352.29707795815682</v>
      </c>
      <c r="K39" s="157">
        <v>279.58402732058403</v>
      </c>
      <c r="L39" s="157">
        <v>1545.28</v>
      </c>
      <c r="M39" s="160">
        <f t="shared" si="4"/>
        <v>3178.3528076347766</v>
      </c>
    </row>
    <row r="40" spans="1:17" s="1" customFormat="1" ht="12.75" x14ac:dyDescent="0.2">
      <c r="A40" s="154">
        <v>29</v>
      </c>
      <c r="B40" s="155" t="s">
        <v>115</v>
      </c>
      <c r="C40" s="156" t="s">
        <v>61</v>
      </c>
      <c r="D40" s="156" t="s">
        <v>61</v>
      </c>
      <c r="E40" s="157">
        <v>73251.960000000006</v>
      </c>
      <c r="F40" s="158">
        <f t="shared" si="1"/>
        <v>2.8043467077655516E-3</v>
      </c>
      <c r="G40" s="157">
        <v>2667.9371955363199</v>
      </c>
      <c r="H40" s="157">
        <v>2773.89</v>
      </c>
      <c r="I40" s="157">
        <v>2544.2600000000002</v>
      </c>
      <c r="J40" s="159">
        <v>2810.1225650558008</v>
      </c>
      <c r="K40" s="157">
        <v>2230.1217726707</v>
      </c>
      <c r="L40" s="157">
        <v>12326.03</v>
      </c>
      <c r="M40" s="160">
        <f t="shared" si="4"/>
        <v>25352.361533262821</v>
      </c>
    </row>
    <row r="41" spans="1:17" s="1" customFormat="1" ht="12.75" x14ac:dyDescent="0.2">
      <c r="A41" s="154">
        <v>30</v>
      </c>
      <c r="B41" s="155" t="s">
        <v>60</v>
      </c>
      <c r="C41" s="156">
        <v>4</v>
      </c>
      <c r="D41" s="156" t="s">
        <v>62</v>
      </c>
      <c r="E41" s="157">
        <v>12085.72</v>
      </c>
      <c r="F41" s="158">
        <f t="shared" si="1"/>
        <v>4.6268453558070364E-4</v>
      </c>
      <c r="G41" s="157">
        <v>440.17855526100902</v>
      </c>
      <c r="H41" s="157">
        <v>457.66</v>
      </c>
      <c r="I41" s="157">
        <v>419.77</v>
      </c>
      <c r="J41" s="159">
        <v>463.6374847437009</v>
      </c>
      <c r="K41" s="157">
        <v>367.94411112551398</v>
      </c>
      <c r="L41" s="157">
        <v>2033.65</v>
      </c>
      <c r="M41" s="160">
        <f t="shared" si="3"/>
        <v>16268.560613814758</v>
      </c>
    </row>
    <row r="42" spans="1:17" s="1" customFormat="1" ht="12.75" x14ac:dyDescent="0.2">
      <c r="A42" s="154">
        <v>31</v>
      </c>
      <c r="B42" s="155" t="s">
        <v>116</v>
      </c>
      <c r="C42" s="156">
        <v>1</v>
      </c>
      <c r="D42" s="156" t="s">
        <v>62</v>
      </c>
      <c r="E42" s="157">
        <v>3975.17</v>
      </c>
      <c r="F42" s="158">
        <f t="shared" si="1"/>
        <v>1.5218370815345264E-4</v>
      </c>
      <c r="G42" s="157">
        <v>144.781162191156</v>
      </c>
      <c r="H42" s="157">
        <v>150.53</v>
      </c>
      <c r="I42" s="157">
        <v>138.07</v>
      </c>
      <c r="J42" s="159">
        <v>152.4971470651825</v>
      </c>
      <c r="K42" s="157">
        <v>121.022197454749</v>
      </c>
      <c r="L42" s="157">
        <v>668.9</v>
      </c>
      <c r="M42" s="160">
        <f t="shared" si="3"/>
        <v>5350.9706588947956</v>
      </c>
    </row>
    <row r="43" spans="1:17" s="1" customFormat="1" ht="12.75" x14ac:dyDescent="0.2">
      <c r="A43" s="154">
        <v>32</v>
      </c>
      <c r="B43" s="155" t="s">
        <v>117</v>
      </c>
      <c r="C43" s="156">
        <v>1</v>
      </c>
      <c r="D43" s="156" t="s">
        <v>62</v>
      </c>
      <c r="E43" s="157">
        <v>2092.16</v>
      </c>
      <c r="F43" s="158">
        <f t="shared" si="1"/>
        <v>8.0095358651410502E-5</v>
      </c>
      <c r="G43" s="157">
        <v>76.199346515960301</v>
      </c>
      <c r="H43" s="157">
        <v>79.23</v>
      </c>
      <c r="I43" s="157">
        <v>72.67</v>
      </c>
      <c r="J43" s="159">
        <v>80.260323760717696</v>
      </c>
      <c r="K43" s="157">
        <v>63.694835850272497</v>
      </c>
      <c r="L43" s="157">
        <v>352.05</v>
      </c>
      <c r="M43" s="160">
        <f t="shared" si="3"/>
        <v>2816.2645862223089</v>
      </c>
    </row>
    <row r="44" spans="1:17" s="1" customFormat="1" ht="12.75" x14ac:dyDescent="0.2">
      <c r="A44" s="154"/>
      <c r="B44" s="205" t="s">
        <v>87</v>
      </c>
      <c r="C44" s="205"/>
      <c r="D44" s="205"/>
      <c r="E44" s="161">
        <f>SUM(E12:E43)</f>
        <v>987480.19000000006</v>
      </c>
      <c r="F44" s="162">
        <f t="shared" si="1"/>
        <v>3.7804269262012941E-2</v>
      </c>
      <c r="G44" s="161">
        <f t="shared" ref="G44:L44" si="5">SUM(G12:G43)</f>
        <v>35965.387530330547</v>
      </c>
      <c r="H44" s="161">
        <f t="shared" si="5"/>
        <v>37393.630000000012</v>
      </c>
      <c r="I44" s="161">
        <f t="shared" si="5"/>
        <v>34298.119999999995</v>
      </c>
      <c r="J44" s="161">
        <f t="shared" si="5"/>
        <v>37882.131269451216</v>
      </c>
      <c r="K44" s="161">
        <f t="shared" si="5"/>
        <v>30063.374028490129</v>
      </c>
      <c r="L44" s="161">
        <f t="shared" si="5"/>
        <v>166162.25</v>
      </c>
      <c r="M44" s="163">
        <f>SUM(G44:L44)</f>
        <v>341764.8928282719</v>
      </c>
      <c r="Q44" s="169"/>
    </row>
    <row r="45" spans="1:17" x14ac:dyDescent="0.25">
      <c r="A45" s="154"/>
      <c r="B45" s="205" t="s">
        <v>91</v>
      </c>
      <c r="C45" s="205"/>
      <c r="D45" s="205"/>
      <c r="E45" s="161">
        <f>SUM('HOSP-Cumulative'!E73)</f>
        <v>25133384.180000003</v>
      </c>
      <c r="F45" s="162">
        <f t="shared" si="1"/>
        <v>0.96219573073798714</v>
      </c>
      <c r="G45" s="164">
        <f>SUM('HOSP-Cumulative'!G73)</f>
        <v>1340934.0529051994</v>
      </c>
      <c r="H45" s="164">
        <f>SUM('HOSP-Cumulative'!H73)</f>
        <v>1394185.5578677251</v>
      </c>
      <c r="I45" s="164">
        <f>SUM('HOSP-Cumulative'!I73)</f>
        <v>1278773.5647329667</v>
      </c>
      <c r="J45" s="164">
        <f>SUM('HOSP-Cumulative'!J73)</f>
        <v>1411934.4317105107</v>
      </c>
      <c r="K45" s="164">
        <f>SUM('HOSP-Cumulative'!K73)</f>
        <v>1120813.6710883211</v>
      </c>
      <c r="L45" s="164">
        <f>SUM('HOSP-Cumulative'!L73)</f>
        <v>3693820.1199999996</v>
      </c>
      <c r="M45" s="163">
        <f>SUM(G45:L45)</f>
        <v>10240461.398304723</v>
      </c>
    </row>
    <row r="46" spans="1:17" x14ac:dyDescent="0.25">
      <c r="A46" s="154"/>
      <c r="B46" s="165"/>
      <c r="C46" s="165"/>
      <c r="D46" s="165" t="s">
        <v>88</v>
      </c>
      <c r="E46" s="161">
        <f t="shared" ref="E46:F46" si="6">SUM(E44:E45)</f>
        <v>26120864.370000005</v>
      </c>
      <c r="F46" s="43">
        <f t="shared" si="6"/>
        <v>1</v>
      </c>
      <c r="G46" s="164">
        <f>SUM(G44:G45)</f>
        <v>1376899.4404355299</v>
      </c>
      <c r="H46" s="164">
        <f t="shared" ref="H46:L46" si="7">SUM(H44:H45)</f>
        <v>1431579.1878677253</v>
      </c>
      <c r="I46" s="164">
        <f t="shared" si="7"/>
        <v>1313071.6847329666</v>
      </c>
      <c r="J46" s="164">
        <f t="shared" si="7"/>
        <v>1449816.562979962</v>
      </c>
      <c r="K46" s="164">
        <f t="shared" si="7"/>
        <v>1150877.0451168113</v>
      </c>
      <c r="L46" s="164">
        <f t="shared" si="7"/>
        <v>3859982.3699999996</v>
      </c>
      <c r="M46" s="166">
        <f>SUM(M44:M45)</f>
        <v>10582226.291132996</v>
      </c>
    </row>
    <row r="47" spans="1:17" x14ac:dyDescent="0.25">
      <c r="A47" s="17"/>
      <c r="B47" s="19"/>
      <c r="C47" s="12"/>
      <c r="D47" s="12"/>
      <c r="E47" s="18"/>
      <c r="F47" s="34"/>
      <c r="G47" s="18"/>
      <c r="H47" s="11"/>
      <c r="I47" s="11"/>
      <c r="J47" s="11"/>
      <c r="K47" s="11"/>
      <c r="L47" s="11"/>
      <c r="M47" s="11"/>
    </row>
    <row r="48" spans="1:17" x14ac:dyDescent="0.25">
      <c r="A48" s="17"/>
      <c r="B48" s="206" t="s">
        <v>42</v>
      </c>
      <c r="C48" s="206"/>
      <c r="D48" s="12"/>
      <c r="E48" s="18"/>
      <c r="F48" s="34"/>
      <c r="G48" s="21"/>
      <c r="H48" s="21"/>
      <c r="I48" s="21"/>
      <c r="J48" s="21"/>
      <c r="K48" s="21"/>
      <c r="L48" s="11"/>
      <c r="M48" s="11"/>
    </row>
    <row r="49" spans="1:17" x14ac:dyDescent="0.25">
      <c r="A49" s="17"/>
      <c r="B49" s="19"/>
      <c r="C49" s="18"/>
      <c r="D49" s="18"/>
      <c r="E49" s="18"/>
      <c r="F49" s="34"/>
      <c r="G49" s="21"/>
      <c r="H49" s="21"/>
      <c r="I49" s="21"/>
      <c r="J49" s="21"/>
      <c r="K49" s="170"/>
      <c r="L49" s="11"/>
      <c r="M49" s="11"/>
    </row>
    <row r="50" spans="1:17" ht="45" customHeight="1" x14ac:dyDescent="0.25">
      <c r="A50" s="10"/>
      <c r="B50" s="207" t="s">
        <v>1035</v>
      </c>
      <c r="C50" s="207"/>
      <c r="D50" s="207"/>
      <c r="E50" s="10"/>
      <c r="F50" s="35"/>
      <c r="G50" s="10"/>
      <c r="H50" s="10"/>
      <c r="I50" s="10"/>
      <c r="J50" s="10"/>
      <c r="K50" s="10"/>
      <c r="L50" s="14"/>
      <c r="M50" s="10"/>
      <c r="Q50" s="53"/>
    </row>
    <row r="51" spans="1:17" ht="47.25" customHeight="1" x14ac:dyDescent="0.25">
      <c r="A51" s="10"/>
      <c r="B51" s="207" t="s">
        <v>1040</v>
      </c>
      <c r="C51" s="207"/>
      <c r="D51" s="207"/>
      <c r="E51" s="10"/>
      <c r="F51" s="35"/>
      <c r="G51" s="14"/>
      <c r="H51" s="10"/>
      <c r="I51" s="10"/>
      <c r="J51" s="10"/>
      <c r="K51" s="10"/>
      <c r="L51" s="10"/>
      <c r="M51" s="10"/>
    </row>
    <row r="52" spans="1:17" x14ac:dyDescent="0.25">
      <c r="A52" s="10"/>
      <c r="B52" s="10"/>
      <c r="C52" s="10"/>
      <c r="D52" s="10"/>
      <c r="E52" s="10"/>
      <c r="F52" s="35"/>
      <c r="G52" s="14"/>
      <c r="H52" s="10"/>
      <c r="I52" s="10"/>
      <c r="J52" s="10"/>
      <c r="K52" s="10"/>
      <c r="L52" s="10"/>
      <c r="M52" s="10"/>
    </row>
    <row r="53" spans="1:17" x14ac:dyDescent="0.25">
      <c r="A53" s="10"/>
      <c r="B53" s="10"/>
      <c r="C53" s="10"/>
      <c r="D53" s="10"/>
      <c r="E53" s="10"/>
      <c r="F53" s="35"/>
      <c r="G53" s="10"/>
      <c r="H53" s="10"/>
      <c r="I53" s="10"/>
      <c r="J53" s="10"/>
      <c r="K53" s="10"/>
      <c r="L53" s="10"/>
      <c r="M53" s="10"/>
    </row>
    <row r="54" spans="1:17" x14ac:dyDescent="0.25">
      <c r="A54" s="10"/>
      <c r="B54" s="10"/>
      <c r="C54" s="10"/>
      <c r="D54" s="10"/>
      <c r="E54" s="10"/>
      <c r="F54" s="35"/>
      <c r="G54" s="10"/>
      <c r="H54" s="10"/>
      <c r="I54" s="10"/>
      <c r="J54" s="10"/>
      <c r="K54" s="10"/>
      <c r="L54" s="10"/>
      <c r="M54" s="10"/>
    </row>
    <row r="55" spans="1:17" x14ac:dyDescent="0.25">
      <c r="A55" s="10"/>
      <c r="B55" s="10"/>
      <c r="C55" s="10"/>
      <c r="D55" s="10"/>
      <c r="E55" s="10"/>
      <c r="F55" s="35"/>
      <c r="L55" s="10"/>
      <c r="M55" s="10"/>
    </row>
    <row r="56" spans="1:17" x14ac:dyDescent="0.25">
      <c r="A56" s="10"/>
      <c r="B56" s="10"/>
      <c r="C56" s="10"/>
      <c r="D56" s="10"/>
      <c r="E56" s="10"/>
      <c r="F56" s="35"/>
      <c r="G56" s="15"/>
      <c r="L56" s="10"/>
      <c r="M56" s="10"/>
    </row>
    <row r="57" spans="1:17" x14ac:dyDescent="0.25">
      <c r="A57" s="10"/>
      <c r="L57" s="10"/>
      <c r="M57" s="10"/>
    </row>
    <row r="58" spans="1:17" x14ac:dyDescent="0.25">
      <c r="A58" s="10"/>
      <c r="L58" s="10"/>
      <c r="M58" s="10"/>
    </row>
    <row r="59" spans="1:17" x14ac:dyDescent="0.25">
      <c r="A59" s="10"/>
      <c r="G59" s="15"/>
      <c r="L59" s="10"/>
      <c r="M59" s="10"/>
    </row>
    <row r="60" spans="1:17" x14ac:dyDescent="0.25">
      <c r="A60" s="10"/>
      <c r="G60" s="15"/>
      <c r="L60" s="10"/>
      <c r="M60" s="10"/>
    </row>
    <row r="61" spans="1:17" x14ac:dyDescent="0.25">
      <c r="A61" s="10"/>
      <c r="L61" s="10"/>
      <c r="M61" s="10"/>
    </row>
    <row r="62" spans="1:17" x14ac:dyDescent="0.25">
      <c r="A62" s="10"/>
      <c r="G62" s="15"/>
      <c r="L62" s="10"/>
      <c r="M62" s="10"/>
    </row>
    <row r="63" spans="1:17" x14ac:dyDescent="0.25">
      <c r="A63" s="10"/>
      <c r="L63" s="10"/>
      <c r="M63" s="10"/>
    </row>
    <row r="64" spans="1:17" x14ac:dyDescent="0.25">
      <c r="A64" s="10"/>
      <c r="L64" s="10"/>
      <c r="M64" s="10"/>
    </row>
    <row r="65" spans="1:13" x14ac:dyDescent="0.25">
      <c r="A65" s="10"/>
      <c r="L65" s="10"/>
      <c r="M65" s="10"/>
    </row>
    <row r="66" spans="1:13" x14ac:dyDescent="0.25">
      <c r="A66" s="10"/>
      <c r="L66" s="10"/>
      <c r="M66" s="10"/>
    </row>
    <row r="67" spans="1:13" x14ac:dyDescent="0.25">
      <c r="A67" s="10"/>
      <c r="G67" s="15"/>
      <c r="L67" s="10"/>
      <c r="M67" s="10"/>
    </row>
    <row r="68" spans="1:13" x14ac:dyDescent="0.25">
      <c r="A68" s="10"/>
      <c r="G68" s="15"/>
      <c r="L68" s="10"/>
      <c r="M68" s="10"/>
    </row>
    <row r="69" spans="1:13" x14ac:dyDescent="0.25">
      <c r="A69" s="10"/>
      <c r="G69" s="15"/>
      <c r="L69" s="10"/>
      <c r="M69" s="10"/>
    </row>
    <row r="70" spans="1:13" x14ac:dyDescent="0.25">
      <c r="A70" s="10"/>
      <c r="G70" s="15"/>
      <c r="L70" s="10"/>
      <c r="M70" s="10"/>
    </row>
    <row r="71" spans="1:13" x14ac:dyDescent="0.25">
      <c r="A71" s="10"/>
      <c r="L71" s="10"/>
      <c r="M71" s="10"/>
    </row>
    <row r="72" spans="1:13" x14ac:dyDescent="0.25">
      <c r="A72" s="10"/>
      <c r="G72" s="15"/>
      <c r="L72" s="10"/>
      <c r="M72" s="10"/>
    </row>
    <row r="73" spans="1:13" x14ac:dyDescent="0.25">
      <c r="A73" s="10"/>
      <c r="G73" s="15"/>
      <c r="L73" s="10"/>
      <c r="M73" s="10"/>
    </row>
    <row r="74" spans="1:13" x14ac:dyDescent="0.25">
      <c r="A74" s="10"/>
      <c r="L74" s="10"/>
      <c r="M74" s="10"/>
    </row>
    <row r="75" spans="1:13" x14ac:dyDescent="0.25">
      <c r="A75" s="10"/>
      <c r="L75" s="10"/>
      <c r="M75" s="10"/>
    </row>
    <row r="76" spans="1:13" x14ac:dyDescent="0.25">
      <c r="L76" s="10"/>
      <c r="M76" s="10"/>
    </row>
    <row r="77" spans="1:13" x14ac:dyDescent="0.25">
      <c r="G77" s="15"/>
    </row>
    <row r="81" spans="7:7" x14ac:dyDescent="0.25">
      <c r="G81" s="15"/>
    </row>
    <row r="85" spans="7:7" x14ac:dyDescent="0.25">
      <c r="G85" s="15"/>
    </row>
    <row r="86" spans="7:7" x14ac:dyDescent="0.25">
      <c r="G86" s="15"/>
    </row>
    <row r="89" spans="7:7" x14ac:dyDescent="0.25">
      <c r="G89" s="15"/>
    </row>
    <row r="91" spans="7:7" x14ac:dyDescent="0.25">
      <c r="G91" s="15"/>
    </row>
    <row r="92" spans="7:7" x14ac:dyDescent="0.25">
      <c r="G92" s="15"/>
    </row>
    <row r="93" spans="7:7" x14ac:dyDescent="0.25">
      <c r="G93" s="15"/>
    </row>
    <row r="96" spans="7:7" x14ac:dyDescent="0.25">
      <c r="G96" s="15"/>
    </row>
    <row r="97" spans="7:7" x14ac:dyDescent="0.25">
      <c r="G97" s="15"/>
    </row>
    <row r="99" spans="7:7" x14ac:dyDescent="0.25">
      <c r="G99" s="15"/>
    </row>
    <row r="102" spans="7:7" x14ac:dyDescent="0.25">
      <c r="G102" s="15"/>
    </row>
    <row r="105" spans="7:7" x14ac:dyDescent="0.25">
      <c r="G105" s="15"/>
    </row>
  </sheetData>
  <sheetProtection selectLockedCells="1" sort="0" pivotTables="0" selectUnlockedCells="1"/>
  <autoFilter ref="A11:Q46" xr:uid="{00000000-0009-0000-0000-000001000000}">
    <filterColumn colId="0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18">
    <mergeCell ref="B44:D44"/>
    <mergeCell ref="B45:D45"/>
    <mergeCell ref="B48:C48"/>
    <mergeCell ref="B50:D50"/>
    <mergeCell ref="B51:D51"/>
    <mergeCell ref="A1:M1"/>
    <mergeCell ref="A2:M2"/>
    <mergeCell ref="A3:M3"/>
    <mergeCell ref="A11:B11"/>
    <mergeCell ref="A4:M4"/>
    <mergeCell ref="A6:F6"/>
    <mergeCell ref="A7:F7"/>
    <mergeCell ref="A8:F8"/>
    <mergeCell ref="A9:F9"/>
    <mergeCell ref="A10:F10"/>
    <mergeCell ref="A5:M5"/>
    <mergeCell ref="G11:L11"/>
    <mergeCell ref="G8:K8"/>
  </mergeCells>
  <printOptions horizontalCentered="1"/>
  <pageMargins left="0.25" right="0.25" top="0.5" bottom="0.5" header="0.25" footer="0.25"/>
  <pageSetup scale="71" orientation="landscape" r:id="rId1"/>
  <headerFooter>
    <oddFooter>&amp;C&amp;"-,Italic"&amp;10Page &amp;P of &amp;N&amp;R&amp;"-,Italic"&amp;10TF 2014 Oct, 01/07/2015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38"/>
  <sheetViews>
    <sheetView zoomScale="70" zoomScaleNormal="70" workbookViewId="0">
      <selection sqref="A1:M1"/>
    </sheetView>
  </sheetViews>
  <sheetFormatPr defaultColWidth="9.140625" defaultRowHeight="15" x14ac:dyDescent="0.25"/>
  <cols>
    <col min="1" max="1" width="6" style="80" customWidth="1"/>
    <col min="2" max="2" width="34.28515625" style="92" bestFit="1" customWidth="1"/>
    <col min="3" max="4" width="10.140625" style="93" bestFit="1" customWidth="1"/>
    <col min="5" max="5" width="18.7109375" style="93" customWidth="1"/>
    <col min="6" max="6" width="17.7109375" style="93" customWidth="1"/>
    <col min="7" max="7" width="17.7109375" style="93" bestFit="1" customWidth="1"/>
    <col min="8" max="8" width="17.28515625" style="93" bestFit="1" customWidth="1"/>
    <col min="9" max="9" width="18.140625" style="94" bestFit="1" customWidth="1"/>
    <col min="10" max="10" width="17.7109375" style="93" bestFit="1" customWidth="1"/>
    <col min="11" max="11" width="18.140625" style="93" bestFit="1" customWidth="1"/>
    <col min="12" max="12" width="22.5703125" style="93" bestFit="1" customWidth="1"/>
    <col min="13" max="13" width="25.28515625" style="93" customWidth="1"/>
    <col min="14" max="14" width="9.140625" style="80"/>
    <col min="15" max="15" width="15.7109375" style="80" bestFit="1" customWidth="1"/>
    <col min="16" max="16384" width="9.140625" style="80"/>
  </cols>
  <sheetData>
    <row r="1" spans="1:27" s="97" customFormat="1" ht="15.75" customHeight="1" x14ac:dyDescent="0.25">
      <c r="A1" s="211" t="s">
        <v>102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27" s="97" customFormat="1" ht="15.75" customHeight="1" x14ac:dyDescent="0.25">
      <c r="A2" s="211" t="s">
        <v>95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</row>
    <row r="3" spans="1:27" s="97" customFormat="1" ht="15.75" customHeight="1" x14ac:dyDescent="0.25">
      <c r="A3" s="211" t="s">
        <v>103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7"/>
    </row>
    <row r="4" spans="1:27" s="97" customFormat="1" ht="15.75" x14ac:dyDescent="0.25">
      <c r="A4" s="211" t="s">
        <v>1046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7"/>
    </row>
    <row r="5" spans="1:27" x14ac:dyDescent="0.25">
      <c r="A5" s="214" t="s">
        <v>1038</v>
      </c>
      <c r="B5" s="214"/>
      <c r="C5" s="214"/>
      <c r="D5" s="214"/>
      <c r="E5" s="214"/>
      <c r="F5" s="214"/>
      <c r="G5" s="65">
        <v>1</v>
      </c>
      <c r="H5" s="65">
        <v>2</v>
      </c>
      <c r="I5" s="98">
        <v>3</v>
      </c>
      <c r="J5" s="65">
        <v>4</v>
      </c>
      <c r="K5" s="65">
        <v>5</v>
      </c>
      <c r="L5" s="66">
        <v>6</v>
      </c>
      <c r="M5" s="109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</row>
    <row r="6" spans="1:27" s="82" customFormat="1" x14ac:dyDescent="0.25">
      <c r="A6" s="217" t="s">
        <v>32</v>
      </c>
      <c r="B6" s="218"/>
      <c r="C6" s="218"/>
      <c r="D6" s="218"/>
      <c r="E6" s="218"/>
      <c r="F6" s="219"/>
      <c r="G6" s="75" t="s">
        <v>118</v>
      </c>
      <c r="H6" s="75" t="s">
        <v>119</v>
      </c>
      <c r="I6" s="76" t="s">
        <v>120</v>
      </c>
      <c r="J6" s="75" t="s">
        <v>44</v>
      </c>
      <c r="K6" s="75" t="s">
        <v>121</v>
      </c>
      <c r="L6" s="73" t="s">
        <v>1045</v>
      </c>
      <c r="M6" s="67" t="s">
        <v>29</v>
      </c>
    </row>
    <row r="7" spans="1:27" s="82" customFormat="1" x14ac:dyDescent="0.25">
      <c r="A7" s="220" t="s">
        <v>38</v>
      </c>
      <c r="B7" s="221"/>
      <c r="C7" s="221"/>
      <c r="D7" s="221"/>
      <c r="E7" s="221"/>
      <c r="F7" s="222"/>
      <c r="G7" s="212" t="s">
        <v>152</v>
      </c>
      <c r="H7" s="213"/>
      <c r="I7" s="213"/>
      <c r="J7" s="213"/>
      <c r="K7" s="213"/>
      <c r="L7" s="108">
        <v>26120864.370000001</v>
      </c>
      <c r="M7" s="70"/>
    </row>
    <row r="8" spans="1:27" s="82" customFormat="1" x14ac:dyDescent="0.25">
      <c r="A8" s="223" t="s">
        <v>33</v>
      </c>
      <c r="B8" s="224"/>
      <c r="C8" s="224"/>
      <c r="D8" s="224"/>
      <c r="E8" s="224"/>
      <c r="F8" s="225"/>
      <c r="G8" s="99">
        <f>SUM('EMS-Cumulative'!G9)</f>
        <v>1231477.28</v>
      </c>
      <c r="H8" s="99">
        <f>SUM('EMS-Cumulative'!H9)</f>
        <v>1280381.1200000001</v>
      </c>
      <c r="I8" s="99">
        <v>1174388.8999999999</v>
      </c>
      <c r="J8" s="99">
        <v>1297107.78</v>
      </c>
      <c r="K8" s="99">
        <f>SUM('EMS-Cumulative'!K9)</f>
        <v>1029388.66</v>
      </c>
      <c r="L8" s="107">
        <f>SUM('EMS-Cumulative'!L9)</f>
        <v>3863399.59</v>
      </c>
      <c r="M8" s="71">
        <f>SUM(G8:L8)</f>
        <v>9876143.3300000001</v>
      </c>
      <c r="O8" s="82">
        <f>SUM([1]ClaimDistPeriod!$C$31)</f>
        <v>0</v>
      </c>
    </row>
    <row r="9" spans="1:27" s="82" customFormat="1" x14ac:dyDescent="0.25">
      <c r="A9" s="223" t="s">
        <v>30</v>
      </c>
      <c r="B9" s="224"/>
      <c r="C9" s="224"/>
      <c r="D9" s="224"/>
      <c r="E9" s="224"/>
      <c r="F9" s="225"/>
      <c r="G9" s="72">
        <f t="shared" ref="G9:K9" si="0">SUM(G8/$G$7)</f>
        <v>3.642137624080391E-2</v>
      </c>
      <c r="H9" s="72">
        <f t="shared" si="0"/>
        <v>3.7867724610511619E-2</v>
      </c>
      <c r="I9" s="69">
        <f t="shared" si="0"/>
        <v>3.4732967204984762E-2</v>
      </c>
      <c r="J9" s="72">
        <f t="shared" si="0"/>
        <v>3.8362421497742862E-2</v>
      </c>
      <c r="K9" s="72">
        <f t="shared" si="0"/>
        <v>3.0444533807296045E-2</v>
      </c>
      <c r="L9" s="74">
        <f>SUM(L8/$G$7)</f>
        <v>0.11426140970782471</v>
      </c>
      <c r="M9" s="72">
        <f>SUM(G9:L9)</f>
        <v>0.29209043306916394</v>
      </c>
    </row>
    <row r="10" spans="1:27" s="82" customFormat="1" ht="30" x14ac:dyDescent="0.25">
      <c r="A10" s="226" t="s">
        <v>3</v>
      </c>
      <c r="B10" s="227"/>
      <c r="C10" s="68" t="s">
        <v>8</v>
      </c>
      <c r="D10" s="68" t="s">
        <v>34</v>
      </c>
      <c r="E10" s="67" t="s">
        <v>22</v>
      </c>
      <c r="F10" s="67" t="s">
        <v>1039</v>
      </c>
      <c r="G10" s="208" t="s">
        <v>21</v>
      </c>
      <c r="H10" s="209"/>
      <c r="I10" s="209"/>
      <c r="J10" s="209"/>
      <c r="K10" s="209"/>
      <c r="L10" s="210"/>
      <c r="M10" s="67" t="s">
        <v>40</v>
      </c>
    </row>
    <row r="11" spans="1:27" x14ac:dyDescent="0.25">
      <c r="A11" s="83">
        <v>1</v>
      </c>
      <c r="B11" s="38" t="s">
        <v>96</v>
      </c>
      <c r="C11" s="64">
        <v>5</v>
      </c>
      <c r="D11" s="64">
        <v>3</v>
      </c>
      <c r="E11" s="63">
        <v>37426.870000000003</v>
      </c>
      <c r="F11" s="167">
        <f>SUM(E11/$L$7)</f>
        <v>1.4328342841129342E-3</v>
      </c>
      <c r="G11" s="77">
        <v>1363.1381137856599</v>
      </c>
      <c r="H11" s="77">
        <v>1417.27</v>
      </c>
      <c r="I11" s="79">
        <v>1299.95</v>
      </c>
      <c r="J11" s="78">
        <v>1435.7853622812277</v>
      </c>
      <c r="K11" s="77">
        <v>1139.4436090162701</v>
      </c>
      <c r="L11" s="78">
        <v>6297.78</v>
      </c>
      <c r="M11" s="78">
        <f>SUM(G11:L11)</f>
        <v>12953.367085083157</v>
      </c>
    </row>
    <row r="12" spans="1:27" ht="30" x14ac:dyDescent="0.25">
      <c r="A12" s="83">
        <v>2</v>
      </c>
      <c r="B12" s="38" t="s">
        <v>122</v>
      </c>
      <c r="C12" s="64">
        <v>8</v>
      </c>
      <c r="D12" s="64">
        <v>3</v>
      </c>
      <c r="E12" s="63">
        <v>16479.599999999999</v>
      </c>
      <c r="F12" s="167">
        <f t="shared" ref="F12:F75" si="1">SUM(E12/$L$7)</f>
        <v>6.3089795829754153E-4</v>
      </c>
      <c r="G12" s="77">
        <v>600.20971189795205</v>
      </c>
      <c r="H12" s="77">
        <v>624.04</v>
      </c>
      <c r="I12" s="79">
        <v>572.39</v>
      </c>
      <c r="J12" s="78">
        <v>632.19736131420302</v>
      </c>
      <c r="K12" s="77">
        <v>501.71373933071601</v>
      </c>
      <c r="L12" s="78">
        <v>2773</v>
      </c>
      <c r="M12" s="78">
        <f t="shared" ref="M12:M72" si="2">SUM(G12:L12)</f>
        <v>5703.5508125428714</v>
      </c>
    </row>
    <row r="13" spans="1:27" ht="45" x14ac:dyDescent="0.25">
      <c r="A13" s="83">
        <v>3</v>
      </c>
      <c r="B13" s="38" t="s">
        <v>123</v>
      </c>
      <c r="C13" s="64">
        <v>2</v>
      </c>
      <c r="D13" s="64">
        <v>4</v>
      </c>
      <c r="E13" s="63">
        <v>19891.78</v>
      </c>
      <c r="F13" s="167">
        <f t="shared" si="1"/>
        <v>7.6152839807421728E-4</v>
      </c>
      <c r="G13" s="77">
        <v>724.48600347929801</v>
      </c>
      <c r="H13" s="77">
        <v>753.26</v>
      </c>
      <c r="I13" s="79">
        <v>690.9</v>
      </c>
      <c r="J13" s="78">
        <v>763.09684870037154</v>
      </c>
      <c r="K13" s="77">
        <v>605.59596869729501</v>
      </c>
      <c r="L13" s="78">
        <v>3347.17</v>
      </c>
      <c r="M13" s="78">
        <f t="shared" si="2"/>
        <v>6884.5088208769648</v>
      </c>
    </row>
    <row r="14" spans="1:27" ht="33" customHeight="1" x14ac:dyDescent="0.25">
      <c r="A14" s="83">
        <v>4</v>
      </c>
      <c r="B14" s="38" t="s">
        <v>124</v>
      </c>
      <c r="C14" s="64">
        <v>4</v>
      </c>
      <c r="D14" s="64">
        <v>4</v>
      </c>
      <c r="E14" s="63">
        <v>7679.91</v>
      </c>
      <c r="F14" s="167">
        <f t="shared" si="1"/>
        <v>2.9401438984616571E-4</v>
      </c>
      <c r="G14" s="77">
        <v>279.71289160551203</v>
      </c>
      <c r="H14" s="77">
        <v>290.82</v>
      </c>
      <c r="I14" s="79">
        <v>266.75</v>
      </c>
      <c r="J14" s="78">
        <v>294.61994448473035</v>
      </c>
      <c r="K14" s="77">
        <v>233.811279631991</v>
      </c>
      <c r="L14" s="78">
        <v>1292.29</v>
      </c>
      <c r="M14" s="78">
        <f t="shared" si="2"/>
        <v>2658.0041157222336</v>
      </c>
    </row>
    <row r="15" spans="1:27" x14ac:dyDescent="0.25">
      <c r="A15" s="83">
        <v>5</v>
      </c>
      <c r="B15" s="38" t="s">
        <v>63</v>
      </c>
      <c r="C15" s="64">
        <v>3</v>
      </c>
      <c r="D15" s="64">
        <v>3</v>
      </c>
      <c r="E15" s="63">
        <v>13183.75</v>
      </c>
      <c r="F15" s="167">
        <f t="shared" si="1"/>
        <v>5.0472104648809524E-4</v>
      </c>
      <c r="G15" s="77">
        <v>480.17031901469898</v>
      </c>
      <c r="H15" s="77">
        <v>499.24</v>
      </c>
      <c r="I15" s="79">
        <v>457.91</v>
      </c>
      <c r="J15" s="78">
        <v>505.7605744208675</v>
      </c>
      <c r="K15" s="77">
        <v>401.37312258193901</v>
      </c>
      <c r="L15" s="78">
        <v>2218.42</v>
      </c>
      <c r="M15" s="78">
        <f t="shared" si="2"/>
        <v>4562.8740160175057</v>
      </c>
    </row>
    <row r="16" spans="1:27" ht="30" x14ac:dyDescent="0.25">
      <c r="A16" s="83">
        <v>6</v>
      </c>
      <c r="B16" s="38" t="s">
        <v>127</v>
      </c>
      <c r="C16" s="64">
        <v>4</v>
      </c>
      <c r="D16" s="64">
        <v>3</v>
      </c>
      <c r="E16" s="63">
        <v>2307.9</v>
      </c>
      <c r="F16" s="167">
        <f t="shared" si="1"/>
        <v>8.8354656542324834E-5</v>
      </c>
      <c r="G16" s="77">
        <v>84.0568942261513</v>
      </c>
      <c r="H16" s="77">
        <v>87.39</v>
      </c>
      <c r="I16" s="79">
        <v>80.16</v>
      </c>
      <c r="J16" s="78">
        <v>88.54</v>
      </c>
      <c r="K16" s="77">
        <v>70.260000000000005</v>
      </c>
      <c r="L16" s="78">
        <v>388.35</v>
      </c>
      <c r="M16" s="78">
        <f t="shared" si="2"/>
        <v>798.7568942261513</v>
      </c>
    </row>
    <row r="17" spans="1:13" x14ac:dyDescent="0.25">
      <c r="A17" s="83">
        <v>7</v>
      </c>
      <c r="B17" s="38" t="s">
        <v>64</v>
      </c>
      <c r="C17" s="64">
        <v>5</v>
      </c>
      <c r="D17" s="64">
        <v>3</v>
      </c>
      <c r="E17" s="63">
        <v>8965.94</v>
      </c>
      <c r="F17" s="167">
        <f t="shared" si="1"/>
        <v>3.4324821234849512E-4</v>
      </c>
      <c r="G17" s="77">
        <v>326.55187409247401</v>
      </c>
      <c r="H17" s="77">
        <v>339.52</v>
      </c>
      <c r="I17" s="79">
        <v>311.41000000000003</v>
      </c>
      <c r="J17" s="78">
        <v>343.96</v>
      </c>
      <c r="K17" s="77">
        <v>272.95999999999998</v>
      </c>
      <c r="L17" s="78">
        <v>1508.69</v>
      </c>
      <c r="M17" s="78">
        <f t="shared" si="2"/>
        <v>3103.0918740924744</v>
      </c>
    </row>
    <row r="18" spans="1:13" x14ac:dyDescent="0.25">
      <c r="A18" s="83">
        <v>8</v>
      </c>
      <c r="B18" s="38" t="s">
        <v>65</v>
      </c>
      <c r="C18" s="64">
        <v>2</v>
      </c>
      <c r="D18" s="64">
        <v>3</v>
      </c>
      <c r="E18" s="63">
        <v>8457.57</v>
      </c>
      <c r="F18" s="167">
        <f t="shared" si="1"/>
        <v>3.2378599269148147E-4</v>
      </c>
      <c r="G18" s="77">
        <v>308.036339052936</v>
      </c>
      <c r="H18" s="77">
        <v>320.27</v>
      </c>
      <c r="I18" s="79">
        <v>293.76</v>
      </c>
      <c r="J18" s="78">
        <v>324.45</v>
      </c>
      <c r="K18" s="77">
        <v>257.48677579257298</v>
      </c>
      <c r="L18" s="78">
        <v>1423.15</v>
      </c>
      <c r="M18" s="78">
        <f t="shared" si="2"/>
        <v>2927.1531148455092</v>
      </c>
    </row>
    <row r="19" spans="1:13" ht="30" x14ac:dyDescent="0.25">
      <c r="A19" s="83">
        <v>9</v>
      </c>
      <c r="B19" s="38" t="s">
        <v>128</v>
      </c>
      <c r="C19" s="64">
        <v>3</v>
      </c>
      <c r="D19" s="64">
        <v>3</v>
      </c>
      <c r="E19" s="63">
        <v>55846.85</v>
      </c>
      <c r="F19" s="167">
        <f t="shared" si="1"/>
        <v>2.1380169204561431E-3</v>
      </c>
      <c r="G19" s="77">
        <v>2034.0191357137401</v>
      </c>
      <c r="H19" s="77">
        <v>2114.79</v>
      </c>
      <c r="I19" s="79">
        <v>1939.73</v>
      </c>
      <c r="J19" s="78">
        <v>2142.42</v>
      </c>
      <c r="K19" s="77">
        <v>1700.2313128559899</v>
      </c>
      <c r="L19" s="78">
        <v>9397.2900000000009</v>
      </c>
      <c r="M19" s="78">
        <f t="shared" si="2"/>
        <v>19328.480448569731</v>
      </c>
    </row>
    <row r="20" spans="1:13" x14ac:dyDescent="0.25">
      <c r="A20" s="83">
        <v>10</v>
      </c>
      <c r="B20" s="38" t="s">
        <v>97</v>
      </c>
      <c r="C20" s="64">
        <v>1</v>
      </c>
      <c r="D20" s="64">
        <v>4</v>
      </c>
      <c r="E20" s="63">
        <v>1130.56</v>
      </c>
      <c r="F20" s="167">
        <f t="shared" si="1"/>
        <v>4.3281875514749662E-5</v>
      </c>
      <c r="G20" s="77">
        <v>41.176551122803303</v>
      </c>
      <c r="H20" s="77">
        <v>42.81</v>
      </c>
      <c r="I20" s="79">
        <v>39.270000000000003</v>
      </c>
      <c r="J20" s="78">
        <v>43.37</v>
      </c>
      <c r="K20" s="77">
        <v>34.419372141176602</v>
      </c>
      <c r="L20" s="78">
        <v>190.24</v>
      </c>
      <c r="M20" s="78">
        <f t="shared" si="2"/>
        <v>391.28592326397995</v>
      </c>
    </row>
    <row r="21" spans="1:13" x14ac:dyDescent="0.25">
      <c r="A21" s="83">
        <v>11</v>
      </c>
      <c r="B21" s="38" t="s">
        <v>129</v>
      </c>
      <c r="C21" s="64">
        <v>3</v>
      </c>
      <c r="D21" s="64">
        <v>3</v>
      </c>
      <c r="E21" s="63">
        <v>29559.23</v>
      </c>
      <c r="F21" s="167">
        <f t="shared" si="1"/>
        <v>1.1316329192363553E-3</v>
      </c>
      <c r="G21" s="77">
        <v>1076.58783721846</v>
      </c>
      <c r="H21" s="77">
        <v>1119.3399999999999</v>
      </c>
      <c r="I21" s="79">
        <v>1026.68</v>
      </c>
      <c r="J21" s="78">
        <v>1133.96</v>
      </c>
      <c r="K21" s="77">
        <v>899.91697705263903</v>
      </c>
      <c r="L21" s="78">
        <v>4973.8999999999996</v>
      </c>
      <c r="M21" s="78">
        <f t="shared" si="2"/>
        <v>10230.384814271099</v>
      </c>
    </row>
    <row r="22" spans="1:13" x14ac:dyDescent="0.25">
      <c r="A22" s="83">
        <v>12</v>
      </c>
      <c r="B22" s="38" t="s">
        <v>130</v>
      </c>
      <c r="C22" s="64">
        <v>4</v>
      </c>
      <c r="D22" s="64">
        <v>4</v>
      </c>
      <c r="E22" s="63">
        <v>8509.3700000000008</v>
      </c>
      <c r="F22" s="167">
        <f t="shared" si="1"/>
        <v>3.257690817373208E-4</v>
      </c>
      <c r="G22" s="77">
        <v>309.92296634220997</v>
      </c>
      <c r="H22" s="77">
        <v>322.23</v>
      </c>
      <c r="I22" s="79">
        <v>295.56</v>
      </c>
      <c r="J22" s="78">
        <v>326.44</v>
      </c>
      <c r="K22" s="77">
        <v>259.06380264379101</v>
      </c>
      <c r="L22" s="78">
        <v>1431.86</v>
      </c>
      <c r="M22" s="78">
        <f t="shared" si="2"/>
        <v>2945.0767689860008</v>
      </c>
    </row>
    <row r="23" spans="1:13" x14ac:dyDescent="0.25">
      <c r="A23" s="83">
        <v>13</v>
      </c>
      <c r="B23" s="38" t="s">
        <v>66</v>
      </c>
      <c r="C23" s="64">
        <v>3</v>
      </c>
      <c r="D23" s="64">
        <v>3</v>
      </c>
      <c r="E23" s="63">
        <v>2816.81</v>
      </c>
      <c r="F23" s="167">
        <f t="shared" si="1"/>
        <v>1.078375493283877E-4</v>
      </c>
      <c r="G23" s="77">
        <v>102.592096808859</v>
      </c>
      <c r="H23" s="77">
        <v>106.67</v>
      </c>
      <c r="I23" s="79">
        <v>97.84</v>
      </c>
      <c r="J23" s="78">
        <v>108.06</v>
      </c>
      <c r="K23" s="77">
        <v>85.756467273729598</v>
      </c>
      <c r="L23" s="78">
        <v>473.98</v>
      </c>
      <c r="M23" s="78">
        <f t="shared" si="2"/>
        <v>974.89856408258856</v>
      </c>
    </row>
    <row r="24" spans="1:13" x14ac:dyDescent="0.25">
      <c r="A24" s="83">
        <v>14</v>
      </c>
      <c r="B24" s="38" t="s">
        <v>131</v>
      </c>
      <c r="C24" s="64">
        <v>2</v>
      </c>
      <c r="D24" s="64">
        <v>3</v>
      </c>
      <c r="E24" s="63">
        <v>1867.07</v>
      </c>
      <c r="F24" s="167">
        <f t="shared" si="1"/>
        <v>7.147810935936497E-5</v>
      </c>
      <c r="G24" s="77">
        <v>68.001258937917797</v>
      </c>
      <c r="H24" s="77">
        <v>70.7</v>
      </c>
      <c r="I24" s="79">
        <v>64.849999999999994</v>
      </c>
      <c r="J24" s="78">
        <v>71.63</v>
      </c>
      <c r="K24" s="77">
        <v>56.842075735588203</v>
      </c>
      <c r="L24" s="78">
        <v>314.17</v>
      </c>
      <c r="M24" s="78">
        <f t="shared" si="2"/>
        <v>646.193334673506</v>
      </c>
    </row>
    <row r="25" spans="1:13" x14ac:dyDescent="0.25">
      <c r="A25" s="83">
        <v>15</v>
      </c>
      <c r="B25" s="38" t="s">
        <v>132</v>
      </c>
      <c r="C25" s="64">
        <v>3</v>
      </c>
      <c r="D25" s="64">
        <v>3</v>
      </c>
      <c r="E25" s="63">
        <v>30836.75</v>
      </c>
      <c r="F25" s="167">
        <f t="shared" si="1"/>
        <v>1.1805409485382968E-3</v>
      </c>
      <c r="G25" s="77">
        <v>1123.11687379361</v>
      </c>
      <c r="H25" s="77">
        <v>1167.72</v>
      </c>
      <c r="I25" s="79">
        <v>1071.05</v>
      </c>
      <c r="J25" s="78">
        <v>1182.9724011205201</v>
      </c>
      <c r="K25" s="77">
        <v>938.81047788213596</v>
      </c>
      <c r="L25" s="78">
        <v>5188.87</v>
      </c>
      <c r="M25" s="78">
        <f t="shared" si="2"/>
        <v>10672.539752796267</v>
      </c>
    </row>
    <row r="26" spans="1:13" x14ac:dyDescent="0.25">
      <c r="A26" s="83">
        <v>16</v>
      </c>
      <c r="B26" s="38" t="s">
        <v>133</v>
      </c>
      <c r="C26" s="64">
        <v>1</v>
      </c>
      <c r="D26" s="64">
        <v>4</v>
      </c>
      <c r="E26" s="63">
        <v>1157.5</v>
      </c>
      <c r="F26" s="167">
        <f t="shared" si="1"/>
        <v>4.4313234952875332E-5</v>
      </c>
      <c r="G26" s="77">
        <v>42.157742998730498</v>
      </c>
      <c r="H26" s="77">
        <v>43.83</v>
      </c>
      <c r="I26" s="79">
        <v>40.200000000000003</v>
      </c>
      <c r="J26" s="78">
        <v>44.404502883637399</v>
      </c>
      <c r="K26" s="77">
        <v>35.239547881945199</v>
      </c>
      <c r="L26" s="78">
        <v>194.77</v>
      </c>
      <c r="M26" s="78">
        <f t="shared" si="2"/>
        <v>400.60179376431313</v>
      </c>
    </row>
    <row r="27" spans="1:13" x14ac:dyDescent="0.25">
      <c r="A27" s="83">
        <v>17</v>
      </c>
      <c r="B27" s="38" t="s">
        <v>134</v>
      </c>
      <c r="C27" s="64">
        <v>2</v>
      </c>
      <c r="D27" s="64">
        <v>4</v>
      </c>
      <c r="E27" s="63">
        <v>2496.6799999999998</v>
      </c>
      <c r="F27" s="167">
        <f t="shared" si="1"/>
        <v>9.5581829323667199E-5</v>
      </c>
      <c r="G27" s="77">
        <v>90.9325216328903</v>
      </c>
      <c r="H27" s="77">
        <v>94.54</v>
      </c>
      <c r="I27" s="79">
        <v>86.72</v>
      </c>
      <c r="J27" s="78">
        <v>95.778690504984652</v>
      </c>
      <c r="K27" s="77">
        <v>76.010258665999899</v>
      </c>
      <c r="L27" s="78">
        <v>420.11</v>
      </c>
      <c r="M27" s="78">
        <f t="shared" si="2"/>
        <v>864.09147080387493</v>
      </c>
    </row>
    <row r="28" spans="1:13" x14ac:dyDescent="0.25">
      <c r="A28" s="83">
        <v>18</v>
      </c>
      <c r="B28" s="38" t="s">
        <v>67</v>
      </c>
      <c r="C28" s="64">
        <v>4</v>
      </c>
      <c r="D28" s="64">
        <v>3</v>
      </c>
      <c r="E28" s="63">
        <v>3677.36</v>
      </c>
      <c r="F28" s="167">
        <f t="shared" si="1"/>
        <v>1.4078247748276946E-4</v>
      </c>
      <c r="G28" s="77">
        <v>133.93451213288299</v>
      </c>
      <c r="H28" s="77">
        <v>139.25</v>
      </c>
      <c r="I28" s="79">
        <v>127.73</v>
      </c>
      <c r="J28" s="78">
        <v>141.07243431894</v>
      </c>
      <c r="K28" s="77">
        <v>111.955510841598</v>
      </c>
      <c r="L28" s="78">
        <v>618.79</v>
      </c>
      <c r="M28" s="78">
        <f t="shared" si="2"/>
        <v>1272.732457293421</v>
      </c>
    </row>
    <row r="29" spans="1:13" x14ac:dyDescent="0.25">
      <c r="A29" s="83">
        <v>19</v>
      </c>
      <c r="B29" s="38" t="s">
        <v>68</v>
      </c>
      <c r="C29" s="64">
        <v>2</v>
      </c>
      <c r="D29" s="64">
        <v>4</v>
      </c>
      <c r="E29" s="63">
        <v>20146.88</v>
      </c>
      <c r="F29" s="167">
        <f t="shared" si="1"/>
        <v>7.7129453737139093E-4</v>
      </c>
      <c r="G29" s="77">
        <v>733.777096558327</v>
      </c>
      <c r="H29" s="77">
        <v>762.92</v>
      </c>
      <c r="I29" s="79">
        <v>699.76</v>
      </c>
      <c r="J29" s="78">
        <v>772.88310242444572</v>
      </c>
      <c r="K29" s="77">
        <v>613.36236927153698</v>
      </c>
      <c r="L29" s="78">
        <v>3390.09</v>
      </c>
      <c r="M29" s="78">
        <f t="shared" si="2"/>
        <v>6972.79256825431</v>
      </c>
    </row>
    <row r="30" spans="1:13" x14ac:dyDescent="0.25">
      <c r="A30" s="83">
        <v>20</v>
      </c>
      <c r="B30" s="38" t="s">
        <v>69</v>
      </c>
      <c r="C30" s="64">
        <v>7</v>
      </c>
      <c r="D30" s="64">
        <v>3</v>
      </c>
      <c r="E30" s="63">
        <v>3980.6</v>
      </c>
      <c r="F30" s="167">
        <f t="shared" si="1"/>
        <v>1.5239158795111494E-4</v>
      </c>
      <c r="G30" s="77">
        <v>144.978930264144</v>
      </c>
      <c r="H30" s="77">
        <v>150.74</v>
      </c>
      <c r="I30" s="79">
        <v>138.26</v>
      </c>
      <c r="J30" s="78">
        <v>152.70545501391524</v>
      </c>
      <c r="K30" s="77">
        <v>121.187511273323</v>
      </c>
      <c r="L30" s="78">
        <v>669.81</v>
      </c>
      <c r="M30" s="78">
        <f t="shared" si="2"/>
        <v>1377.6818965513821</v>
      </c>
    </row>
    <row r="31" spans="1:13" x14ac:dyDescent="0.25">
      <c r="A31" s="83">
        <v>21</v>
      </c>
      <c r="B31" s="38" t="s">
        <v>70</v>
      </c>
      <c r="C31" s="64">
        <v>7</v>
      </c>
      <c r="D31" s="64">
        <v>3</v>
      </c>
      <c r="E31" s="63">
        <v>658430.89</v>
      </c>
      <c r="F31" s="167">
        <f t="shared" si="1"/>
        <v>2.5207086590756645E-2</v>
      </c>
      <c r="G31" s="77">
        <v>23980.959173257401</v>
      </c>
      <c r="H31" s="77">
        <v>24933.279999999999</v>
      </c>
      <c r="I31" s="79">
        <v>22869.26</v>
      </c>
      <c r="J31" s="78">
        <v>25259.003329313968</v>
      </c>
      <c r="K31" s="77">
        <v>20045.621490373</v>
      </c>
      <c r="L31" s="78">
        <v>110793.46</v>
      </c>
      <c r="M31" s="78">
        <f t="shared" si="2"/>
        <v>227881.58399294439</v>
      </c>
    </row>
    <row r="32" spans="1:13" x14ac:dyDescent="0.25">
      <c r="A32" s="83">
        <v>22</v>
      </c>
      <c r="B32" s="38" t="s">
        <v>71</v>
      </c>
      <c r="C32" s="64">
        <v>5</v>
      </c>
      <c r="D32" s="64">
        <v>4</v>
      </c>
      <c r="E32" s="63">
        <v>864.47</v>
      </c>
      <c r="F32" s="167">
        <f t="shared" si="1"/>
        <v>3.3094999757850662E-5</v>
      </c>
      <c r="G32" s="77">
        <v>31.485187118887801</v>
      </c>
      <c r="H32" s="77">
        <v>32.74</v>
      </c>
      <c r="I32" s="79">
        <v>30.03</v>
      </c>
      <c r="J32" s="78">
        <v>33.163162512153797</v>
      </c>
      <c r="K32" s="77">
        <v>26.318386140393201</v>
      </c>
      <c r="L32" s="78">
        <v>145.44999999999999</v>
      </c>
      <c r="M32" s="78">
        <f t="shared" si="2"/>
        <v>299.18673577143477</v>
      </c>
    </row>
    <row r="33" spans="1:13" x14ac:dyDescent="0.25">
      <c r="A33" s="83">
        <v>23</v>
      </c>
      <c r="B33" s="38" t="s">
        <v>135</v>
      </c>
      <c r="C33" s="64">
        <v>8</v>
      </c>
      <c r="D33" s="64">
        <v>3</v>
      </c>
      <c r="E33" s="63">
        <v>761643.55</v>
      </c>
      <c r="F33" s="167">
        <f t="shared" si="1"/>
        <v>2.9158435923535252E-2</v>
      </c>
      <c r="G33" s="77">
        <v>27740.1062959316</v>
      </c>
      <c r="H33" s="77">
        <v>28841.71</v>
      </c>
      <c r="I33" s="79">
        <v>26454.14</v>
      </c>
      <c r="J33" s="78">
        <v>29218.490896137195</v>
      </c>
      <c r="K33" s="77">
        <v>23187.882807083999</v>
      </c>
      <c r="L33" s="78">
        <v>128160.95</v>
      </c>
      <c r="M33" s="78">
        <f t="shared" si="2"/>
        <v>263603.27999915282</v>
      </c>
    </row>
    <row r="34" spans="1:13" x14ac:dyDescent="0.25">
      <c r="A34" s="83">
        <v>24</v>
      </c>
      <c r="B34" s="38" t="s">
        <v>72</v>
      </c>
      <c r="C34" s="64">
        <v>1</v>
      </c>
      <c r="D34" s="64">
        <v>3</v>
      </c>
      <c r="E34" s="63">
        <v>22214.48</v>
      </c>
      <c r="F34" s="167">
        <f t="shared" si="1"/>
        <v>8.5044965148678192E-4</v>
      </c>
      <c r="G34" s="77">
        <v>809.08193407381395</v>
      </c>
      <c r="H34" s="77">
        <v>841.21</v>
      </c>
      <c r="I34" s="79">
        <v>771.57</v>
      </c>
      <c r="J34" s="78">
        <v>852.20124511317886</v>
      </c>
      <c r="K34" s="77">
        <v>676.30948737150197</v>
      </c>
      <c r="L34" s="78">
        <v>3738.01</v>
      </c>
      <c r="M34" s="78">
        <f t="shared" si="2"/>
        <v>7688.3826665584947</v>
      </c>
    </row>
    <row r="35" spans="1:13" x14ac:dyDescent="0.25">
      <c r="A35" s="83">
        <v>25</v>
      </c>
      <c r="B35" s="38" t="s">
        <v>73</v>
      </c>
      <c r="C35" s="64">
        <v>6</v>
      </c>
      <c r="D35" s="64">
        <v>3</v>
      </c>
      <c r="E35" s="63">
        <v>21558</v>
      </c>
      <c r="F35" s="167">
        <f t="shared" si="1"/>
        <v>8.2531725193441593E-4</v>
      </c>
      <c r="G35" s="77">
        <v>785.17202899925098</v>
      </c>
      <c r="H35" s="77">
        <v>816.35</v>
      </c>
      <c r="I35" s="79">
        <v>748.77</v>
      </c>
      <c r="J35" s="78">
        <v>827.01708264834065</v>
      </c>
      <c r="K35" s="77">
        <v>656.32325981768804</v>
      </c>
      <c r="L35" s="78">
        <v>3627.54</v>
      </c>
      <c r="M35" s="78">
        <f t="shared" si="2"/>
        <v>7461.1723714652799</v>
      </c>
    </row>
    <row r="36" spans="1:13" x14ac:dyDescent="0.25">
      <c r="A36" s="83">
        <v>26</v>
      </c>
      <c r="B36" s="38" t="s">
        <v>136</v>
      </c>
      <c r="C36" s="64">
        <v>8</v>
      </c>
      <c r="D36" s="64">
        <v>3</v>
      </c>
      <c r="E36" s="63">
        <v>10537.83</v>
      </c>
      <c r="F36" s="167">
        <f t="shared" si="1"/>
        <v>4.0342577683236136E-4</v>
      </c>
      <c r="G36" s="77">
        <v>383.80227119163101</v>
      </c>
      <c r="H36" s="77">
        <v>399.04</v>
      </c>
      <c r="I36" s="79">
        <v>366.01</v>
      </c>
      <c r="J36" s="78">
        <v>404.25667613156003</v>
      </c>
      <c r="K36" s="77">
        <v>320.819321690538</v>
      </c>
      <c r="L36" s="78">
        <v>1773.19</v>
      </c>
      <c r="M36" s="78">
        <f t="shared" si="2"/>
        <v>3647.1182690137289</v>
      </c>
    </row>
    <row r="37" spans="1:13" x14ac:dyDescent="0.25">
      <c r="A37" s="83">
        <v>27</v>
      </c>
      <c r="B37" s="38" t="s">
        <v>74</v>
      </c>
      <c r="C37" s="64">
        <v>2</v>
      </c>
      <c r="D37" s="64">
        <v>3</v>
      </c>
      <c r="E37" s="63">
        <v>15261.44</v>
      </c>
      <c r="F37" s="167">
        <f t="shared" si="1"/>
        <v>5.8426244184812937E-4</v>
      </c>
      <c r="G37" s="77">
        <v>555.84264821645399</v>
      </c>
      <c r="H37" s="77">
        <v>577.91999999999996</v>
      </c>
      <c r="I37" s="79">
        <v>530.08000000000004</v>
      </c>
      <c r="J37" s="78">
        <v>585.46579394251285</v>
      </c>
      <c r="K37" s="77">
        <v>464.62742602802001</v>
      </c>
      <c r="L37" s="78">
        <v>2568.0300000000002</v>
      </c>
      <c r="M37" s="78">
        <f t="shared" si="2"/>
        <v>5281.9658681869878</v>
      </c>
    </row>
    <row r="38" spans="1:13" x14ac:dyDescent="0.25">
      <c r="A38" s="83">
        <v>28</v>
      </c>
      <c r="B38" s="38" t="s">
        <v>75</v>
      </c>
      <c r="C38" s="64">
        <v>8</v>
      </c>
      <c r="D38" s="64">
        <v>3</v>
      </c>
      <c r="E38" s="63">
        <v>118116.09</v>
      </c>
      <c r="F38" s="167">
        <f t="shared" si="1"/>
        <v>4.521905872902781E-3</v>
      </c>
      <c r="G38" s="77">
        <v>4301.9505539826596</v>
      </c>
      <c r="H38" s="77">
        <v>4472.79</v>
      </c>
      <c r="I38" s="79">
        <v>4102.5200000000004</v>
      </c>
      <c r="J38" s="78">
        <v>4531.2192302453304</v>
      </c>
      <c r="K38" s="77">
        <v>3595.9892951906199</v>
      </c>
      <c r="L38" s="78">
        <v>19875.27</v>
      </c>
      <c r="M38" s="78">
        <f t="shared" si="2"/>
        <v>40879.739079418607</v>
      </c>
    </row>
    <row r="39" spans="1:13" x14ac:dyDescent="0.25">
      <c r="A39" s="83">
        <v>29</v>
      </c>
      <c r="B39" s="38" t="s">
        <v>137</v>
      </c>
      <c r="C39" s="64">
        <v>3</v>
      </c>
      <c r="D39" s="64">
        <v>4</v>
      </c>
      <c r="E39" s="63">
        <v>49224.7</v>
      </c>
      <c r="F39" s="167">
        <f t="shared" si="1"/>
        <v>1.8844973620603044E-3</v>
      </c>
      <c r="G39" s="77">
        <v>1792.8313190407</v>
      </c>
      <c r="H39" s="77">
        <v>1864.03</v>
      </c>
      <c r="I39" s="79">
        <v>1709.72</v>
      </c>
      <c r="J39" s="78">
        <v>1888.38</v>
      </c>
      <c r="K39" s="79">
        <v>1498.62</v>
      </c>
      <c r="L39" s="78">
        <v>8282.99</v>
      </c>
      <c r="M39" s="78">
        <f t="shared" si="2"/>
        <v>17036.571319040697</v>
      </c>
    </row>
    <row r="40" spans="1:13" ht="30" x14ac:dyDescent="0.25">
      <c r="A40" s="83">
        <v>30</v>
      </c>
      <c r="B40" s="38" t="s">
        <v>138</v>
      </c>
      <c r="C40" s="64">
        <v>3</v>
      </c>
      <c r="D40" s="64">
        <v>4</v>
      </c>
      <c r="E40" s="63">
        <v>13511.38</v>
      </c>
      <c r="F40" s="167">
        <f t="shared" si="1"/>
        <v>5.1726389328516688E-4</v>
      </c>
      <c r="G40" s="77">
        <v>492.10305451247302</v>
      </c>
      <c r="H40" s="77">
        <v>511.65</v>
      </c>
      <c r="I40" s="79">
        <v>469.29</v>
      </c>
      <c r="J40" s="78">
        <v>518.32925457617296</v>
      </c>
      <c r="K40" s="79">
        <v>411.35</v>
      </c>
      <c r="L40" s="78">
        <v>2273.5500000000002</v>
      </c>
      <c r="M40" s="78">
        <f t="shared" si="2"/>
        <v>4676.2723090886466</v>
      </c>
    </row>
    <row r="41" spans="1:13" x14ac:dyDescent="0.25">
      <c r="A41" s="83">
        <v>31</v>
      </c>
      <c r="B41" s="38" t="s">
        <v>125</v>
      </c>
      <c r="C41" s="64">
        <v>2</v>
      </c>
      <c r="D41" s="64">
        <v>4</v>
      </c>
      <c r="E41" s="63">
        <v>77377.02</v>
      </c>
      <c r="F41" s="167">
        <f t="shared" si="1"/>
        <v>2.9622687405730748E-3</v>
      </c>
      <c r="G41" s="77">
        <v>2818.1775578122101</v>
      </c>
      <c r="H41" s="77">
        <v>2930.09</v>
      </c>
      <c r="I41" s="79">
        <v>2687.53</v>
      </c>
      <c r="J41" s="78">
        <v>2968.37</v>
      </c>
      <c r="K41" s="77">
        <v>2355.71</v>
      </c>
      <c r="L41" s="78">
        <v>13020.15</v>
      </c>
      <c r="M41" s="78">
        <f t="shared" si="2"/>
        <v>26780.027557812209</v>
      </c>
    </row>
    <row r="42" spans="1:13" x14ac:dyDescent="0.25">
      <c r="A42" s="83">
        <v>32</v>
      </c>
      <c r="B42" s="38" t="s">
        <v>153</v>
      </c>
      <c r="C42" s="64">
        <v>3</v>
      </c>
      <c r="D42" s="64">
        <v>4</v>
      </c>
      <c r="E42" s="63">
        <v>136.32</v>
      </c>
      <c r="F42" s="167">
        <f t="shared" si="1"/>
        <v>5.2188165777762119E-6</v>
      </c>
      <c r="G42" s="77">
        <v>4.9649620091463902</v>
      </c>
      <c r="H42" s="77">
        <v>5.16</v>
      </c>
      <c r="I42" s="79">
        <v>4.7300000000000004</v>
      </c>
      <c r="J42" s="78">
        <v>5.23</v>
      </c>
      <c r="K42" s="77">
        <v>4.1500000000000004</v>
      </c>
      <c r="L42" s="78">
        <v>22.94</v>
      </c>
      <c r="M42" s="78">
        <f t="shared" si="2"/>
        <v>47.174962009146398</v>
      </c>
    </row>
    <row r="43" spans="1:13" x14ac:dyDescent="0.25">
      <c r="A43" s="83">
        <v>33</v>
      </c>
      <c r="B43" s="38" t="s">
        <v>76</v>
      </c>
      <c r="C43" s="64">
        <v>5</v>
      </c>
      <c r="D43" s="64">
        <v>3</v>
      </c>
      <c r="E43" s="63">
        <v>180798.54</v>
      </c>
      <c r="F43" s="167">
        <f t="shared" si="1"/>
        <v>6.9216139802650792E-3</v>
      </c>
      <c r="G43" s="77">
        <v>6584.9316491280397</v>
      </c>
      <c r="H43" s="77">
        <v>6846.43</v>
      </c>
      <c r="I43" s="79">
        <v>6279.67</v>
      </c>
      <c r="J43" s="78">
        <v>6935.87</v>
      </c>
      <c r="K43" s="77">
        <v>5504.3272633397701</v>
      </c>
      <c r="L43" s="78">
        <v>30422.78</v>
      </c>
      <c r="M43" s="78">
        <f t="shared" si="2"/>
        <v>62574.008912467805</v>
      </c>
    </row>
    <row r="44" spans="1:13" x14ac:dyDescent="0.25">
      <c r="A44" s="83">
        <v>34</v>
      </c>
      <c r="B44" s="38" t="s">
        <v>77</v>
      </c>
      <c r="C44" s="64">
        <v>5</v>
      </c>
      <c r="D44" s="64">
        <v>4</v>
      </c>
      <c r="E44" s="63">
        <v>29756.42</v>
      </c>
      <c r="F44" s="167">
        <f t="shared" si="1"/>
        <v>1.139182056860854E-3</v>
      </c>
      <c r="G44" s="77">
        <v>1083.7697683993799</v>
      </c>
      <c r="H44" s="77">
        <v>1126.81</v>
      </c>
      <c r="I44" s="79">
        <v>1033.53</v>
      </c>
      <c r="J44" s="78">
        <v>1141.53</v>
      </c>
      <c r="K44" s="77">
        <v>905.92033467409999</v>
      </c>
      <c r="L44" s="78">
        <v>5007.08</v>
      </c>
      <c r="M44" s="78">
        <f t="shared" si="2"/>
        <v>10298.640103073478</v>
      </c>
    </row>
    <row r="45" spans="1:13" x14ac:dyDescent="0.25">
      <c r="A45" s="83">
        <v>35</v>
      </c>
      <c r="B45" s="38" t="s">
        <v>139</v>
      </c>
      <c r="C45" s="64">
        <v>5</v>
      </c>
      <c r="D45" s="64">
        <v>3</v>
      </c>
      <c r="E45" s="63">
        <v>20110.93</v>
      </c>
      <c r="F45" s="167">
        <f t="shared" si="1"/>
        <v>7.6991824294672065E-4</v>
      </c>
      <c r="G45" s="77">
        <v>732.46774808247096</v>
      </c>
      <c r="H45" s="77">
        <v>761.56</v>
      </c>
      <c r="I45" s="79">
        <v>698.51</v>
      </c>
      <c r="J45" s="78">
        <v>771.5</v>
      </c>
      <c r="K45" s="77">
        <v>612.26788828116401</v>
      </c>
      <c r="L45" s="78">
        <v>3384.04</v>
      </c>
      <c r="M45" s="78">
        <f t="shared" si="2"/>
        <v>6960.3456363636351</v>
      </c>
    </row>
    <row r="46" spans="1:13" x14ac:dyDescent="0.25">
      <c r="A46" s="83">
        <v>36</v>
      </c>
      <c r="B46" s="38" t="s">
        <v>78</v>
      </c>
      <c r="C46" s="64">
        <v>3</v>
      </c>
      <c r="D46" s="64">
        <v>3</v>
      </c>
      <c r="E46" s="63">
        <v>102837.5</v>
      </c>
      <c r="F46" s="167">
        <f t="shared" si="1"/>
        <v>3.9369868677894748E-3</v>
      </c>
      <c r="G46" s="77">
        <v>3745.48327916367</v>
      </c>
      <c r="H46" s="77">
        <v>3894.22</v>
      </c>
      <c r="I46" s="79">
        <v>3571.85</v>
      </c>
      <c r="J46" s="78">
        <v>3945.1</v>
      </c>
      <c r="K46" s="77">
        <v>3130.8397454078099</v>
      </c>
      <c r="L46" s="78">
        <v>17304.36</v>
      </c>
      <c r="M46" s="78">
        <f t="shared" si="2"/>
        <v>35591.853024571479</v>
      </c>
    </row>
    <row r="47" spans="1:13" x14ac:dyDescent="0.25">
      <c r="A47" s="83">
        <v>37</v>
      </c>
      <c r="B47" s="38" t="s">
        <v>98</v>
      </c>
      <c r="C47" s="64">
        <v>3</v>
      </c>
      <c r="D47" s="64">
        <v>4</v>
      </c>
      <c r="E47" s="63">
        <v>1663.41</v>
      </c>
      <c r="F47" s="167">
        <f t="shared" si="1"/>
        <v>6.3681277021997724E-5</v>
      </c>
      <c r="G47" s="77">
        <v>60.583681452715602</v>
      </c>
      <c r="H47" s="77">
        <v>62.99</v>
      </c>
      <c r="I47" s="79">
        <v>57.78</v>
      </c>
      <c r="J47" s="78">
        <v>63.81</v>
      </c>
      <c r="K47" s="77">
        <v>50.641741980394301</v>
      </c>
      <c r="L47" s="78">
        <v>279.89999999999998</v>
      </c>
      <c r="M47" s="78">
        <f t="shared" si="2"/>
        <v>575.7054234331099</v>
      </c>
    </row>
    <row r="48" spans="1:13" x14ac:dyDescent="0.25">
      <c r="A48" s="83">
        <v>38</v>
      </c>
      <c r="B48" s="38" t="s">
        <v>79</v>
      </c>
      <c r="C48" s="64">
        <v>6</v>
      </c>
      <c r="D48" s="64">
        <v>4</v>
      </c>
      <c r="E48" s="63">
        <v>11629.15</v>
      </c>
      <c r="F48" s="167">
        <f t="shared" si="1"/>
        <v>4.4520540496952932E-4</v>
      </c>
      <c r="G48" s="77">
        <v>423.54964751074499</v>
      </c>
      <c r="H48" s="77">
        <v>440.37</v>
      </c>
      <c r="I48" s="79">
        <v>403.91</v>
      </c>
      <c r="J48" s="78">
        <v>446.12</v>
      </c>
      <c r="K48" s="77">
        <v>354.04405032511698</v>
      </c>
      <c r="L48" s="78">
        <v>1956.82</v>
      </c>
      <c r="M48" s="78">
        <f t="shared" si="2"/>
        <v>4024.8136978358616</v>
      </c>
    </row>
    <row r="49" spans="1:15" x14ac:dyDescent="0.25">
      <c r="A49" s="83">
        <v>39</v>
      </c>
      <c r="B49" s="38" t="s">
        <v>80</v>
      </c>
      <c r="C49" s="64">
        <v>8</v>
      </c>
      <c r="D49" s="64">
        <v>3</v>
      </c>
      <c r="E49" s="63">
        <v>390048.64</v>
      </c>
      <c r="F49" s="167">
        <f t="shared" si="1"/>
        <v>1.4932455315222021E-2</v>
      </c>
      <c r="G49" s="77">
        <v>14206.1082696539</v>
      </c>
      <c r="H49" s="77">
        <v>14770.25</v>
      </c>
      <c r="I49" s="79">
        <v>13547.55</v>
      </c>
      <c r="J49" s="78">
        <v>14963.21</v>
      </c>
      <c r="K49" s="77">
        <v>11874.8490069698</v>
      </c>
      <c r="L49" s="78">
        <v>65633.070000000007</v>
      </c>
      <c r="M49" s="78">
        <f t="shared" si="2"/>
        <v>134995.03727662371</v>
      </c>
    </row>
    <row r="50" spans="1:15" x14ac:dyDescent="0.25">
      <c r="A50" s="83">
        <v>40</v>
      </c>
      <c r="B50" s="38" t="s">
        <v>81</v>
      </c>
      <c r="C50" s="64">
        <v>5</v>
      </c>
      <c r="D50" s="64">
        <v>4</v>
      </c>
      <c r="E50" s="63">
        <v>8953.4599999999991</v>
      </c>
      <c r="F50" s="167">
        <f t="shared" si="1"/>
        <v>3.4277043336602259E-4</v>
      </c>
      <c r="G50" s="77">
        <v>326.09733531698799</v>
      </c>
      <c r="H50" s="77">
        <v>339.05</v>
      </c>
      <c r="I50" s="79">
        <v>310.98</v>
      </c>
      <c r="J50" s="78">
        <v>343.48</v>
      </c>
      <c r="K50" s="77">
        <v>272.583915662273</v>
      </c>
      <c r="L50" s="78">
        <v>1506.59</v>
      </c>
      <c r="M50" s="78">
        <f t="shared" si="2"/>
        <v>3098.7812509792611</v>
      </c>
    </row>
    <row r="51" spans="1:15" x14ac:dyDescent="0.25">
      <c r="A51" s="83">
        <v>41</v>
      </c>
      <c r="B51" s="38" t="s">
        <v>82</v>
      </c>
      <c r="C51" s="64">
        <v>1</v>
      </c>
      <c r="D51" s="64">
        <v>4</v>
      </c>
      <c r="E51" s="63">
        <v>608.19000000000005</v>
      </c>
      <c r="F51" s="167">
        <f t="shared" si="1"/>
        <v>2.3283685845347085E-5</v>
      </c>
      <c r="G51" s="77">
        <v>22.1511168158945</v>
      </c>
      <c r="H51" s="77">
        <v>23.03</v>
      </c>
      <c r="I51" s="79">
        <v>21.12</v>
      </c>
      <c r="J51" s="78">
        <v>23.33</v>
      </c>
      <c r="K51" s="77">
        <v>18.5160610162594</v>
      </c>
      <c r="L51" s="78">
        <v>102.34</v>
      </c>
      <c r="M51" s="78">
        <f t="shared" si="2"/>
        <v>210.48717783215392</v>
      </c>
    </row>
    <row r="52" spans="1:15" ht="45" x14ac:dyDescent="0.25">
      <c r="A52" s="83">
        <v>42</v>
      </c>
      <c r="B52" s="38" t="s">
        <v>140</v>
      </c>
      <c r="C52" s="64">
        <v>4</v>
      </c>
      <c r="D52" s="64">
        <v>4</v>
      </c>
      <c r="E52" s="63">
        <v>3097.29</v>
      </c>
      <c r="F52" s="167">
        <f t="shared" si="1"/>
        <v>1.1857532569087796E-4</v>
      </c>
      <c r="G52" s="77">
        <v>2118.9599767412601</v>
      </c>
      <c r="H52" s="77">
        <v>2203.11</v>
      </c>
      <c r="I52" s="79">
        <v>2020.73</v>
      </c>
      <c r="J52" s="78">
        <v>2231.89</v>
      </c>
      <c r="K52" s="77">
        <v>1771.23314126535</v>
      </c>
      <c r="L52" s="78" t="s">
        <v>1042</v>
      </c>
      <c r="M52" s="78">
        <f>SUM(G52:K52)</f>
        <v>10345.923118006609</v>
      </c>
    </row>
    <row r="53" spans="1:15" x14ac:dyDescent="0.25">
      <c r="A53" s="83">
        <v>43</v>
      </c>
      <c r="B53" s="38" t="s">
        <v>141</v>
      </c>
      <c r="C53" s="64">
        <v>6</v>
      </c>
      <c r="D53" s="64">
        <v>3</v>
      </c>
      <c r="E53" s="63">
        <v>124837.53</v>
      </c>
      <c r="F53" s="167">
        <f t="shared" si="1"/>
        <v>4.7792266071936271E-3</v>
      </c>
      <c r="G53" s="77">
        <v>4546.7546491026496</v>
      </c>
      <c r="H53" s="77">
        <v>4727.3100000000004</v>
      </c>
      <c r="I53" s="79">
        <v>4335.9799999999996</v>
      </c>
      <c r="J53" s="78">
        <v>4789.07</v>
      </c>
      <c r="K53" s="77">
        <v>3800.6204025043298</v>
      </c>
      <c r="L53" s="78">
        <v>21006.28</v>
      </c>
      <c r="M53" s="78">
        <f t="shared" si="2"/>
        <v>43206.015051606977</v>
      </c>
    </row>
    <row r="54" spans="1:15" x14ac:dyDescent="0.25">
      <c r="A54" s="83">
        <v>44</v>
      </c>
      <c r="B54" s="38" t="s">
        <v>83</v>
      </c>
      <c r="C54" s="64">
        <v>4</v>
      </c>
      <c r="D54" s="64">
        <v>3</v>
      </c>
      <c r="E54" s="63">
        <v>23384.51</v>
      </c>
      <c r="F54" s="167">
        <f t="shared" si="1"/>
        <v>8.9524257960074531E-4</v>
      </c>
      <c r="G54" s="77">
        <v>851.69603691684097</v>
      </c>
      <c r="H54" s="77">
        <v>885.52</v>
      </c>
      <c r="I54" s="79">
        <v>812.21</v>
      </c>
      <c r="J54" s="78">
        <v>897.09</v>
      </c>
      <c r="K54" s="77">
        <v>711.93050526205195</v>
      </c>
      <c r="L54" s="78">
        <v>3934.89</v>
      </c>
      <c r="M54" s="78">
        <f t="shared" si="2"/>
        <v>8093.3365421788931</v>
      </c>
    </row>
    <row r="55" spans="1:15" x14ac:dyDescent="0.25">
      <c r="A55" s="83">
        <v>45</v>
      </c>
      <c r="B55" s="38" t="s">
        <v>142</v>
      </c>
      <c r="C55" s="64">
        <v>8</v>
      </c>
      <c r="D55" s="64"/>
      <c r="E55" s="63">
        <v>13452.17</v>
      </c>
      <c r="F55" s="167">
        <f t="shared" si="1"/>
        <v>5.1499712296848468E-4</v>
      </c>
      <c r="G55" s="77">
        <v>489.94654482525499</v>
      </c>
      <c r="H55" s="77">
        <v>509.4</v>
      </c>
      <c r="I55" s="79">
        <v>467.23</v>
      </c>
      <c r="J55" s="78">
        <v>516.05999999999995</v>
      </c>
      <c r="K55" s="77">
        <v>409.54504434649402</v>
      </c>
      <c r="L55" s="78">
        <v>2263.58</v>
      </c>
      <c r="M55" s="78">
        <f t="shared" si="2"/>
        <v>4655.7615891717487</v>
      </c>
    </row>
    <row r="56" spans="1:15" x14ac:dyDescent="0.25">
      <c r="A56" s="83">
        <v>46</v>
      </c>
      <c r="B56" s="38" t="s">
        <v>99</v>
      </c>
      <c r="C56" s="64">
        <v>8</v>
      </c>
      <c r="D56" s="64"/>
      <c r="E56" s="63">
        <v>1546.39</v>
      </c>
      <c r="F56" s="167">
        <f t="shared" si="1"/>
        <v>5.9201333389872043E-5</v>
      </c>
      <c r="G56" s="77">
        <v>56.321652005016801</v>
      </c>
      <c r="H56" s="77">
        <v>58.56</v>
      </c>
      <c r="I56" s="79">
        <v>53.71</v>
      </c>
      <c r="J56" s="78">
        <v>59.32</v>
      </c>
      <c r="K56" s="77">
        <v>47.0791226342645</v>
      </c>
      <c r="L56" s="78">
        <v>260.20999999999998</v>
      </c>
      <c r="M56" s="78">
        <f t="shared" si="2"/>
        <v>535.20077463928124</v>
      </c>
    </row>
    <row r="57" spans="1:15" ht="30" x14ac:dyDescent="0.25">
      <c r="A57" s="83">
        <v>47</v>
      </c>
      <c r="B57" s="38" t="s">
        <v>143</v>
      </c>
      <c r="C57" s="64">
        <v>4</v>
      </c>
      <c r="D57" s="64">
        <v>3</v>
      </c>
      <c r="E57" s="63">
        <v>9736.42</v>
      </c>
      <c r="F57" s="167">
        <f t="shared" si="1"/>
        <v>3.7274493914459997E-4</v>
      </c>
      <c r="G57" s="77">
        <v>354.613816058488</v>
      </c>
      <c r="H57" s="77">
        <v>368.7</v>
      </c>
      <c r="I57" s="79">
        <v>338.17</v>
      </c>
      <c r="J57" s="78">
        <v>373.51</v>
      </c>
      <c r="K57" s="77">
        <v>296.42076785203301</v>
      </c>
      <c r="L57" s="78">
        <v>1638.34</v>
      </c>
      <c r="M57" s="78">
        <f t="shared" si="2"/>
        <v>3369.7545839105205</v>
      </c>
      <c r="O57" s="84"/>
    </row>
    <row r="58" spans="1:15" x14ac:dyDescent="0.25">
      <c r="A58" s="83">
        <v>48</v>
      </c>
      <c r="B58" s="38" t="s">
        <v>144</v>
      </c>
      <c r="C58" s="64">
        <v>6</v>
      </c>
      <c r="D58" s="64">
        <v>4</v>
      </c>
      <c r="E58" s="63">
        <v>2423.4299999999998</v>
      </c>
      <c r="F58" s="167">
        <f t="shared" si="1"/>
        <v>9.2777557651703389E-5</v>
      </c>
      <c r="G58" s="77">
        <v>88.264655823251402</v>
      </c>
      <c r="H58" s="77">
        <v>91.77</v>
      </c>
      <c r="I58" s="79">
        <v>84.17</v>
      </c>
      <c r="J58" s="78">
        <v>92.97</v>
      </c>
      <c r="K58" s="77">
        <v>73.780196564615494</v>
      </c>
      <c r="L58" s="78">
        <v>407.79</v>
      </c>
      <c r="M58" s="78">
        <f t="shared" si="2"/>
        <v>838.74485238786701</v>
      </c>
      <c r="O58" s="85"/>
    </row>
    <row r="59" spans="1:15" x14ac:dyDescent="0.25">
      <c r="A59" s="83">
        <v>49</v>
      </c>
      <c r="B59" s="38" t="s">
        <v>145</v>
      </c>
      <c r="C59" s="64">
        <v>7</v>
      </c>
      <c r="D59" s="64">
        <v>2</v>
      </c>
      <c r="E59" s="63">
        <v>3592887.21</v>
      </c>
      <c r="F59" s="167">
        <f t="shared" si="1"/>
        <v>0.13754855731828142</v>
      </c>
      <c r="G59" s="77">
        <v>408971.19549907802</v>
      </c>
      <c r="H59" s="77">
        <v>425212.07</v>
      </c>
      <c r="I59" s="79">
        <v>390012.26</v>
      </c>
      <c r="J59" s="78">
        <v>430766.96</v>
      </c>
      <c r="K59" s="77">
        <v>341857.96015123802</v>
      </c>
      <c r="L59" s="78">
        <v>0</v>
      </c>
      <c r="M59" s="78">
        <f t="shared" si="2"/>
        <v>1996820.4456503158</v>
      </c>
      <c r="O59" s="85"/>
    </row>
    <row r="60" spans="1:15" x14ac:dyDescent="0.25">
      <c r="A60" s="83">
        <v>50</v>
      </c>
      <c r="B60" s="38" t="s">
        <v>1030</v>
      </c>
      <c r="C60" s="64">
        <v>4</v>
      </c>
      <c r="D60" s="64">
        <v>3</v>
      </c>
      <c r="E60" s="63">
        <v>78356.55</v>
      </c>
      <c r="F60" s="167">
        <f t="shared" si="1"/>
        <v>2.9997686481613166E-3</v>
      </c>
      <c r="G60" s="77">
        <v>2853.8533884813601</v>
      </c>
      <c r="H60" s="77">
        <v>2967.18</v>
      </c>
      <c r="I60" s="79">
        <v>2721.56</v>
      </c>
      <c r="J60" s="78">
        <v>3005.95</v>
      </c>
      <c r="K60" s="77">
        <v>2385.5286354980799</v>
      </c>
      <c r="L60" s="78">
        <v>13184.97</v>
      </c>
      <c r="M60" s="78">
        <f t="shared" si="2"/>
        <v>27119.04202397944</v>
      </c>
    </row>
    <row r="61" spans="1:15" x14ac:dyDescent="0.25">
      <c r="A61" s="83">
        <v>51</v>
      </c>
      <c r="B61" s="38" t="s">
        <v>146</v>
      </c>
      <c r="C61" s="64">
        <v>7</v>
      </c>
      <c r="D61" s="64">
        <v>3</v>
      </c>
      <c r="E61" s="63">
        <v>39030.89</v>
      </c>
      <c r="F61" s="167">
        <f t="shared" si="1"/>
        <v>1.4942418997752332E-3</v>
      </c>
      <c r="G61" s="77">
        <v>1421.5587297034299</v>
      </c>
      <c r="H61" s="77">
        <v>1478.01</v>
      </c>
      <c r="I61" s="79">
        <v>1355.66</v>
      </c>
      <c r="J61" s="78">
        <v>1497.32</v>
      </c>
      <c r="K61" s="77">
        <v>1188.27725013385</v>
      </c>
      <c r="L61" s="78">
        <v>6567.69</v>
      </c>
      <c r="M61" s="78">
        <f t="shared" si="2"/>
        <v>13508.515979837281</v>
      </c>
    </row>
    <row r="62" spans="1:15" x14ac:dyDescent="0.25">
      <c r="A62" s="83">
        <v>52</v>
      </c>
      <c r="B62" s="38" t="s">
        <v>84</v>
      </c>
      <c r="C62" s="64">
        <v>2</v>
      </c>
      <c r="D62" s="64">
        <v>3</v>
      </c>
      <c r="E62" s="63">
        <v>11774.66</v>
      </c>
      <c r="F62" s="167">
        <f t="shared" si="1"/>
        <v>4.5077604757686661E-4</v>
      </c>
      <c r="G62" s="77">
        <v>428.84932196754397</v>
      </c>
      <c r="H62" s="77">
        <v>445.88</v>
      </c>
      <c r="I62" s="79">
        <v>408.97</v>
      </c>
      <c r="J62" s="78">
        <v>451.7</v>
      </c>
      <c r="K62" s="77">
        <v>358.47403443941602</v>
      </c>
      <c r="L62" s="78">
        <v>1981.31</v>
      </c>
      <c r="M62" s="78">
        <f t="shared" si="2"/>
        <v>4075.1833564069598</v>
      </c>
    </row>
    <row r="63" spans="1:15" x14ac:dyDescent="0.25">
      <c r="A63" s="83">
        <v>53</v>
      </c>
      <c r="B63" s="38" t="s">
        <v>85</v>
      </c>
      <c r="C63" s="64">
        <v>1</v>
      </c>
      <c r="D63" s="64">
        <v>4</v>
      </c>
      <c r="E63" s="63">
        <v>6189.53</v>
      </c>
      <c r="F63" s="167">
        <f t="shared" si="1"/>
        <v>2.3695731934157276E-4</v>
      </c>
      <c r="G63" s="77">
        <v>225.431200883743</v>
      </c>
      <c r="H63" s="77">
        <v>234.38</v>
      </c>
      <c r="I63" s="79">
        <v>214.98</v>
      </c>
      <c r="J63" s="78">
        <v>237.45</v>
      </c>
      <c r="K63" s="77">
        <v>188.43735533627299</v>
      </c>
      <c r="L63" s="78">
        <v>1041.51</v>
      </c>
      <c r="M63" s="78">
        <f t="shared" si="2"/>
        <v>2142.1885562200159</v>
      </c>
    </row>
    <row r="64" spans="1:15" x14ac:dyDescent="0.25">
      <c r="A64" s="83">
        <v>54</v>
      </c>
      <c r="B64" s="38" t="s">
        <v>1031</v>
      </c>
      <c r="C64" s="64">
        <v>8</v>
      </c>
      <c r="D64" s="64">
        <v>3</v>
      </c>
      <c r="E64" s="63">
        <v>823651.14</v>
      </c>
      <c r="F64" s="167">
        <f t="shared" si="1"/>
        <v>3.1532307979286064E-2</v>
      </c>
      <c r="G64" s="77">
        <v>29998.508061107099</v>
      </c>
      <c r="H64" s="77">
        <v>31189.79</v>
      </c>
      <c r="I64" s="79">
        <v>28607.85</v>
      </c>
      <c r="J64" s="78">
        <v>31597.252199776416</v>
      </c>
      <c r="K64" s="77">
        <v>25075.674977147901</v>
      </c>
      <c r="L64" s="78">
        <v>138594.9</v>
      </c>
      <c r="M64" s="78">
        <f t="shared" si="2"/>
        <v>285063.97523803136</v>
      </c>
    </row>
    <row r="65" spans="1:13" x14ac:dyDescent="0.25">
      <c r="A65" s="83">
        <v>55</v>
      </c>
      <c r="B65" s="38" t="s">
        <v>147</v>
      </c>
      <c r="C65" s="64">
        <v>6</v>
      </c>
      <c r="D65" s="64">
        <v>4</v>
      </c>
      <c r="E65" s="63">
        <v>25831.67</v>
      </c>
      <c r="F65" s="167">
        <f t="shared" si="1"/>
        <v>9.8892860642344795E-4</v>
      </c>
      <c r="G65" s="77">
        <v>940.82497199828697</v>
      </c>
      <c r="H65" s="77">
        <v>978.19</v>
      </c>
      <c r="I65" s="79">
        <v>897.21</v>
      </c>
      <c r="J65" s="78">
        <v>990.96541253059934</v>
      </c>
      <c r="K65" s="77">
        <v>786.43315061391502</v>
      </c>
      <c r="L65" s="78">
        <v>4346.67</v>
      </c>
      <c r="M65" s="78">
        <f t="shared" si="2"/>
        <v>8940.2935351428023</v>
      </c>
    </row>
    <row r="66" spans="1:13" x14ac:dyDescent="0.25">
      <c r="A66" s="83">
        <v>56</v>
      </c>
      <c r="B66" s="38" t="s">
        <v>148</v>
      </c>
      <c r="C66" s="64">
        <v>7</v>
      </c>
      <c r="D66" s="64">
        <v>4</v>
      </c>
      <c r="E66" s="63">
        <v>20308.23</v>
      </c>
      <c r="F66" s="167">
        <f t="shared" si="1"/>
        <v>7.7747159176417408E-4</v>
      </c>
      <c r="G66" s="77">
        <v>739.65368561478101</v>
      </c>
      <c r="H66" s="77">
        <v>769.03</v>
      </c>
      <c r="I66" s="79">
        <v>705.37</v>
      </c>
      <c r="J66" s="78">
        <v>779.07287913310654</v>
      </c>
      <c r="K66" s="77">
        <v>618.27459480134405</v>
      </c>
      <c r="L66" s="78" t="s">
        <v>1043</v>
      </c>
      <c r="M66" s="78">
        <f t="shared" si="2"/>
        <v>3611.4011595492316</v>
      </c>
    </row>
    <row r="67" spans="1:13" x14ac:dyDescent="0.25">
      <c r="A67" s="83">
        <v>57</v>
      </c>
      <c r="B67" s="38" t="s">
        <v>100</v>
      </c>
      <c r="C67" s="64">
        <v>7</v>
      </c>
      <c r="D67" s="64">
        <v>2</v>
      </c>
      <c r="E67" s="63">
        <v>4407432.13</v>
      </c>
      <c r="F67" s="167">
        <f t="shared" si="1"/>
        <v>0.16873224666569483</v>
      </c>
      <c r="G67" s="77">
        <v>160524.74386253799</v>
      </c>
      <c r="H67" s="77">
        <v>166899.43</v>
      </c>
      <c r="I67" s="79">
        <v>153083.20000000001</v>
      </c>
      <c r="J67" s="78">
        <v>169079.76909375461</v>
      </c>
      <c r="K67" s="77">
        <v>134182.216485148</v>
      </c>
      <c r="L67" s="78">
        <v>741633.9</v>
      </c>
      <c r="M67" s="78">
        <f t="shared" si="2"/>
        <v>1525403.2594414405</v>
      </c>
    </row>
    <row r="68" spans="1:13" ht="30" x14ac:dyDescent="0.25">
      <c r="A68" s="83">
        <v>58</v>
      </c>
      <c r="B68" s="38" t="s">
        <v>149</v>
      </c>
      <c r="C68" s="64">
        <v>7</v>
      </c>
      <c r="D68" s="64">
        <v>4</v>
      </c>
      <c r="E68" s="63">
        <v>22949.89</v>
      </c>
      <c r="F68" s="167">
        <f t="shared" si="1"/>
        <v>8.7860377340185237E-4</v>
      </c>
      <c r="G68" s="77">
        <v>835.866578375063</v>
      </c>
      <c r="H68" s="77">
        <v>869.06</v>
      </c>
      <c r="I68" s="79">
        <v>797.12</v>
      </c>
      <c r="J68" s="78">
        <v>730.21</v>
      </c>
      <c r="K68" s="77">
        <v>698.7</v>
      </c>
      <c r="L68" s="78">
        <v>3861.75</v>
      </c>
      <c r="M68" s="78">
        <f t="shared" si="2"/>
        <v>7792.7065783750631</v>
      </c>
    </row>
    <row r="69" spans="1:13" x14ac:dyDescent="0.25">
      <c r="A69" s="83">
        <v>59</v>
      </c>
      <c r="B69" s="38" t="s">
        <v>126</v>
      </c>
      <c r="C69" s="64">
        <v>4</v>
      </c>
      <c r="D69" s="64">
        <v>4</v>
      </c>
      <c r="E69" s="63">
        <v>19034.41</v>
      </c>
      <c r="F69" s="167">
        <f t="shared" si="1"/>
        <v>7.2870521167979247E-4</v>
      </c>
      <c r="G69" s="77">
        <v>693.25940813171997</v>
      </c>
      <c r="H69" s="77">
        <v>720.79</v>
      </c>
      <c r="I69" s="79">
        <v>661.12</v>
      </c>
      <c r="J69" s="78" t="s">
        <v>1036</v>
      </c>
      <c r="K69" s="77">
        <v>579.49</v>
      </c>
      <c r="L69" s="78">
        <v>3202.9</v>
      </c>
      <c r="M69" s="78">
        <f t="shared" si="2"/>
        <v>5857.5594081317195</v>
      </c>
    </row>
    <row r="70" spans="1:13" x14ac:dyDescent="0.25">
      <c r="A70" s="83">
        <v>60</v>
      </c>
      <c r="B70" s="38" t="s">
        <v>86</v>
      </c>
      <c r="C70" s="64">
        <v>1</v>
      </c>
      <c r="D70" s="64">
        <v>3</v>
      </c>
      <c r="E70" s="63">
        <v>87618.240000000005</v>
      </c>
      <c r="F70" s="167">
        <f t="shared" si="1"/>
        <v>3.3543392270215292E-3</v>
      </c>
      <c r="G70" s="77">
        <v>3191.1768845970601</v>
      </c>
      <c r="H70" s="77">
        <v>3317.9</v>
      </c>
      <c r="I70" s="79">
        <v>3043.24</v>
      </c>
      <c r="J70" s="78">
        <v>3361.25</v>
      </c>
      <c r="K70" s="77">
        <v>2667.4964698157801</v>
      </c>
      <c r="L70" s="78">
        <v>14743.43</v>
      </c>
      <c r="M70" s="78">
        <f t="shared" si="2"/>
        <v>30324.49335441284</v>
      </c>
    </row>
    <row r="71" spans="1:13" ht="30" x14ac:dyDescent="0.25">
      <c r="A71" s="83">
        <v>61</v>
      </c>
      <c r="B71" s="38" t="s">
        <v>150</v>
      </c>
      <c r="C71" s="64">
        <v>8</v>
      </c>
      <c r="D71" s="64">
        <v>1</v>
      </c>
      <c r="E71" s="63">
        <v>13035938.41</v>
      </c>
      <c r="F71" s="167">
        <f t="shared" si="1"/>
        <v>0.49906229079355691</v>
      </c>
      <c r="G71" s="77">
        <v>474786.81748255697</v>
      </c>
      <c r="H71" s="77">
        <v>493641.33</v>
      </c>
      <c r="I71" s="79">
        <v>452776.82</v>
      </c>
      <c r="J71" s="78">
        <v>500090.16390303592</v>
      </c>
      <c r="K71" s="77">
        <v>396873.06763307401</v>
      </c>
      <c r="L71" s="78">
        <v>2266705.5299999998</v>
      </c>
      <c r="M71" s="78">
        <f t="shared" si="2"/>
        <v>4584873.7290186668</v>
      </c>
    </row>
    <row r="72" spans="1:13" x14ac:dyDescent="0.25">
      <c r="A72" s="83">
        <v>62</v>
      </c>
      <c r="B72" s="38" t="s">
        <v>151</v>
      </c>
      <c r="C72" s="64">
        <v>1</v>
      </c>
      <c r="D72" s="64">
        <v>4</v>
      </c>
      <c r="E72" s="63">
        <v>12202.09</v>
      </c>
      <c r="F72" s="167">
        <f t="shared" si="1"/>
        <v>4.6713959489082555E-4</v>
      </c>
      <c r="G72" s="77">
        <v>444.41691081415098</v>
      </c>
      <c r="H72" s="77">
        <v>462.07</v>
      </c>
      <c r="I72" s="79">
        <v>423.81</v>
      </c>
      <c r="J72" s="78">
        <v>468.10171973339322</v>
      </c>
      <c r="K72" s="77">
        <v>371.48694152466902</v>
      </c>
      <c r="L72" s="78">
        <v>2053.23</v>
      </c>
      <c r="M72" s="78">
        <f t="shared" si="2"/>
        <v>4223.1155720722127</v>
      </c>
    </row>
    <row r="73" spans="1:13" x14ac:dyDescent="0.25">
      <c r="A73" s="215" t="s">
        <v>90</v>
      </c>
      <c r="B73" s="215"/>
      <c r="C73" s="215"/>
      <c r="D73" s="215"/>
      <c r="E73" s="40">
        <f>SUM(E11:E72)</f>
        <v>25133384.180000003</v>
      </c>
      <c r="F73" s="168">
        <f>SUM(F11:F72)</f>
        <v>0.96219573073798714</v>
      </c>
      <c r="G73" s="40">
        <f>SUM(G5:G58)</f>
        <v>1340934.0529051994</v>
      </c>
      <c r="H73" s="41">
        <f>SUM(H5:H58)</f>
        <v>1394185.5578677251</v>
      </c>
      <c r="I73" s="50">
        <f>SUM(I5:I58)</f>
        <v>1278773.5647329667</v>
      </c>
      <c r="J73" s="41">
        <f>SUM(J5:J56)</f>
        <v>1411934.4317105107</v>
      </c>
      <c r="K73" s="41">
        <f>SUM(K5:K57)</f>
        <v>1120813.6710883211</v>
      </c>
      <c r="L73" s="41">
        <f>SUM(L11:L72)</f>
        <v>3693820.1199999996</v>
      </c>
      <c r="M73" s="41">
        <f>SUM(M11:M72)</f>
        <v>9530080.8595448434</v>
      </c>
    </row>
    <row r="74" spans="1:13" x14ac:dyDescent="0.25">
      <c r="A74" s="216" t="s">
        <v>36</v>
      </c>
      <c r="B74" s="216"/>
      <c r="C74" s="216"/>
      <c r="D74" s="216"/>
      <c r="E74" s="40">
        <f>SUM('EMS-Cumulative'!E44)</f>
        <v>987480.19000000006</v>
      </c>
      <c r="F74" s="168">
        <f t="shared" si="1"/>
        <v>3.7804269262012941E-2</v>
      </c>
      <c r="G74" s="42">
        <f>SUM('EMS-Cumulative'!G44)</f>
        <v>35965.387530330547</v>
      </c>
      <c r="H74" s="42">
        <f>SUM('EMS-Cumulative'!H44)</f>
        <v>37393.630000000012</v>
      </c>
      <c r="I74" s="51">
        <f>SUM('EMS-Cumulative'!I44)</f>
        <v>34298.119999999995</v>
      </c>
      <c r="J74" s="42">
        <f>SUM('EMS-Cumulative'!J44)</f>
        <v>37882.131269451216</v>
      </c>
      <c r="K74" s="42">
        <f>SUM('EMS-Cumulative'!K44)</f>
        <v>30063.374028490129</v>
      </c>
      <c r="L74" s="41">
        <f>SUM('EMS-Cumulative'!L44)</f>
        <v>166162.25</v>
      </c>
      <c r="M74" s="41">
        <f>SUM(L74,G74:K74)</f>
        <v>341764.89282827196</v>
      </c>
    </row>
    <row r="75" spans="1:13" x14ac:dyDescent="0.25">
      <c r="A75" s="216" t="s">
        <v>37</v>
      </c>
      <c r="B75" s="216"/>
      <c r="C75" s="216"/>
      <c r="D75" s="216"/>
      <c r="E75" s="40">
        <f t="shared" ref="E75:K75" si="3">SUM(E73:E74)</f>
        <v>26120864.370000005</v>
      </c>
      <c r="F75" s="168">
        <f t="shared" si="1"/>
        <v>1.0000000000000002</v>
      </c>
      <c r="G75" s="42">
        <f t="shared" si="3"/>
        <v>1376899.4404355299</v>
      </c>
      <c r="H75" s="42">
        <f t="shared" si="3"/>
        <v>1431579.1878677253</v>
      </c>
      <c r="I75" s="51">
        <f t="shared" si="3"/>
        <v>1313071.6847329666</v>
      </c>
      <c r="J75" s="42">
        <f t="shared" si="3"/>
        <v>1449816.562979962</v>
      </c>
      <c r="K75" s="42">
        <f t="shared" si="3"/>
        <v>1150877.0451168113</v>
      </c>
      <c r="L75" s="41">
        <f>SUM(L73:L74)</f>
        <v>3859982.3699999996</v>
      </c>
      <c r="M75" s="41">
        <f>SUM(L75,G75:K75)</f>
        <v>10582226.291132996</v>
      </c>
    </row>
    <row r="76" spans="1:13" x14ac:dyDescent="0.25">
      <c r="A76" s="86"/>
      <c r="B76" s="87"/>
      <c r="C76" s="20"/>
      <c r="D76" s="20" t="s">
        <v>43</v>
      </c>
      <c r="E76" s="88"/>
      <c r="F76" s="89"/>
      <c r="G76" s="62"/>
      <c r="H76" s="62"/>
      <c r="I76" s="90"/>
      <c r="J76" s="62"/>
      <c r="K76" s="62"/>
      <c r="L76" s="54"/>
      <c r="M76" s="62"/>
    </row>
    <row r="77" spans="1:13" x14ac:dyDescent="0.25">
      <c r="A77" s="86"/>
      <c r="B77" s="91" t="s">
        <v>35</v>
      </c>
      <c r="C77" s="62"/>
      <c r="D77" s="62"/>
      <c r="E77" s="62"/>
      <c r="F77" s="62"/>
      <c r="G77" s="62"/>
      <c r="H77" s="62"/>
      <c r="I77" s="90"/>
      <c r="J77" s="62"/>
      <c r="K77" s="62"/>
      <c r="L77" s="54"/>
      <c r="M77" s="62"/>
    </row>
    <row r="79" spans="1:13" ht="53.25" customHeight="1" x14ac:dyDescent="0.25">
      <c r="B79" s="207" t="s">
        <v>1035</v>
      </c>
      <c r="C79" s="207"/>
      <c r="D79" s="207"/>
      <c r="J79" s="55"/>
      <c r="K79" s="55"/>
      <c r="L79" s="56"/>
    </row>
    <row r="80" spans="1:13" ht="57" customHeight="1" x14ac:dyDescent="0.25">
      <c r="B80" s="207" t="s">
        <v>1040</v>
      </c>
      <c r="C80" s="207"/>
      <c r="D80" s="207"/>
    </row>
    <row r="84" spans="2:13" x14ac:dyDescent="0.25">
      <c r="G84" s="80"/>
      <c r="H84" s="80"/>
      <c r="I84" s="95"/>
      <c r="J84" s="80"/>
      <c r="K84" s="80"/>
    </row>
    <row r="85" spans="2:13" x14ac:dyDescent="0.25">
      <c r="G85" s="80"/>
      <c r="H85" s="80"/>
      <c r="I85" s="95"/>
      <c r="J85" s="80"/>
      <c r="K85" s="80"/>
    </row>
    <row r="86" spans="2:13" x14ac:dyDescent="0.25">
      <c r="B86" s="96"/>
      <c r="E86" s="80"/>
      <c r="F86" s="80"/>
      <c r="G86" s="80"/>
      <c r="H86" s="80"/>
      <c r="I86" s="95"/>
      <c r="J86" s="80"/>
      <c r="K86" s="80"/>
      <c r="L86" s="80"/>
      <c r="M86" s="80"/>
    </row>
    <row r="87" spans="2:13" x14ac:dyDescent="0.25">
      <c r="B87" s="96"/>
      <c r="C87" s="80"/>
      <c r="D87" s="80"/>
      <c r="E87" s="80"/>
      <c r="F87" s="80"/>
      <c r="G87" s="80"/>
      <c r="H87" s="80"/>
      <c r="I87" s="95"/>
      <c r="J87" s="80"/>
      <c r="K87" s="80"/>
      <c r="L87" s="80"/>
      <c r="M87" s="80"/>
    </row>
    <row r="88" spans="2:13" x14ac:dyDescent="0.25">
      <c r="B88" s="96"/>
      <c r="C88" s="80"/>
      <c r="D88" s="80"/>
      <c r="E88" s="80"/>
      <c r="F88" s="80"/>
      <c r="G88" s="80"/>
      <c r="H88" s="80"/>
      <c r="I88" s="95"/>
      <c r="J88" s="80"/>
      <c r="K88" s="80"/>
      <c r="L88" s="80"/>
      <c r="M88" s="80"/>
    </row>
    <row r="89" spans="2:13" x14ac:dyDescent="0.25">
      <c r="B89" s="96"/>
      <c r="C89" s="80"/>
      <c r="D89" s="80"/>
      <c r="E89" s="80"/>
      <c r="F89" s="80"/>
      <c r="G89" s="80"/>
      <c r="H89" s="80"/>
      <c r="I89" s="95"/>
      <c r="J89" s="80"/>
      <c r="K89" s="80"/>
      <c r="L89" s="80"/>
      <c r="M89" s="80"/>
    </row>
    <row r="90" spans="2:13" x14ac:dyDescent="0.25">
      <c r="B90" s="96"/>
      <c r="C90" s="80"/>
      <c r="D90" s="80"/>
      <c r="E90" s="80"/>
      <c r="F90" s="80"/>
      <c r="G90" s="80"/>
      <c r="H90" s="80"/>
      <c r="I90" s="95"/>
      <c r="J90" s="80"/>
      <c r="K90" s="80"/>
      <c r="L90" s="80"/>
      <c r="M90" s="80"/>
    </row>
    <row r="91" spans="2:13" x14ac:dyDescent="0.25">
      <c r="B91" s="96"/>
      <c r="C91" s="80"/>
      <c r="D91" s="80"/>
      <c r="E91" s="80"/>
      <c r="F91" s="80"/>
      <c r="G91" s="80"/>
      <c r="H91" s="80"/>
      <c r="I91" s="95"/>
      <c r="J91" s="80"/>
      <c r="K91" s="80"/>
      <c r="L91" s="80"/>
      <c r="M91" s="80"/>
    </row>
    <row r="92" spans="2:13" x14ac:dyDescent="0.25">
      <c r="B92" s="96"/>
      <c r="C92" s="80"/>
      <c r="D92" s="80"/>
      <c r="E92" s="80"/>
      <c r="F92" s="80"/>
      <c r="G92" s="80"/>
      <c r="H92" s="80"/>
      <c r="I92" s="95"/>
      <c r="J92" s="80"/>
      <c r="K92" s="80"/>
      <c r="L92" s="80"/>
      <c r="M92" s="80"/>
    </row>
    <row r="93" spans="2:13" x14ac:dyDescent="0.25">
      <c r="B93" s="96"/>
      <c r="C93" s="80"/>
      <c r="D93" s="80"/>
      <c r="E93" s="80"/>
      <c r="F93" s="80"/>
      <c r="G93" s="80"/>
      <c r="H93" s="80"/>
      <c r="I93" s="95"/>
      <c r="J93" s="80"/>
      <c r="K93" s="80"/>
      <c r="L93" s="80"/>
      <c r="M93" s="80"/>
    </row>
    <row r="94" spans="2:13" x14ac:dyDescent="0.25">
      <c r="B94" s="96"/>
      <c r="C94" s="80"/>
      <c r="D94" s="80"/>
      <c r="E94" s="80"/>
      <c r="F94" s="80"/>
      <c r="G94" s="80"/>
      <c r="H94" s="80"/>
      <c r="I94" s="95"/>
      <c r="J94" s="80"/>
      <c r="K94" s="80"/>
      <c r="L94" s="80"/>
      <c r="M94" s="80"/>
    </row>
    <row r="95" spans="2:13" x14ac:dyDescent="0.25">
      <c r="B95" s="96"/>
      <c r="C95" s="80"/>
      <c r="D95" s="80"/>
      <c r="E95" s="80"/>
      <c r="F95" s="80"/>
      <c r="G95" s="80"/>
      <c r="H95" s="80"/>
      <c r="I95" s="95"/>
      <c r="J95" s="80"/>
      <c r="K95" s="80"/>
      <c r="L95" s="80"/>
      <c r="M95" s="80"/>
    </row>
    <row r="96" spans="2:13" x14ac:dyDescent="0.25">
      <c r="B96" s="96"/>
      <c r="C96" s="80"/>
      <c r="D96" s="80"/>
      <c r="E96" s="80"/>
      <c r="F96" s="80"/>
      <c r="G96" s="80"/>
      <c r="H96" s="80"/>
      <c r="I96" s="95"/>
      <c r="J96" s="80"/>
      <c r="K96" s="80"/>
      <c r="L96" s="80"/>
      <c r="M96" s="80"/>
    </row>
    <row r="97" spans="2:13" x14ac:dyDescent="0.25">
      <c r="B97" s="96"/>
      <c r="C97" s="80"/>
      <c r="D97" s="80"/>
      <c r="E97" s="80"/>
      <c r="F97" s="80"/>
      <c r="G97" s="80"/>
      <c r="H97" s="80"/>
      <c r="I97" s="95"/>
      <c r="J97" s="80"/>
      <c r="K97" s="80"/>
      <c r="L97" s="80"/>
      <c r="M97" s="80"/>
    </row>
    <row r="98" spans="2:13" x14ac:dyDescent="0.25">
      <c r="B98" s="96"/>
      <c r="C98" s="80"/>
      <c r="D98" s="80"/>
      <c r="E98" s="80"/>
      <c r="F98" s="80"/>
      <c r="G98" s="80"/>
      <c r="H98" s="80"/>
      <c r="I98" s="95"/>
      <c r="J98" s="80"/>
      <c r="K98" s="80"/>
      <c r="L98" s="80"/>
      <c r="M98" s="80"/>
    </row>
    <row r="99" spans="2:13" x14ac:dyDescent="0.25">
      <c r="B99" s="96"/>
      <c r="C99" s="80"/>
      <c r="D99" s="80"/>
      <c r="E99" s="80"/>
      <c r="F99" s="80"/>
      <c r="G99" s="80"/>
      <c r="H99" s="80"/>
      <c r="I99" s="95"/>
      <c r="J99" s="80"/>
      <c r="K99" s="80"/>
      <c r="L99" s="80"/>
      <c r="M99" s="80"/>
    </row>
    <row r="100" spans="2:13" x14ac:dyDescent="0.25">
      <c r="B100" s="96"/>
      <c r="C100" s="80"/>
      <c r="D100" s="80"/>
      <c r="E100" s="80"/>
      <c r="F100" s="80"/>
      <c r="G100" s="80"/>
      <c r="H100" s="80"/>
      <c r="I100" s="95"/>
      <c r="J100" s="80"/>
      <c r="K100" s="80"/>
      <c r="L100" s="80"/>
      <c r="M100" s="80"/>
    </row>
    <row r="101" spans="2:13" x14ac:dyDescent="0.25">
      <c r="B101" s="96"/>
      <c r="C101" s="80"/>
      <c r="D101" s="80"/>
      <c r="E101" s="80"/>
      <c r="F101" s="80"/>
      <c r="G101" s="80"/>
      <c r="H101" s="80"/>
      <c r="I101" s="95"/>
      <c r="J101" s="80"/>
      <c r="K101" s="80"/>
      <c r="L101" s="80"/>
      <c r="M101" s="80"/>
    </row>
    <row r="102" spans="2:13" x14ac:dyDescent="0.25">
      <c r="B102" s="96"/>
      <c r="C102" s="80"/>
      <c r="D102" s="80"/>
      <c r="E102" s="80"/>
      <c r="F102" s="80"/>
      <c r="G102" s="80"/>
      <c r="H102" s="80"/>
      <c r="I102" s="95"/>
      <c r="J102" s="80"/>
      <c r="K102" s="80"/>
      <c r="L102" s="80"/>
      <c r="M102" s="80"/>
    </row>
    <row r="103" spans="2:13" x14ac:dyDescent="0.25">
      <c r="B103" s="96"/>
      <c r="C103" s="80"/>
      <c r="D103" s="80"/>
      <c r="E103" s="80"/>
      <c r="F103" s="80"/>
      <c r="G103" s="80"/>
      <c r="H103" s="80"/>
      <c r="I103" s="95"/>
      <c r="J103" s="80"/>
      <c r="K103" s="80"/>
      <c r="L103" s="80"/>
      <c r="M103" s="80"/>
    </row>
    <row r="104" spans="2:13" x14ac:dyDescent="0.25">
      <c r="B104" s="96"/>
      <c r="C104" s="80"/>
      <c r="D104" s="80"/>
      <c r="E104" s="80"/>
      <c r="F104" s="80"/>
      <c r="G104" s="80"/>
      <c r="H104" s="80"/>
      <c r="I104" s="95"/>
      <c r="J104" s="80"/>
      <c r="K104" s="80"/>
      <c r="L104" s="80"/>
      <c r="M104" s="80"/>
    </row>
    <row r="105" spans="2:13" x14ac:dyDescent="0.25">
      <c r="B105" s="96"/>
      <c r="C105" s="80"/>
      <c r="D105" s="80"/>
      <c r="E105" s="80"/>
      <c r="F105" s="80"/>
      <c r="G105" s="80"/>
      <c r="H105" s="80"/>
      <c r="I105" s="95"/>
      <c r="J105" s="80"/>
      <c r="K105" s="80"/>
      <c r="L105" s="80"/>
      <c r="M105" s="80"/>
    </row>
    <row r="106" spans="2:13" x14ac:dyDescent="0.25">
      <c r="B106" s="96"/>
      <c r="C106" s="80"/>
      <c r="D106" s="80"/>
      <c r="E106" s="80"/>
      <c r="F106" s="80"/>
      <c r="G106" s="80"/>
      <c r="H106" s="80"/>
      <c r="I106" s="95"/>
      <c r="J106" s="80"/>
      <c r="K106" s="80"/>
      <c r="L106" s="80"/>
      <c r="M106" s="80"/>
    </row>
    <row r="107" spans="2:13" x14ac:dyDescent="0.25">
      <c r="B107" s="96"/>
      <c r="C107" s="80"/>
      <c r="D107" s="80"/>
      <c r="E107" s="80"/>
      <c r="F107" s="80"/>
      <c r="G107" s="80"/>
      <c r="H107" s="80"/>
      <c r="I107" s="95"/>
      <c r="J107" s="80"/>
      <c r="K107" s="80"/>
      <c r="L107" s="80"/>
      <c r="M107" s="80"/>
    </row>
    <row r="108" spans="2:13" x14ac:dyDescent="0.25">
      <c r="B108" s="96"/>
      <c r="C108" s="80"/>
      <c r="D108" s="80"/>
      <c r="E108" s="80"/>
      <c r="F108" s="80"/>
      <c r="G108" s="80"/>
      <c r="H108" s="80"/>
      <c r="I108" s="95"/>
      <c r="J108" s="80"/>
      <c r="K108" s="80"/>
      <c r="L108" s="80"/>
      <c r="M108" s="80"/>
    </row>
    <row r="109" spans="2:13" x14ac:dyDescent="0.25">
      <c r="B109" s="96"/>
      <c r="C109" s="80"/>
      <c r="D109" s="80"/>
      <c r="E109" s="80"/>
      <c r="F109" s="80"/>
      <c r="G109" s="80"/>
      <c r="H109" s="80"/>
      <c r="I109" s="95"/>
      <c r="J109" s="80"/>
      <c r="K109" s="80"/>
      <c r="L109" s="80"/>
      <c r="M109" s="80"/>
    </row>
    <row r="110" spans="2:13" x14ac:dyDescent="0.25">
      <c r="B110" s="96"/>
      <c r="C110" s="80"/>
      <c r="D110" s="80"/>
      <c r="E110" s="80"/>
      <c r="F110" s="80"/>
      <c r="G110" s="80"/>
      <c r="H110" s="80"/>
      <c r="I110" s="95"/>
      <c r="J110" s="80"/>
      <c r="K110" s="80"/>
      <c r="L110" s="80"/>
      <c r="M110" s="80"/>
    </row>
    <row r="111" spans="2:13" x14ac:dyDescent="0.25">
      <c r="B111" s="96"/>
      <c r="C111" s="80"/>
      <c r="D111" s="80"/>
      <c r="E111" s="80"/>
      <c r="F111" s="80"/>
      <c r="G111" s="80"/>
      <c r="H111" s="80"/>
      <c r="I111" s="95"/>
      <c r="J111" s="80"/>
      <c r="K111" s="80"/>
      <c r="L111" s="80"/>
      <c r="M111" s="80"/>
    </row>
    <row r="112" spans="2:13" x14ac:dyDescent="0.25">
      <c r="B112" s="96"/>
      <c r="C112" s="80"/>
      <c r="D112" s="80"/>
      <c r="E112" s="80"/>
      <c r="F112" s="80"/>
      <c r="G112" s="80"/>
      <c r="H112" s="80"/>
      <c r="I112" s="95"/>
      <c r="J112" s="80"/>
      <c r="K112" s="80"/>
      <c r="L112" s="80"/>
      <c r="M112" s="80"/>
    </row>
    <row r="113" spans="2:13" x14ac:dyDescent="0.25">
      <c r="B113" s="96"/>
      <c r="C113" s="80"/>
      <c r="D113" s="80"/>
      <c r="E113" s="80"/>
      <c r="F113" s="80"/>
      <c r="G113" s="80"/>
      <c r="H113" s="80"/>
      <c r="I113" s="95"/>
      <c r="J113" s="80"/>
      <c r="K113" s="80"/>
      <c r="L113" s="80"/>
      <c r="M113" s="80"/>
    </row>
    <row r="114" spans="2:13" x14ac:dyDescent="0.25">
      <c r="B114" s="96"/>
      <c r="C114" s="80"/>
      <c r="D114" s="80"/>
      <c r="E114" s="80"/>
      <c r="F114" s="80"/>
      <c r="G114" s="80"/>
      <c r="H114" s="80"/>
      <c r="I114" s="95"/>
      <c r="J114" s="80"/>
      <c r="K114" s="80"/>
      <c r="L114" s="80"/>
      <c r="M114" s="80"/>
    </row>
    <row r="115" spans="2:13" x14ac:dyDescent="0.25">
      <c r="B115" s="96"/>
      <c r="C115" s="80"/>
      <c r="D115" s="80"/>
      <c r="E115" s="80"/>
      <c r="F115" s="80"/>
      <c r="G115" s="80"/>
      <c r="H115" s="80"/>
      <c r="I115" s="95"/>
      <c r="J115" s="80"/>
      <c r="K115" s="80"/>
      <c r="L115" s="80"/>
      <c r="M115" s="80"/>
    </row>
    <row r="116" spans="2:13" x14ac:dyDescent="0.25">
      <c r="B116" s="96"/>
      <c r="C116" s="80"/>
      <c r="D116" s="80"/>
      <c r="E116" s="80"/>
      <c r="F116" s="80"/>
      <c r="G116" s="80"/>
      <c r="H116" s="80"/>
      <c r="I116" s="95"/>
      <c r="J116" s="80"/>
      <c r="K116" s="80"/>
      <c r="L116" s="80"/>
      <c r="M116" s="80"/>
    </row>
    <row r="117" spans="2:13" x14ac:dyDescent="0.25">
      <c r="B117" s="96"/>
      <c r="C117" s="80"/>
      <c r="D117" s="80"/>
      <c r="E117" s="80"/>
      <c r="F117" s="80"/>
      <c r="G117" s="80"/>
      <c r="H117" s="80"/>
      <c r="I117" s="95"/>
      <c r="J117" s="80"/>
      <c r="K117" s="80"/>
      <c r="L117" s="80"/>
      <c r="M117" s="80"/>
    </row>
    <row r="118" spans="2:13" x14ac:dyDescent="0.25">
      <c r="B118" s="96"/>
      <c r="C118" s="80"/>
      <c r="D118" s="80"/>
      <c r="E118" s="80"/>
      <c r="F118" s="80"/>
      <c r="G118" s="80"/>
      <c r="H118" s="80"/>
      <c r="I118" s="95"/>
      <c r="J118" s="80"/>
      <c r="K118" s="80"/>
      <c r="L118" s="80"/>
      <c r="M118" s="80"/>
    </row>
    <row r="119" spans="2:13" x14ac:dyDescent="0.25">
      <c r="B119" s="96"/>
      <c r="C119" s="80"/>
      <c r="D119" s="80"/>
      <c r="E119" s="80"/>
      <c r="F119" s="80"/>
      <c r="G119" s="80"/>
      <c r="H119" s="80"/>
      <c r="I119" s="95"/>
      <c r="J119" s="80"/>
      <c r="K119" s="80"/>
      <c r="L119" s="80"/>
      <c r="M119" s="80"/>
    </row>
    <row r="120" spans="2:13" x14ac:dyDescent="0.25">
      <c r="B120" s="96"/>
      <c r="C120" s="80"/>
      <c r="D120" s="80"/>
      <c r="E120" s="80"/>
      <c r="F120" s="80"/>
      <c r="G120" s="80"/>
      <c r="H120" s="80"/>
      <c r="I120" s="95"/>
      <c r="J120" s="80"/>
      <c r="K120" s="80"/>
      <c r="L120" s="80"/>
      <c r="M120" s="80"/>
    </row>
    <row r="121" spans="2:13" x14ac:dyDescent="0.25">
      <c r="B121" s="96"/>
      <c r="C121" s="80"/>
      <c r="D121" s="80"/>
      <c r="E121" s="80"/>
      <c r="F121" s="80"/>
      <c r="G121" s="80"/>
      <c r="H121" s="80"/>
      <c r="I121" s="95"/>
      <c r="J121" s="80"/>
      <c r="K121" s="80"/>
      <c r="L121" s="80"/>
      <c r="M121" s="80"/>
    </row>
    <row r="122" spans="2:13" x14ac:dyDescent="0.25">
      <c r="B122" s="96"/>
      <c r="C122" s="80"/>
      <c r="D122" s="80"/>
      <c r="E122" s="80"/>
      <c r="F122" s="80"/>
      <c r="G122" s="80"/>
      <c r="H122" s="80"/>
      <c r="I122" s="95"/>
      <c r="J122" s="80"/>
      <c r="K122" s="80"/>
      <c r="L122" s="80"/>
      <c r="M122" s="80"/>
    </row>
    <row r="123" spans="2:13" x14ac:dyDescent="0.25">
      <c r="B123" s="96"/>
      <c r="C123" s="80"/>
      <c r="D123" s="80"/>
      <c r="E123" s="80"/>
      <c r="F123" s="80"/>
      <c r="G123" s="80"/>
      <c r="H123" s="80"/>
      <c r="I123" s="95"/>
      <c r="J123" s="80"/>
      <c r="K123" s="80"/>
      <c r="L123" s="80"/>
      <c r="M123" s="80"/>
    </row>
    <row r="124" spans="2:13" x14ac:dyDescent="0.25">
      <c r="B124" s="96"/>
      <c r="C124" s="80"/>
      <c r="D124" s="80"/>
      <c r="E124" s="80"/>
      <c r="F124" s="80"/>
      <c r="G124" s="80"/>
      <c r="H124" s="80"/>
      <c r="I124" s="95"/>
      <c r="J124" s="80"/>
      <c r="K124" s="80"/>
      <c r="L124" s="80"/>
      <c r="M124" s="80"/>
    </row>
    <row r="125" spans="2:13" x14ac:dyDescent="0.25">
      <c r="B125" s="96"/>
      <c r="C125" s="80"/>
      <c r="D125" s="80"/>
      <c r="E125" s="80"/>
      <c r="F125" s="80"/>
      <c r="G125" s="80"/>
      <c r="H125" s="80"/>
      <c r="I125" s="95"/>
      <c r="J125" s="80"/>
      <c r="K125" s="80"/>
      <c r="L125" s="80"/>
      <c r="M125" s="80"/>
    </row>
    <row r="126" spans="2:13" x14ac:dyDescent="0.25">
      <c r="B126" s="96"/>
      <c r="C126" s="80"/>
      <c r="D126" s="80"/>
      <c r="E126" s="80"/>
      <c r="F126" s="80"/>
      <c r="G126" s="80"/>
      <c r="H126" s="80"/>
      <c r="I126" s="95"/>
      <c r="J126" s="80"/>
      <c r="K126" s="80"/>
      <c r="L126" s="80"/>
      <c r="M126" s="80"/>
    </row>
    <row r="127" spans="2:13" x14ac:dyDescent="0.25">
      <c r="B127" s="96"/>
      <c r="C127" s="80"/>
      <c r="D127" s="80"/>
      <c r="E127" s="80"/>
      <c r="F127" s="80"/>
      <c r="G127" s="80"/>
      <c r="H127" s="80"/>
      <c r="I127" s="95"/>
      <c r="J127" s="80"/>
      <c r="K127" s="80"/>
      <c r="L127" s="80"/>
      <c r="M127" s="80"/>
    </row>
    <row r="128" spans="2:13" x14ac:dyDescent="0.25">
      <c r="B128" s="96"/>
      <c r="C128" s="80"/>
      <c r="D128" s="80"/>
      <c r="E128" s="80"/>
      <c r="F128" s="80"/>
      <c r="G128" s="80"/>
      <c r="H128" s="80"/>
      <c r="I128" s="95"/>
      <c r="J128" s="80"/>
      <c r="K128" s="80"/>
      <c r="L128" s="80"/>
      <c r="M128" s="80"/>
    </row>
    <row r="129" spans="2:13" x14ac:dyDescent="0.25">
      <c r="B129" s="96"/>
      <c r="C129" s="80"/>
      <c r="D129" s="80"/>
      <c r="E129" s="80"/>
      <c r="F129" s="80"/>
      <c r="G129" s="80"/>
      <c r="H129" s="80"/>
      <c r="I129" s="95"/>
      <c r="J129" s="80"/>
      <c r="K129" s="80"/>
      <c r="L129" s="80"/>
      <c r="M129" s="80"/>
    </row>
    <row r="130" spans="2:13" x14ac:dyDescent="0.25">
      <c r="B130" s="96"/>
      <c r="C130" s="80"/>
      <c r="D130" s="80"/>
      <c r="E130" s="80"/>
      <c r="F130" s="80"/>
      <c r="G130" s="80"/>
      <c r="H130" s="80"/>
      <c r="I130" s="95"/>
      <c r="J130" s="80"/>
      <c r="K130" s="80"/>
      <c r="L130" s="80"/>
      <c r="M130" s="80"/>
    </row>
    <row r="131" spans="2:13" x14ac:dyDescent="0.25">
      <c r="B131" s="96"/>
      <c r="C131" s="80"/>
      <c r="D131" s="80"/>
      <c r="E131" s="80"/>
      <c r="F131" s="80"/>
      <c r="G131" s="80"/>
      <c r="H131" s="80"/>
      <c r="I131" s="95"/>
      <c r="J131" s="80"/>
      <c r="K131" s="80"/>
      <c r="L131" s="80"/>
      <c r="M131" s="80"/>
    </row>
    <row r="132" spans="2:13" x14ac:dyDescent="0.25">
      <c r="B132" s="96"/>
      <c r="C132" s="80"/>
      <c r="D132" s="80"/>
      <c r="E132" s="80"/>
      <c r="F132" s="80"/>
      <c r="G132" s="80"/>
      <c r="H132" s="80"/>
      <c r="I132" s="95"/>
      <c r="J132" s="80"/>
      <c r="K132" s="80"/>
      <c r="L132" s="80"/>
      <c r="M132" s="80"/>
    </row>
    <row r="133" spans="2:13" x14ac:dyDescent="0.25">
      <c r="B133" s="96"/>
      <c r="C133" s="80"/>
      <c r="D133" s="80"/>
      <c r="E133" s="80"/>
      <c r="F133" s="80"/>
      <c r="G133" s="80"/>
      <c r="H133" s="80"/>
      <c r="I133" s="95"/>
      <c r="J133" s="80"/>
      <c r="K133" s="80"/>
      <c r="L133" s="80"/>
      <c r="M133" s="80"/>
    </row>
    <row r="134" spans="2:13" x14ac:dyDescent="0.25">
      <c r="B134" s="96"/>
      <c r="C134" s="80"/>
      <c r="D134" s="80"/>
      <c r="E134" s="80"/>
      <c r="F134" s="80"/>
      <c r="G134" s="80"/>
      <c r="H134" s="80"/>
      <c r="I134" s="95"/>
      <c r="J134" s="80"/>
      <c r="K134" s="80"/>
      <c r="L134" s="80"/>
      <c r="M134" s="80"/>
    </row>
    <row r="135" spans="2:13" x14ac:dyDescent="0.25">
      <c r="B135" s="96"/>
      <c r="C135" s="80"/>
      <c r="D135" s="80"/>
      <c r="E135" s="80"/>
      <c r="F135" s="80"/>
      <c r="G135" s="80"/>
      <c r="H135" s="80"/>
      <c r="I135" s="95"/>
      <c r="J135" s="80"/>
      <c r="K135" s="80"/>
      <c r="L135" s="80"/>
      <c r="M135" s="80"/>
    </row>
    <row r="136" spans="2:13" x14ac:dyDescent="0.25">
      <c r="B136" s="96"/>
      <c r="C136" s="80"/>
      <c r="D136" s="80"/>
      <c r="E136" s="80"/>
      <c r="F136" s="80"/>
      <c r="L136" s="80"/>
      <c r="M136" s="80"/>
    </row>
    <row r="137" spans="2:13" x14ac:dyDescent="0.25">
      <c r="B137" s="96"/>
      <c r="C137" s="80"/>
      <c r="D137" s="80"/>
      <c r="E137" s="80"/>
      <c r="F137" s="80"/>
      <c r="L137" s="80"/>
      <c r="M137" s="80"/>
    </row>
    <row r="138" spans="2:13" x14ac:dyDescent="0.25">
      <c r="C138" s="80"/>
      <c r="D138" s="80"/>
    </row>
  </sheetData>
  <mergeCells count="17">
    <mergeCell ref="B79:D79"/>
    <mergeCell ref="B80:D80"/>
    <mergeCell ref="A5:F5"/>
    <mergeCell ref="A73:D73"/>
    <mergeCell ref="A74:D74"/>
    <mergeCell ref="A75:D75"/>
    <mergeCell ref="A6:F6"/>
    <mergeCell ref="A7:F7"/>
    <mergeCell ref="A8:F8"/>
    <mergeCell ref="A9:F9"/>
    <mergeCell ref="A10:B10"/>
    <mergeCell ref="G10:L10"/>
    <mergeCell ref="A1:M1"/>
    <mergeCell ref="A2:M2"/>
    <mergeCell ref="A3:M3"/>
    <mergeCell ref="A4:M4"/>
    <mergeCell ref="G7:K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42"/>
  <sheetViews>
    <sheetView zoomScale="80" zoomScaleNormal="80" zoomScaleSheetLayoutView="100" workbookViewId="0">
      <selection activeCell="R12" sqref="R12"/>
    </sheetView>
  </sheetViews>
  <sheetFormatPr defaultRowHeight="15" x14ac:dyDescent="0.25"/>
  <cols>
    <col min="1" max="1" width="5.7109375" style="4" bestFit="1" customWidth="1"/>
    <col min="2" max="2" width="61.7109375" style="13" bestFit="1" customWidth="1"/>
    <col min="3" max="4" width="15.5703125" style="3" bestFit="1" customWidth="1"/>
    <col min="5" max="5" width="11.7109375" style="5" bestFit="1" customWidth="1"/>
    <col min="6" max="6" width="12.42578125" style="8" bestFit="1" customWidth="1"/>
    <col min="7" max="7" width="43.140625" style="3" bestFit="1" customWidth="1"/>
  </cols>
  <sheetData>
    <row r="1" spans="1:11" s="10" customFormat="1" ht="15.6" customHeight="1" x14ac:dyDescent="0.25">
      <c r="A1" s="230" t="s">
        <v>102</v>
      </c>
      <c r="B1" s="230"/>
      <c r="C1" s="230"/>
      <c r="D1" s="230"/>
      <c r="E1" s="230"/>
      <c r="F1" s="230"/>
      <c r="G1" s="230"/>
      <c r="H1" s="28"/>
      <c r="I1" s="28"/>
      <c r="J1" s="28"/>
      <c r="K1" s="28"/>
    </row>
    <row r="2" spans="1:11" s="10" customFormat="1" ht="15.6" customHeight="1" x14ac:dyDescent="0.25">
      <c r="A2" s="230" t="s">
        <v>89</v>
      </c>
      <c r="B2" s="230"/>
      <c r="C2" s="230"/>
      <c r="D2" s="230"/>
      <c r="E2" s="230"/>
      <c r="F2" s="230"/>
      <c r="G2" s="230"/>
      <c r="H2" s="28"/>
      <c r="I2" s="28"/>
      <c r="J2" s="28"/>
      <c r="K2" s="28"/>
    </row>
    <row r="3" spans="1:11" s="10" customFormat="1" ht="15.6" customHeight="1" x14ac:dyDescent="0.25">
      <c r="A3" s="231" t="s">
        <v>103</v>
      </c>
      <c r="B3" s="231"/>
      <c r="C3" s="231"/>
      <c r="D3" s="231"/>
      <c r="E3" s="231"/>
      <c r="F3" s="231"/>
      <c r="G3" s="231"/>
      <c r="H3" s="7"/>
      <c r="I3" s="7"/>
      <c r="J3" s="7"/>
      <c r="K3" s="7"/>
    </row>
    <row r="4" spans="1:11" s="10" customFormat="1" x14ac:dyDescent="0.25">
      <c r="A4" s="232" t="s">
        <v>104</v>
      </c>
      <c r="B4" s="232"/>
      <c r="C4" s="232"/>
      <c r="D4" s="232"/>
      <c r="E4" s="232"/>
      <c r="F4" s="232"/>
      <c r="G4" s="232"/>
      <c r="H4" s="29"/>
      <c r="I4" s="29"/>
      <c r="J4" s="29"/>
      <c r="K4" s="29"/>
    </row>
    <row r="5" spans="1:11" s="10" customFormat="1" x14ac:dyDescent="0.25">
      <c r="A5" s="228"/>
      <c r="B5" s="228"/>
      <c r="C5" s="228"/>
      <c r="D5" s="228"/>
      <c r="E5" s="228"/>
      <c r="F5" s="228"/>
      <c r="G5" s="228"/>
    </row>
    <row r="6" spans="1:11" s="1" customFormat="1" ht="12.95" customHeight="1" x14ac:dyDescent="0.2">
      <c r="A6" s="233"/>
      <c r="B6" s="235" t="s">
        <v>4</v>
      </c>
      <c r="C6" s="239" t="s">
        <v>3</v>
      </c>
      <c r="D6" s="239"/>
      <c r="E6" s="241" t="s">
        <v>28</v>
      </c>
      <c r="F6" s="237" t="s">
        <v>5</v>
      </c>
      <c r="G6" s="239" t="s">
        <v>2</v>
      </c>
    </row>
    <row r="7" spans="1:11" s="2" customFormat="1" ht="12.95" customHeight="1" x14ac:dyDescent="0.2">
      <c r="A7" s="234"/>
      <c r="B7" s="236"/>
      <c r="C7" s="45" t="s">
        <v>0</v>
      </c>
      <c r="D7" s="46" t="s">
        <v>1</v>
      </c>
      <c r="E7" s="242"/>
      <c r="F7" s="238"/>
      <c r="G7" s="240"/>
    </row>
    <row r="8" spans="1:11" s="1" customFormat="1" ht="15" customHeight="1" x14ac:dyDescent="0.25">
      <c r="A8" s="37">
        <v>1</v>
      </c>
      <c r="B8" s="39" t="s">
        <v>174</v>
      </c>
      <c r="C8" s="39" t="s">
        <v>191</v>
      </c>
      <c r="D8" s="39" t="s">
        <v>657</v>
      </c>
      <c r="E8" s="39" t="s">
        <v>961</v>
      </c>
      <c r="F8" s="47">
        <v>133.63</v>
      </c>
      <c r="G8" s="39" t="s">
        <v>963</v>
      </c>
    </row>
    <row r="9" spans="1:11" s="1" customFormat="1" ht="15" customHeight="1" x14ac:dyDescent="0.25">
      <c r="A9" s="37">
        <v>2</v>
      </c>
      <c r="B9" s="39" t="s">
        <v>175</v>
      </c>
      <c r="C9" s="39" t="s">
        <v>192</v>
      </c>
      <c r="D9" s="39" t="s">
        <v>658</v>
      </c>
      <c r="E9" s="39" t="s">
        <v>962</v>
      </c>
      <c r="F9" s="47">
        <v>13903.63</v>
      </c>
      <c r="G9" s="39" t="s">
        <v>964</v>
      </c>
    </row>
    <row r="10" spans="1:11" s="1" customFormat="1" ht="15" customHeight="1" x14ac:dyDescent="0.25">
      <c r="A10" s="37">
        <v>3</v>
      </c>
      <c r="B10" s="39" t="s">
        <v>176</v>
      </c>
      <c r="C10" s="39" t="s">
        <v>193</v>
      </c>
      <c r="D10" s="39" t="s">
        <v>659</v>
      </c>
      <c r="E10" s="39" t="s">
        <v>962</v>
      </c>
      <c r="F10" s="47">
        <v>2083.11</v>
      </c>
      <c r="G10" s="39" t="s">
        <v>964</v>
      </c>
    </row>
    <row r="11" spans="1:11" s="1" customFormat="1" ht="15" customHeight="1" x14ac:dyDescent="0.25">
      <c r="A11" s="37">
        <v>4</v>
      </c>
      <c r="B11" s="39" t="s">
        <v>154</v>
      </c>
      <c r="C11" s="39" t="s">
        <v>194</v>
      </c>
      <c r="D11" s="39" t="s">
        <v>660</v>
      </c>
      <c r="E11" s="39" t="s">
        <v>961</v>
      </c>
      <c r="F11" s="47">
        <v>5.12</v>
      </c>
      <c r="G11" s="39" t="s">
        <v>965</v>
      </c>
    </row>
    <row r="12" spans="1:11" s="1" customFormat="1" ht="15" customHeight="1" x14ac:dyDescent="0.25">
      <c r="A12" s="37">
        <v>5</v>
      </c>
      <c r="B12" s="39" t="s">
        <v>154</v>
      </c>
      <c r="C12" s="39" t="s">
        <v>195</v>
      </c>
      <c r="D12" s="39" t="s">
        <v>661</v>
      </c>
      <c r="E12" s="39" t="s">
        <v>961</v>
      </c>
      <c r="F12" s="47">
        <v>18744.490000000002</v>
      </c>
      <c r="G12" s="39" t="s">
        <v>966</v>
      </c>
    </row>
    <row r="13" spans="1:11" s="1" customFormat="1" ht="15" customHeight="1" x14ac:dyDescent="0.25">
      <c r="A13" s="37">
        <v>6</v>
      </c>
      <c r="B13" s="39" t="s">
        <v>154</v>
      </c>
      <c r="C13" s="39" t="s">
        <v>196</v>
      </c>
      <c r="D13" s="39" t="s">
        <v>662</v>
      </c>
      <c r="E13" s="39" t="s">
        <v>961</v>
      </c>
      <c r="F13" s="47">
        <v>368.49</v>
      </c>
      <c r="G13" s="39" t="s">
        <v>967</v>
      </c>
    </row>
    <row r="14" spans="1:11" s="1" customFormat="1" ht="15" customHeight="1" x14ac:dyDescent="0.25">
      <c r="A14" s="37">
        <v>7</v>
      </c>
      <c r="B14" s="39" t="s">
        <v>175</v>
      </c>
      <c r="C14" s="39" t="s">
        <v>197</v>
      </c>
      <c r="D14" s="39" t="s">
        <v>663</v>
      </c>
      <c r="E14" s="39" t="s">
        <v>961</v>
      </c>
      <c r="F14" s="47">
        <v>9027.1200000000008</v>
      </c>
      <c r="G14" s="39" t="s">
        <v>968</v>
      </c>
    </row>
    <row r="15" spans="1:11" s="1" customFormat="1" ht="15" customHeight="1" x14ac:dyDescent="0.25">
      <c r="A15" s="37">
        <v>8</v>
      </c>
      <c r="B15" s="39" t="s">
        <v>177</v>
      </c>
      <c r="C15" s="39" t="s">
        <v>198</v>
      </c>
      <c r="D15" s="39" t="s">
        <v>664</v>
      </c>
      <c r="E15" s="39" t="s">
        <v>961</v>
      </c>
      <c r="F15" s="47">
        <v>849.5</v>
      </c>
      <c r="G15" s="39" t="s">
        <v>969</v>
      </c>
    </row>
    <row r="16" spans="1:11" s="1" customFormat="1" ht="15" customHeight="1" x14ac:dyDescent="0.25">
      <c r="A16" s="37">
        <v>9</v>
      </c>
      <c r="B16" s="39" t="s">
        <v>154</v>
      </c>
      <c r="C16" s="39" t="s">
        <v>199</v>
      </c>
      <c r="D16" s="39" t="s">
        <v>514</v>
      </c>
      <c r="E16" s="39" t="s">
        <v>961</v>
      </c>
      <c r="F16" s="47">
        <v>71.510000000000005</v>
      </c>
      <c r="G16" s="39" t="s">
        <v>965</v>
      </c>
    </row>
    <row r="17" spans="1:7" s="1" customFormat="1" ht="15" customHeight="1" x14ac:dyDescent="0.25">
      <c r="A17" s="37">
        <v>10</v>
      </c>
      <c r="B17" s="39" t="s">
        <v>175</v>
      </c>
      <c r="C17" s="39" t="s">
        <v>200</v>
      </c>
      <c r="D17" s="39" t="s">
        <v>665</v>
      </c>
      <c r="E17" s="39" t="s">
        <v>961</v>
      </c>
      <c r="F17" s="47">
        <v>16.8</v>
      </c>
      <c r="G17" s="39" t="s">
        <v>970</v>
      </c>
    </row>
    <row r="18" spans="1:7" s="1" customFormat="1" ht="15" customHeight="1" x14ac:dyDescent="0.25">
      <c r="A18" s="37">
        <v>11</v>
      </c>
      <c r="B18" s="39" t="s">
        <v>154</v>
      </c>
      <c r="C18" s="39" t="s">
        <v>201</v>
      </c>
      <c r="D18" s="39" t="s">
        <v>666</v>
      </c>
      <c r="E18" s="39" t="s">
        <v>961</v>
      </c>
      <c r="F18" s="47">
        <v>2915.28</v>
      </c>
      <c r="G18" s="39" t="s">
        <v>967</v>
      </c>
    </row>
    <row r="19" spans="1:7" s="1" customFormat="1" x14ac:dyDescent="0.25">
      <c r="A19" s="37">
        <v>12</v>
      </c>
      <c r="B19" s="39" t="s">
        <v>154</v>
      </c>
      <c r="C19" s="39" t="s">
        <v>202</v>
      </c>
      <c r="D19" s="39" t="s">
        <v>667</v>
      </c>
      <c r="E19" s="39" t="s">
        <v>961</v>
      </c>
      <c r="F19" s="47">
        <v>5250.25</v>
      </c>
      <c r="G19" s="39" t="s">
        <v>971</v>
      </c>
    </row>
    <row r="20" spans="1:7" s="1" customFormat="1" ht="15" customHeight="1" x14ac:dyDescent="0.25">
      <c r="A20" s="37">
        <v>13</v>
      </c>
      <c r="B20" s="39" t="s">
        <v>178</v>
      </c>
      <c r="C20" s="39" t="s">
        <v>203</v>
      </c>
      <c r="D20" s="39" t="s">
        <v>668</v>
      </c>
      <c r="E20" s="39" t="s">
        <v>961</v>
      </c>
      <c r="F20" s="47">
        <v>172.74</v>
      </c>
      <c r="G20" s="39" t="s">
        <v>972</v>
      </c>
    </row>
    <row r="21" spans="1:7" s="1" customFormat="1" ht="15" customHeight="1" x14ac:dyDescent="0.25">
      <c r="A21" s="37">
        <v>14</v>
      </c>
      <c r="B21" s="39" t="s">
        <v>179</v>
      </c>
      <c r="C21" s="39" t="s">
        <v>203</v>
      </c>
      <c r="D21" s="39" t="s">
        <v>669</v>
      </c>
      <c r="E21" s="39" t="s">
        <v>962</v>
      </c>
      <c r="F21" s="47">
        <v>172.74</v>
      </c>
      <c r="G21" s="39" t="s">
        <v>972</v>
      </c>
    </row>
    <row r="22" spans="1:7" s="1" customFormat="1" ht="15" customHeight="1" x14ac:dyDescent="0.25">
      <c r="A22" s="37">
        <v>15</v>
      </c>
      <c r="B22" s="39" t="s">
        <v>178</v>
      </c>
      <c r="C22" s="39" t="s">
        <v>203</v>
      </c>
      <c r="D22" s="39" t="s">
        <v>670</v>
      </c>
      <c r="E22" s="39" t="s">
        <v>961</v>
      </c>
      <c r="F22" s="47">
        <v>198.83</v>
      </c>
      <c r="G22" s="39" t="s">
        <v>966</v>
      </c>
    </row>
    <row r="23" spans="1:7" s="1" customFormat="1" ht="15" customHeight="1" x14ac:dyDescent="0.25">
      <c r="A23" s="37">
        <v>16</v>
      </c>
      <c r="B23" s="39" t="s">
        <v>154</v>
      </c>
      <c r="C23" s="39" t="s">
        <v>204</v>
      </c>
      <c r="D23" s="39" t="s">
        <v>671</v>
      </c>
      <c r="E23" s="39" t="s">
        <v>961</v>
      </c>
      <c r="F23" s="47">
        <v>6539.1480000000001</v>
      </c>
      <c r="G23" s="39" t="s">
        <v>973</v>
      </c>
    </row>
    <row r="24" spans="1:7" s="1" customFormat="1" ht="15" customHeight="1" x14ac:dyDescent="0.25">
      <c r="A24" s="37">
        <v>17</v>
      </c>
      <c r="B24" s="39" t="s">
        <v>180</v>
      </c>
      <c r="C24" s="39" t="s">
        <v>205</v>
      </c>
      <c r="D24" s="39" t="s">
        <v>672</v>
      </c>
      <c r="E24" s="39" t="s">
        <v>961</v>
      </c>
      <c r="F24" s="47">
        <v>345.48</v>
      </c>
      <c r="G24" s="39" t="s">
        <v>972</v>
      </c>
    </row>
    <row r="25" spans="1:7" s="1" customFormat="1" ht="15" customHeight="1" x14ac:dyDescent="0.25">
      <c r="A25" s="37">
        <v>18</v>
      </c>
      <c r="B25" s="39" t="s">
        <v>178</v>
      </c>
      <c r="C25" s="39" t="s">
        <v>206</v>
      </c>
      <c r="D25" s="39" t="s">
        <v>673</v>
      </c>
      <c r="E25" s="39" t="s">
        <v>961</v>
      </c>
      <c r="F25" s="47">
        <v>172.74</v>
      </c>
      <c r="G25" s="39" t="s">
        <v>972</v>
      </c>
    </row>
    <row r="26" spans="1:7" s="1" customFormat="1" ht="15" customHeight="1" x14ac:dyDescent="0.25">
      <c r="A26" s="37">
        <v>19</v>
      </c>
      <c r="B26" s="39" t="s">
        <v>154</v>
      </c>
      <c r="C26" s="39" t="s">
        <v>207</v>
      </c>
      <c r="D26" s="39" t="s">
        <v>674</v>
      </c>
      <c r="E26" s="39" t="s">
        <v>961</v>
      </c>
      <c r="F26" s="47">
        <v>215.7</v>
      </c>
      <c r="G26" s="39" t="s">
        <v>973</v>
      </c>
    </row>
    <row r="27" spans="1:7" s="1" customFormat="1" ht="15" customHeight="1" x14ac:dyDescent="0.25">
      <c r="A27" s="37">
        <v>20</v>
      </c>
      <c r="B27" s="39" t="s">
        <v>175</v>
      </c>
      <c r="C27" s="39" t="s">
        <v>208</v>
      </c>
      <c r="D27" s="39" t="s">
        <v>675</v>
      </c>
      <c r="E27" s="39" t="s">
        <v>961</v>
      </c>
      <c r="F27" s="47">
        <v>796.87</v>
      </c>
      <c r="G27" s="39" t="s">
        <v>972</v>
      </c>
    </row>
    <row r="28" spans="1:7" s="1" customFormat="1" ht="15" customHeight="1" x14ac:dyDescent="0.25">
      <c r="A28" s="37">
        <v>21</v>
      </c>
      <c r="B28" s="39" t="s">
        <v>175</v>
      </c>
      <c r="C28" s="39" t="s">
        <v>209</v>
      </c>
      <c r="D28" s="39" t="s">
        <v>676</v>
      </c>
      <c r="E28" s="39" t="s">
        <v>961</v>
      </c>
      <c r="F28" s="47">
        <v>8.4</v>
      </c>
      <c r="G28" s="39" t="s">
        <v>970</v>
      </c>
    </row>
    <row r="29" spans="1:7" s="1" customFormat="1" ht="15" customHeight="1" x14ac:dyDescent="0.25">
      <c r="A29" s="37">
        <v>22</v>
      </c>
      <c r="B29" s="39" t="s">
        <v>178</v>
      </c>
      <c r="C29" s="39" t="s">
        <v>210</v>
      </c>
      <c r="D29" s="39" t="s">
        <v>629</v>
      </c>
      <c r="E29" s="39" t="s">
        <v>961</v>
      </c>
      <c r="F29" s="47">
        <v>6269.76</v>
      </c>
      <c r="G29" s="39" t="s">
        <v>974</v>
      </c>
    </row>
    <row r="30" spans="1:7" s="1" customFormat="1" ht="15" customHeight="1" x14ac:dyDescent="0.25">
      <c r="A30" s="37">
        <v>23</v>
      </c>
      <c r="B30" s="39" t="s">
        <v>154</v>
      </c>
      <c r="C30" s="39" t="s">
        <v>211</v>
      </c>
      <c r="D30" s="39" t="s">
        <v>677</v>
      </c>
      <c r="E30" s="39" t="s">
        <v>961</v>
      </c>
      <c r="F30" s="47">
        <v>445.33199999999999</v>
      </c>
      <c r="G30" s="39" t="s">
        <v>973</v>
      </c>
    </row>
    <row r="31" spans="1:7" s="1" customFormat="1" ht="15" customHeight="1" x14ac:dyDescent="0.25">
      <c r="A31" s="37">
        <v>24</v>
      </c>
      <c r="B31" s="39" t="s">
        <v>181</v>
      </c>
      <c r="C31" s="39" t="s">
        <v>212</v>
      </c>
      <c r="D31" s="39" t="s">
        <v>160</v>
      </c>
      <c r="E31" s="39" t="s">
        <v>961</v>
      </c>
      <c r="F31" s="47">
        <v>436.04</v>
      </c>
      <c r="G31" s="39" t="s">
        <v>973</v>
      </c>
    </row>
    <row r="32" spans="1:7" s="1" customFormat="1" ht="15" customHeight="1" x14ac:dyDescent="0.25">
      <c r="A32" s="37">
        <v>25</v>
      </c>
      <c r="B32" s="39" t="s">
        <v>154</v>
      </c>
      <c r="C32" s="39" t="s">
        <v>213</v>
      </c>
      <c r="D32" s="39" t="s">
        <v>678</v>
      </c>
      <c r="E32" s="39" t="s">
        <v>961</v>
      </c>
      <c r="F32" s="47">
        <v>78.41</v>
      </c>
      <c r="G32" s="39" t="s">
        <v>973</v>
      </c>
    </row>
    <row r="33" spans="1:7" s="1" customFormat="1" ht="15" customHeight="1" x14ac:dyDescent="0.25">
      <c r="A33" s="37">
        <v>26</v>
      </c>
      <c r="B33" s="39" t="s">
        <v>154</v>
      </c>
      <c r="C33" s="39" t="s">
        <v>213</v>
      </c>
      <c r="D33" s="39" t="s">
        <v>679</v>
      </c>
      <c r="E33" s="39" t="s">
        <v>961</v>
      </c>
      <c r="F33" s="47">
        <v>5.86</v>
      </c>
      <c r="G33" s="39" t="s">
        <v>965</v>
      </c>
    </row>
    <row r="34" spans="1:7" s="1" customFormat="1" ht="15" customHeight="1" x14ac:dyDescent="0.25">
      <c r="A34" s="37">
        <v>27</v>
      </c>
      <c r="B34" s="39" t="s">
        <v>182</v>
      </c>
      <c r="C34" s="39" t="s">
        <v>213</v>
      </c>
      <c r="D34" s="39" t="s">
        <v>680</v>
      </c>
      <c r="E34" s="39" t="s">
        <v>962</v>
      </c>
      <c r="F34" s="47">
        <v>3365.55</v>
      </c>
      <c r="G34" s="39" t="s">
        <v>969</v>
      </c>
    </row>
    <row r="35" spans="1:7" s="1" customFormat="1" ht="15" customHeight="1" x14ac:dyDescent="0.25">
      <c r="A35" s="37">
        <v>28</v>
      </c>
      <c r="B35" s="39" t="s">
        <v>154</v>
      </c>
      <c r="C35" s="39" t="s">
        <v>213</v>
      </c>
      <c r="D35" s="39" t="s">
        <v>681</v>
      </c>
      <c r="E35" s="39" t="s">
        <v>961</v>
      </c>
      <c r="F35" s="47">
        <v>71.38</v>
      </c>
      <c r="G35" s="39" t="s">
        <v>975</v>
      </c>
    </row>
    <row r="36" spans="1:7" s="1" customFormat="1" ht="15" customHeight="1" x14ac:dyDescent="0.25">
      <c r="A36" s="37">
        <v>29</v>
      </c>
      <c r="B36" s="39" t="s">
        <v>182</v>
      </c>
      <c r="C36" s="39" t="s">
        <v>214</v>
      </c>
      <c r="D36" s="39" t="s">
        <v>682</v>
      </c>
      <c r="E36" s="39" t="s">
        <v>961</v>
      </c>
      <c r="F36" s="47">
        <v>568.45000000000005</v>
      </c>
      <c r="G36" s="39" t="s">
        <v>969</v>
      </c>
    </row>
    <row r="37" spans="1:7" s="1" customFormat="1" ht="15" customHeight="1" x14ac:dyDescent="0.25">
      <c r="A37" s="37">
        <v>30</v>
      </c>
      <c r="B37" s="39" t="s">
        <v>174</v>
      </c>
      <c r="C37" s="39" t="s">
        <v>215</v>
      </c>
      <c r="D37" s="39" t="s">
        <v>683</v>
      </c>
      <c r="E37" s="39" t="s">
        <v>961</v>
      </c>
      <c r="F37" s="47">
        <v>21.38</v>
      </c>
      <c r="G37" s="39" t="s">
        <v>963</v>
      </c>
    </row>
    <row r="38" spans="1:7" s="1" customFormat="1" ht="15" customHeight="1" x14ac:dyDescent="0.25">
      <c r="A38" s="37">
        <v>31</v>
      </c>
      <c r="B38" s="39" t="s">
        <v>181</v>
      </c>
      <c r="C38" s="39" t="s">
        <v>216</v>
      </c>
      <c r="D38" s="39" t="s">
        <v>623</v>
      </c>
      <c r="E38" s="39" t="s">
        <v>961</v>
      </c>
      <c r="F38" s="47">
        <v>189.3</v>
      </c>
      <c r="G38" s="39" t="s">
        <v>973</v>
      </c>
    </row>
    <row r="39" spans="1:7" s="1" customFormat="1" ht="15" customHeight="1" x14ac:dyDescent="0.25">
      <c r="A39" s="37">
        <v>32</v>
      </c>
      <c r="B39" s="39" t="s">
        <v>181</v>
      </c>
      <c r="C39" s="39" t="s">
        <v>217</v>
      </c>
      <c r="D39" s="39" t="s">
        <v>684</v>
      </c>
      <c r="E39" s="39" t="s">
        <v>961</v>
      </c>
      <c r="F39" s="47">
        <v>882.71</v>
      </c>
      <c r="G39" s="39" t="s">
        <v>973</v>
      </c>
    </row>
    <row r="40" spans="1:7" s="1" customFormat="1" ht="15" customHeight="1" x14ac:dyDescent="0.25">
      <c r="A40" s="37">
        <v>33</v>
      </c>
      <c r="B40" s="39" t="s">
        <v>177</v>
      </c>
      <c r="C40" s="39" t="s">
        <v>218</v>
      </c>
      <c r="D40" s="39" t="s">
        <v>685</v>
      </c>
      <c r="E40" s="39" t="s">
        <v>961</v>
      </c>
      <c r="F40" s="47">
        <v>746.84</v>
      </c>
      <c r="G40" s="39" t="s">
        <v>969</v>
      </c>
    </row>
    <row r="41" spans="1:7" s="1" customFormat="1" ht="15" customHeight="1" x14ac:dyDescent="0.25">
      <c r="A41" s="37">
        <v>34</v>
      </c>
      <c r="B41" s="39" t="s">
        <v>180</v>
      </c>
      <c r="C41" s="39" t="s">
        <v>219</v>
      </c>
      <c r="D41" s="39" t="s">
        <v>686</v>
      </c>
      <c r="E41" s="39" t="s">
        <v>962</v>
      </c>
      <c r="F41" s="47">
        <v>1457.52</v>
      </c>
      <c r="G41" s="39" t="s">
        <v>972</v>
      </c>
    </row>
    <row r="42" spans="1:7" s="1" customFormat="1" ht="15" customHeight="1" x14ac:dyDescent="0.25">
      <c r="A42" s="37">
        <v>35</v>
      </c>
      <c r="B42" s="39" t="s">
        <v>175</v>
      </c>
      <c r="C42" s="39" t="s">
        <v>220</v>
      </c>
      <c r="D42" s="39" t="s">
        <v>687</v>
      </c>
      <c r="E42" s="39" t="s">
        <v>961</v>
      </c>
      <c r="F42" s="47">
        <v>270.33999999999997</v>
      </c>
      <c r="G42" s="39" t="s">
        <v>963</v>
      </c>
    </row>
    <row r="43" spans="1:7" s="1" customFormat="1" ht="15" customHeight="1" x14ac:dyDescent="0.25">
      <c r="A43" s="37">
        <v>36</v>
      </c>
      <c r="B43" s="39" t="s">
        <v>174</v>
      </c>
      <c r="C43" s="39" t="s">
        <v>221</v>
      </c>
      <c r="D43" s="39" t="s">
        <v>688</v>
      </c>
      <c r="E43" s="39" t="s">
        <v>961</v>
      </c>
      <c r="F43" s="47">
        <v>496.31</v>
      </c>
      <c r="G43" s="39" t="s">
        <v>965</v>
      </c>
    </row>
    <row r="44" spans="1:7" s="1" customFormat="1" ht="15" customHeight="1" x14ac:dyDescent="0.25">
      <c r="A44" s="37">
        <v>37</v>
      </c>
      <c r="B44" s="39" t="s">
        <v>174</v>
      </c>
      <c r="C44" s="39" t="s">
        <v>222</v>
      </c>
      <c r="D44" s="39" t="s">
        <v>689</v>
      </c>
      <c r="E44" s="39" t="s">
        <v>961</v>
      </c>
      <c r="F44" s="47">
        <v>349.21</v>
      </c>
      <c r="G44" s="39" t="s">
        <v>963</v>
      </c>
    </row>
    <row r="45" spans="1:7" s="1" customFormat="1" ht="15" customHeight="1" x14ac:dyDescent="0.25">
      <c r="A45" s="37">
        <v>38</v>
      </c>
      <c r="B45" s="39" t="s">
        <v>154</v>
      </c>
      <c r="C45" s="39" t="s">
        <v>223</v>
      </c>
      <c r="D45" s="39" t="s">
        <v>690</v>
      </c>
      <c r="E45" s="39" t="s">
        <v>961</v>
      </c>
      <c r="F45" s="47">
        <v>5.4899999999999904</v>
      </c>
      <c r="G45" s="39" t="s">
        <v>976</v>
      </c>
    </row>
    <row r="46" spans="1:7" s="1" customFormat="1" ht="15" customHeight="1" x14ac:dyDescent="0.25">
      <c r="A46" s="37">
        <v>39</v>
      </c>
      <c r="B46" s="39" t="s">
        <v>154</v>
      </c>
      <c r="C46" s="39" t="s">
        <v>224</v>
      </c>
      <c r="D46" s="39" t="s">
        <v>678</v>
      </c>
      <c r="E46" s="39" t="s">
        <v>961</v>
      </c>
      <c r="F46" s="47">
        <v>143.02000000000001</v>
      </c>
      <c r="G46" s="39" t="s">
        <v>977</v>
      </c>
    </row>
    <row r="47" spans="1:7" s="1" customFormat="1" ht="15" customHeight="1" x14ac:dyDescent="0.25">
      <c r="A47" s="37">
        <v>40</v>
      </c>
      <c r="B47" s="39" t="s">
        <v>154</v>
      </c>
      <c r="C47" s="39" t="s">
        <v>225</v>
      </c>
      <c r="D47" s="39" t="s">
        <v>687</v>
      </c>
      <c r="E47" s="39" t="s">
        <v>961</v>
      </c>
      <c r="F47" s="47">
        <v>15954.38</v>
      </c>
      <c r="G47" s="39" t="s">
        <v>974</v>
      </c>
    </row>
    <row r="48" spans="1:7" s="1" customFormat="1" ht="15" customHeight="1" x14ac:dyDescent="0.25">
      <c r="A48" s="37">
        <v>41</v>
      </c>
      <c r="B48" s="39" t="s">
        <v>183</v>
      </c>
      <c r="C48" s="39" t="s">
        <v>226</v>
      </c>
      <c r="D48" s="39" t="s">
        <v>691</v>
      </c>
      <c r="E48" s="39" t="s">
        <v>961</v>
      </c>
      <c r="F48" s="47">
        <v>1429.19</v>
      </c>
      <c r="G48" s="39" t="s">
        <v>977</v>
      </c>
    </row>
    <row r="49" spans="1:7" s="1" customFormat="1" ht="15" customHeight="1" x14ac:dyDescent="0.25">
      <c r="A49" s="37">
        <v>42</v>
      </c>
      <c r="B49" s="39" t="s">
        <v>154</v>
      </c>
      <c r="C49" s="39" t="s">
        <v>227</v>
      </c>
      <c r="D49" s="39" t="s">
        <v>692</v>
      </c>
      <c r="E49" s="39" t="s">
        <v>961</v>
      </c>
      <c r="F49" s="47">
        <v>230.17</v>
      </c>
      <c r="G49" s="39" t="s">
        <v>963</v>
      </c>
    </row>
    <row r="50" spans="1:7" s="1" customFormat="1" ht="15" customHeight="1" x14ac:dyDescent="0.25">
      <c r="A50" s="37">
        <v>43</v>
      </c>
      <c r="B50" s="39" t="s">
        <v>183</v>
      </c>
      <c r="C50" s="39" t="s">
        <v>228</v>
      </c>
      <c r="D50" s="39" t="s">
        <v>693</v>
      </c>
      <c r="E50" s="39" t="s">
        <v>961</v>
      </c>
      <c r="F50" s="47">
        <v>987.63</v>
      </c>
      <c r="G50" s="39" t="s">
        <v>978</v>
      </c>
    </row>
    <row r="51" spans="1:7" s="1" customFormat="1" ht="15" customHeight="1" x14ac:dyDescent="0.25">
      <c r="A51" s="37">
        <v>44</v>
      </c>
      <c r="B51" s="39" t="s">
        <v>175</v>
      </c>
      <c r="C51" s="39" t="s">
        <v>229</v>
      </c>
      <c r="D51" s="39" t="s">
        <v>694</v>
      </c>
      <c r="E51" s="39" t="s">
        <v>961</v>
      </c>
      <c r="F51" s="47">
        <v>923.97</v>
      </c>
      <c r="G51" s="39" t="s">
        <v>979</v>
      </c>
    </row>
    <row r="52" spans="1:7" s="1" customFormat="1" ht="15" customHeight="1" x14ac:dyDescent="0.25">
      <c r="A52" s="37">
        <v>45</v>
      </c>
      <c r="B52" s="39" t="s">
        <v>175</v>
      </c>
      <c r="C52" s="39" t="s">
        <v>229</v>
      </c>
      <c r="D52" s="39" t="s">
        <v>695</v>
      </c>
      <c r="E52" s="39" t="s">
        <v>961</v>
      </c>
      <c r="F52" s="47">
        <v>475.18</v>
      </c>
      <c r="G52" s="39" t="s">
        <v>966</v>
      </c>
    </row>
    <row r="53" spans="1:7" s="1" customFormat="1" ht="15" customHeight="1" x14ac:dyDescent="0.25">
      <c r="A53" s="37">
        <v>46</v>
      </c>
      <c r="B53" s="39" t="s">
        <v>174</v>
      </c>
      <c r="C53" s="39" t="s">
        <v>230</v>
      </c>
      <c r="D53" s="39" t="s">
        <v>696</v>
      </c>
      <c r="E53" s="39" t="s">
        <v>962</v>
      </c>
      <c r="F53" s="47">
        <v>42.76</v>
      </c>
      <c r="G53" s="39" t="s">
        <v>963</v>
      </c>
    </row>
    <row r="54" spans="1:7" s="1" customFormat="1" ht="15" customHeight="1" x14ac:dyDescent="0.25">
      <c r="A54" s="37">
        <v>47</v>
      </c>
      <c r="B54" s="39" t="s">
        <v>184</v>
      </c>
      <c r="C54" s="39" t="s">
        <v>231</v>
      </c>
      <c r="D54" s="39" t="s">
        <v>697</v>
      </c>
      <c r="E54" s="39" t="s">
        <v>961</v>
      </c>
      <c r="F54" s="47">
        <v>728.03</v>
      </c>
      <c r="G54" s="39" t="s">
        <v>966</v>
      </c>
    </row>
    <row r="55" spans="1:7" s="1" customFormat="1" ht="15" customHeight="1" x14ac:dyDescent="0.25">
      <c r="A55" s="37">
        <v>48</v>
      </c>
      <c r="B55" s="39" t="s">
        <v>180</v>
      </c>
      <c r="C55" s="39" t="s">
        <v>232</v>
      </c>
      <c r="D55" s="39" t="s">
        <v>698</v>
      </c>
      <c r="E55" s="39" t="s">
        <v>961</v>
      </c>
      <c r="F55" s="47">
        <v>1263.69</v>
      </c>
      <c r="G55" s="39" t="s">
        <v>972</v>
      </c>
    </row>
    <row r="56" spans="1:7" s="1" customFormat="1" ht="15" customHeight="1" x14ac:dyDescent="0.25">
      <c r="A56" s="37">
        <v>49</v>
      </c>
      <c r="B56" s="39" t="s">
        <v>154</v>
      </c>
      <c r="C56" s="39" t="s">
        <v>233</v>
      </c>
      <c r="D56" s="39" t="s">
        <v>699</v>
      </c>
      <c r="E56" s="39" t="s">
        <v>961</v>
      </c>
      <c r="F56" s="47">
        <v>8777.92</v>
      </c>
      <c r="G56" s="39" t="s">
        <v>980</v>
      </c>
    </row>
    <row r="57" spans="1:7" s="1" customFormat="1" ht="15" customHeight="1" x14ac:dyDescent="0.25">
      <c r="A57" s="37">
        <v>50</v>
      </c>
      <c r="B57" s="39" t="s">
        <v>178</v>
      </c>
      <c r="C57" s="39" t="s">
        <v>234</v>
      </c>
      <c r="D57" s="39" t="s">
        <v>700</v>
      </c>
      <c r="E57" s="39" t="s">
        <v>961</v>
      </c>
      <c r="F57" s="47">
        <v>104.71</v>
      </c>
      <c r="G57" s="39" t="s">
        <v>963</v>
      </c>
    </row>
    <row r="58" spans="1:7" s="1" customFormat="1" ht="15" customHeight="1" x14ac:dyDescent="0.25">
      <c r="A58" s="37">
        <v>51</v>
      </c>
      <c r="B58" s="39" t="s">
        <v>175</v>
      </c>
      <c r="C58" s="39" t="s">
        <v>235</v>
      </c>
      <c r="D58" s="39" t="s">
        <v>701</v>
      </c>
      <c r="E58" s="39" t="s">
        <v>961</v>
      </c>
      <c r="F58" s="47">
        <v>176.22</v>
      </c>
      <c r="G58" s="39" t="s">
        <v>963</v>
      </c>
    </row>
    <row r="59" spans="1:7" s="1" customFormat="1" ht="15" customHeight="1" x14ac:dyDescent="0.25">
      <c r="A59" s="37">
        <v>52</v>
      </c>
      <c r="B59" s="39" t="s">
        <v>154</v>
      </c>
      <c r="C59" s="39" t="s">
        <v>236</v>
      </c>
      <c r="D59" s="39" t="s">
        <v>702</v>
      </c>
      <c r="E59" s="39" t="s">
        <v>961</v>
      </c>
      <c r="F59" s="47">
        <v>872.45</v>
      </c>
      <c r="G59" s="39" t="s">
        <v>981</v>
      </c>
    </row>
    <row r="60" spans="1:7" s="1" customFormat="1" ht="15" customHeight="1" x14ac:dyDescent="0.25">
      <c r="A60" s="37">
        <v>53</v>
      </c>
      <c r="B60" s="39" t="s">
        <v>154</v>
      </c>
      <c r="C60" s="39" t="s">
        <v>237</v>
      </c>
      <c r="D60" s="39" t="s">
        <v>703</v>
      </c>
      <c r="E60" s="39" t="s">
        <v>961</v>
      </c>
      <c r="F60" s="47">
        <v>395.45</v>
      </c>
      <c r="G60" s="39" t="s">
        <v>973</v>
      </c>
    </row>
    <row r="61" spans="1:7" s="1" customFormat="1" ht="15" customHeight="1" x14ac:dyDescent="0.25">
      <c r="A61" s="37">
        <v>54</v>
      </c>
      <c r="B61" s="39" t="s">
        <v>174</v>
      </c>
      <c r="C61" s="39" t="s">
        <v>238</v>
      </c>
      <c r="D61" s="39" t="s">
        <v>704</v>
      </c>
      <c r="E61" s="39" t="s">
        <v>962</v>
      </c>
      <c r="F61" s="47">
        <v>2.63</v>
      </c>
      <c r="G61" s="39" t="s">
        <v>982</v>
      </c>
    </row>
    <row r="62" spans="1:7" s="1" customFormat="1" ht="15" customHeight="1" x14ac:dyDescent="0.25">
      <c r="A62" s="37">
        <v>55</v>
      </c>
      <c r="B62" s="39" t="s">
        <v>184</v>
      </c>
      <c r="C62" s="39" t="s">
        <v>239</v>
      </c>
      <c r="D62" s="39" t="s">
        <v>684</v>
      </c>
      <c r="E62" s="39" t="s">
        <v>961</v>
      </c>
      <c r="F62" s="47">
        <v>2679.1</v>
      </c>
      <c r="G62" s="39" t="s">
        <v>966</v>
      </c>
    </row>
    <row r="63" spans="1:7" s="1" customFormat="1" ht="15" customHeight="1" x14ac:dyDescent="0.25">
      <c r="A63" s="37">
        <v>56</v>
      </c>
      <c r="B63" s="39" t="s">
        <v>181</v>
      </c>
      <c r="C63" s="39" t="s">
        <v>240</v>
      </c>
      <c r="D63" s="39" t="s">
        <v>705</v>
      </c>
      <c r="E63" s="39" t="s">
        <v>961</v>
      </c>
      <c r="F63" s="47">
        <v>893.35</v>
      </c>
      <c r="G63" s="39" t="s">
        <v>973</v>
      </c>
    </row>
    <row r="64" spans="1:7" s="1" customFormat="1" ht="15" customHeight="1" x14ac:dyDescent="0.25">
      <c r="A64" s="37">
        <v>57</v>
      </c>
      <c r="B64" s="39" t="s">
        <v>154</v>
      </c>
      <c r="C64" s="39" t="s">
        <v>157</v>
      </c>
      <c r="D64" s="39" t="s">
        <v>169</v>
      </c>
      <c r="E64" s="39" t="s">
        <v>961</v>
      </c>
      <c r="F64" s="47">
        <v>35568.21</v>
      </c>
      <c r="G64" s="39" t="s">
        <v>983</v>
      </c>
    </row>
    <row r="65" spans="1:7" s="1" customFormat="1" ht="15" customHeight="1" x14ac:dyDescent="0.25">
      <c r="A65" s="37">
        <v>58</v>
      </c>
      <c r="B65" s="39" t="s">
        <v>154</v>
      </c>
      <c r="C65" s="39" t="s">
        <v>157</v>
      </c>
      <c r="D65" s="39" t="s">
        <v>158</v>
      </c>
      <c r="E65" s="39" t="s">
        <v>962</v>
      </c>
      <c r="F65" s="47">
        <v>63170.140000000101</v>
      </c>
      <c r="G65" s="39" t="s">
        <v>984</v>
      </c>
    </row>
    <row r="66" spans="1:7" s="1" customFormat="1" ht="15" customHeight="1" x14ac:dyDescent="0.25">
      <c r="A66" s="37">
        <v>59</v>
      </c>
      <c r="B66" s="39" t="s">
        <v>154</v>
      </c>
      <c r="C66" s="39" t="s">
        <v>241</v>
      </c>
      <c r="D66" s="39" t="s">
        <v>363</v>
      </c>
      <c r="E66" s="39" t="s">
        <v>961</v>
      </c>
      <c r="F66" s="47">
        <v>5.52</v>
      </c>
      <c r="G66" s="39" t="s">
        <v>985</v>
      </c>
    </row>
    <row r="67" spans="1:7" s="1" customFormat="1" ht="15" customHeight="1" x14ac:dyDescent="0.25">
      <c r="A67" s="37">
        <v>60</v>
      </c>
      <c r="B67" s="39" t="s">
        <v>175</v>
      </c>
      <c r="C67" s="39" t="s">
        <v>242</v>
      </c>
      <c r="D67" s="39" t="s">
        <v>706</v>
      </c>
      <c r="E67" s="39" t="s">
        <v>961</v>
      </c>
      <c r="F67" s="47">
        <v>16.8</v>
      </c>
      <c r="G67" s="39" t="s">
        <v>986</v>
      </c>
    </row>
    <row r="68" spans="1:7" s="1" customFormat="1" ht="15" customHeight="1" x14ac:dyDescent="0.25">
      <c r="A68" s="37">
        <v>61</v>
      </c>
      <c r="B68" s="39" t="s">
        <v>175</v>
      </c>
      <c r="C68" s="39" t="s">
        <v>243</v>
      </c>
      <c r="D68" s="39" t="s">
        <v>707</v>
      </c>
      <c r="E68" s="39" t="s">
        <v>961</v>
      </c>
      <c r="F68" s="47">
        <v>841.17</v>
      </c>
      <c r="G68" s="39" t="s">
        <v>972</v>
      </c>
    </row>
    <row r="69" spans="1:7" s="1" customFormat="1" ht="15" customHeight="1" x14ac:dyDescent="0.25">
      <c r="A69" s="37">
        <v>62</v>
      </c>
      <c r="B69" s="39" t="s">
        <v>185</v>
      </c>
      <c r="C69" s="39" t="s">
        <v>244</v>
      </c>
      <c r="D69" s="39" t="s">
        <v>703</v>
      </c>
      <c r="E69" s="39" t="s">
        <v>961</v>
      </c>
      <c r="F69" s="47">
        <v>5520.04</v>
      </c>
      <c r="G69" s="39" t="s">
        <v>974</v>
      </c>
    </row>
    <row r="70" spans="1:7" s="1" customFormat="1" ht="15" customHeight="1" x14ac:dyDescent="0.25">
      <c r="A70" s="37">
        <v>63</v>
      </c>
      <c r="B70" s="39" t="s">
        <v>154</v>
      </c>
      <c r="C70" s="39" t="s">
        <v>245</v>
      </c>
      <c r="D70" s="39" t="s">
        <v>251</v>
      </c>
      <c r="E70" s="39" t="s">
        <v>961</v>
      </c>
      <c r="F70" s="47">
        <v>11561.37</v>
      </c>
      <c r="G70" s="39" t="s">
        <v>974</v>
      </c>
    </row>
    <row r="71" spans="1:7" s="1" customFormat="1" ht="15" customHeight="1" x14ac:dyDescent="0.25">
      <c r="A71" s="37">
        <v>64</v>
      </c>
      <c r="B71" s="39" t="s">
        <v>182</v>
      </c>
      <c r="C71" s="39" t="s">
        <v>246</v>
      </c>
      <c r="D71" s="39" t="s">
        <v>708</v>
      </c>
      <c r="E71" s="39" t="s">
        <v>961</v>
      </c>
      <c r="F71" s="47">
        <v>8.36</v>
      </c>
      <c r="G71" s="39" t="s">
        <v>987</v>
      </c>
    </row>
    <row r="72" spans="1:7" s="1" customFormat="1" ht="15" customHeight="1" x14ac:dyDescent="0.25">
      <c r="A72" s="37">
        <v>65</v>
      </c>
      <c r="B72" s="39" t="s">
        <v>175</v>
      </c>
      <c r="C72" s="39" t="s">
        <v>247</v>
      </c>
      <c r="D72" s="39" t="s">
        <v>487</v>
      </c>
      <c r="E72" s="39" t="s">
        <v>961</v>
      </c>
      <c r="F72" s="47">
        <v>172.74</v>
      </c>
      <c r="G72" s="39" t="s">
        <v>972</v>
      </c>
    </row>
    <row r="73" spans="1:7" s="1" customFormat="1" ht="15" customHeight="1" x14ac:dyDescent="0.25">
      <c r="A73" s="37">
        <v>66</v>
      </c>
      <c r="B73" s="39" t="s">
        <v>154</v>
      </c>
      <c r="C73" s="39" t="s">
        <v>248</v>
      </c>
      <c r="D73" s="39" t="s">
        <v>709</v>
      </c>
      <c r="E73" s="39" t="s">
        <v>961</v>
      </c>
      <c r="F73" s="47">
        <v>3969.694333334</v>
      </c>
      <c r="G73" s="39" t="s">
        <v>973</v>
      </c>
    </row>
    <row r="74" spans="1:7" s="1" customFormat="1" ht="15" customHeight="1" x14ac:dyDescent="0.25">
      <c r="A74" s="37">
        <v>67</v>
      </c>
      <c r="B74" s="39" t="s">
        <v>154</v>
      </c>
      <c r="C74" s="39" t="s">
        <v>249</v>
      </c>
      <c r="D74" s="39" t="s">
        <v>710</v>
      </c>
      <c r="E74" s="39" t="s">
        <v>961</v>
      </c>
      <c r="F74" s="47">
        <v>122.74</v>
      </c>
      <c r="G74" s="39" t="s">
        <v>988</v>
      </c>
    </row>
    <row r="75" spans="1:7" s="1" customFormat="1" ht="15" customHeight="1" x14ac:dyDescent="0.25">
      <c r="A75" s="37">
        <v>68</v>
      </c>
      <c r="B75" s="39" t="s">
        <v>180</v>
      </c>
      <c r="C75" s="39" t="s">
        <v>249</v>
      </c>
      <c r="D75" s="39" t="s">
        <v>160</v>
      </c>
      <c r="E75" s="39" t="s">
        <v>961</v>
      </c>
      <c r="F75" s="47">
        <v>172.74</v>
      </c>
      <c r="G75" s="39" t="s">
        <v>972</v>
      </c>
    </row>
    <row r="76" spans="1:7" s="1" customFormat="1" ht="15" customHeight="1" x14ac:dyDescent="0.25">
      <c r="A76" s="37">
        <v>69</v>
      </c>
      <c r="B76" s="39" t="s">
        <v>154</v>
      </c>
      <c r="C76" s="39" t="s">
        <v>250</v>
      </c>
      <c r="D76" s="39" t="s">
        <v>679</v>
      </c>
      <c r="E76" s="39" t="s">
        <v>961</v>
      </c>
      <c r="F76" s="47">
        <v>287.43299999999999</v>
      </c>
      <c r="G76" s="39" t="s">
        <v>973</v>
      </c>
    </row>
    <row r="77" spans="1:7" s="1" customFormat="1" ht="15" customHeight="1" x14ac:dyDescent="0.25">
      <c r="A77" s="37">
        <v>70</v>
      </c>
      <c r="B77" s="39" t="s">
        <v>154</v>
      </c>
      <c r="C77" s="39" t="s">
        <v>251</v>
      </c>
      <c r="D77" s="39" t="s">
        <v>711</v>
      </c>
      <c r="E77" s="39" t="s">
        <v>961</v>
      </c>
      <c r="F77" s="47">
        <v>1532.38</v>
      </c>
      <c r="G77" s="39" t="s">
        <v>988</v>
      </c>
    </row>
    <row r="78" spans="1:7" s="1" customFormat="1" ht="15" customHeight="1" x14ac:dyDescent="0.25">
      <c r="A78" s="37">
        <v>71</v>
      </c>
      <c r="B78" s="39" t="s">
        <v>180</v>
      </c>
      <c r="C78" s="39" t="s">
        <v>252</v>
      </c>
      <c r="D78" s="39" t="s">
        <v>218</v>
      </c>
      <c r="E78" s="39" t="s">
        <v>961</v>
      </c>
      <c r="F78" s="47">
        <v>818.07</v>
      </c>
      <c r="G78" s="39" t="s">
        <v>972</v>
      </c>
    </row>
    <row r="79" spans="1:7" s="1" customFormat="1" ht="15" customHeight="1" x14ac:dyDescent="0.25">
      <c r="A79" s="37">
        <v>72</v>
      </c>
      <c r="B79" s="39" t="s">
        <v>154</v>
      </c>
      <c r="C79" s="39" t="s">
        <v>253</v>
      </c>
      <c r="D79" s="39" t="s">
        <v>712</v>
      </c>
      <c r="E79" s="39" t="s">
        <v>961</v>
      </c>
      <c r="F79" s="47">
        <v>3451.81</v>
      </c>
      <c r="G79" s="39" t="s">
        <v>983</v>
      </c>
    </row>
    <row r="80" spans="1:7" s="1" customFormat="1" ht="15" customHeight="1" x14ac:dyDescent="0.25">
      <c r="A80" s="37">
        <v>73</v>
      </c>
      <c r="B80" s="39" t="s">
        <v>180</v>
      </c>
      <c r="C80" s="39" t="s">
        <v>254</v>
      </c>
      <c r="D80" s="39" t="s">
        <v>713</v>
      </c>
      <c r="E80" s="39" t="s">
        <v>962</v>
      </c>
      <c r="F80" s="47">
        <v>683.79</v>
      </c>
      <c r="G80" s="39" t="s">
        <v>972</v>
      </c>
    </row>
    <row r="81" spans="1:7" s="1" customFormat="1" ht="15" customHeight="1" x14ac:dyDescent="0.25">
      <c r="A81" s="37">
        <v>74</v>
      </c>
      <c r="B81" s="39" t="s">
        <v>154</v>
      </c>
      <c r="C81" s="39" t="s">
        <v>255</v>
      </c>
      <c r="D81" s="39" t="s">
        <v>714</v>
      </c>
      <c r="E81" s="39" t="s">
        <v>961</v>
      </c>
      <c r="F81" s="47">
        <v>27.11</v>
      </c>
      <c r="G81" s="39" t="s">
        <v>989</v>
      </c>
    </row>
    <row r="82" spans="1:7" s="1" customFormat="1" ht="15" customHeight="1" x14ac:dyDescent="0.25">
      <c r="A82" s="37">
        <v>75</v>
      </c>
      <c r="B82" s="39" t="s">
        <v>180</v>
      </c>
      <c r="C82" s="39" t="s">
        <v>255</v>
      </c>
      <c r="D82" s="39" t="s">
        <v>715</v>
      </c>
      <c r="E82" s="39" t="s">
        <v>961</v>
      </c>
      <c r="F82" s="47">
        <v>228.62</v>
      </c>
      <c r="G82" s="39" t="s">
        <v>972</v>
      </c>
    </row>
    <row r="83" spans="1:7" s="1" customFormat="1" ht="15" customHeight="1" x14ac:dyDescent="0.25">
      <c r="A83" s="37">
        <v>76</v>
      </c>
      <c r="B83" s="39" t="s">
        <v>174</v>
      </c>
      <c r="C83" s="39" t="s">
        <v>255</v>
      </c>
      <c r="D83" s="39" t="s">
        <v>716</v>
      </c>
      <c r="E83" s="39" t="s">
        <v>962</v>
      </c>
      <c r="F83" s="47">
        <v>157.91</v>
      </c>
      <c r="G83" s="39" t="s">
        <v>963</v>
      </c>
    </row>
    <row r="84" spans="1:7" s="1" customFormat="1" ht="15" customHeight="1" x14ac:dyDescent="0.25">
      <c r="A84" s="37">
        <v>77</v>
      </c>
      <c r="B84" s="39" t="s">
        <v>154</v>
      </c>
      <c r="C84" s="39" t="s">
        <v>255</v>
      </c>
      <c r="D84" s="39" t="s">
        <v>164</v>
      </c>
      <c r="E84" s="39" t="s">
        <v>961</v>
      </c>
      <c r="F84" s="47">
        <v>117.19</v>
      </c>
      <c r="G84" s="39" t="s">
        <v>965</v>
      </c>
    </row>
    <row r="85" spans="1:7" s="1" customFormat="1" ht="15" customHeight="1" x14ac:dyDescent="0.25">
      <c r="A85" s="37">
        <v>78</v>
      </c>
      <c r="B85" s="39" t="s">
        <v>174</v>
      </c>
      <c r="C85" s="39" t="s">
        <v>256</v>
      </c>
      <c r="D85" s="39" t="s">
        <v>717</v>
      </c>
      <c r="E85" s="39" t="s">
        <v>961</v>
      </c>
      <c r="F85" s="47">
        <v>7945.02</v>
      </c>
      <c r="G85" s="39" t="s">
        <v>971</v>
      </c>
    </row>
    <row r="86" spans="1:7" s="1" customFormat="1" ht="15" customHeight="1" x14ac:dyDescent="0.25">
      <c r="A86" s="37">
        <v>79</v>
      </c>
      <c r="B86" s="39" t="s">
        <v>175</v>
      </c>
      <c r="C86" s="39" t="s">
        <v>257</v>
      </c>
      <c r="D86" s="39" t="s">
        <v>718</v>
      </c>
      <c r="E86" s="39" t="s">
        <v>962</v>
      </c>
      <c r="F86" s="47">
        <v>375.05</v>
      </c>
      <c r="G86" s="39" t="s">
        <v>964</v>
      </c>
    </row>
    <row r="87" spans="1:7" s="1" customFormat="1" ht="15" customHeight="1" x14ac:dyDescent="0.25">
      <c r="A87" s="37">
        <v>80</v>
      </c>
      <c r="B87" s="39" t="s">
        <v>180</v>
      </c>
      <c r="C87" s="39" t="s">
        <v>258</v>
      </c>
      <c r="D87" s="39" t="s">
        <v>719</v>
      </c>
      <c r="E87" s="39" t="s">
        <v>962</v>
      </c>
      <c r="F87" s="47">
        <v>649.47</v>
      </c>
      <c r="G87" s="39" t="s">
        <v>972</v>
      </c>
    </row>
    <row r="88" spans="1:7" s="1" customFormat="1" ht="15" customHeight="1" x14ac:dyDescent="0.25">
      <c r="A88" s="37">
        <v>81</v>
      </c>
      <c r="B88" s="39" t="s">
        <v>180</v>
      </c>
      <c r="C88" s="39" t="s">
        <v>259</v>
      </c>
      <c r="D88" s="39" t="s">
        <v>720</v>
      </c>
      <c r="E88" s="39" t="s">
        <v>962</v>
      </c>
      <c r="F88" s="47">
        <v>172.74</v>
      </c>
      <c r="G88" s="39" t="s">
        <v>972</v>
      </c>
    </row>
    <row r="89" spans="1:7" s="1" customFormat="1" ht="15" customHeight="1" x14ac:dyDescent="0.25">
      <c r="A89" s="37">
        <v>82</v>
      </c>
      <c r="B89" s="39" t="s">
        <v>154</v>
      </c>
      <c r="C89" s="39" t="s">
        <v>259</v>
      </c>
      <c r="D89" s="39" t="s">
        <v>721</v>
      </c>
      <c r="E89" s="39" t="s">
        <v>961</v>
      </c>
      <c r="F89" s="47">
        <v>2485.1790000000001</v>
      </c>
      <c r="G89" s="39" t="s">
        <v>973</v>
      </c>
    </row>
    <row r="90" spans="1:7" s="1" customFormat="1" ht="15" customHeight="1" x14ac:dyDescent="0.25">
      <c r="A90" s="37">
        <v>83</v>
      </c>
      <c r="B90" s="39" t="s">
        <v>181</v>
      </c>
      <c r="C90" s="39" t="s">
        <v>259</v>
      </c>
      <c r="D90" s="39" t="s">
        <v>158</v>
      </c>
      <c r="E90" s="39" t="s">
        <v>961</v>
      </c>
      <c r="F90" s="47">
        <v>542.39</v>
      </c>
      <c r="G90" s="39" t="s">
        <v>973</v>
      </c>
    </row>
    <row r="91" spans="1:7" s="1" customFormat="1" ht="15" customHeight="1" x14ac:dyDescent="0.25">
      <c r="A91" s="37">
        <v>84</v>
      </c>
      <c r="B91" s="39" t="s">
        <v>154</v>
      </c>
      <c r="C91" s="39" t="s">
        <v>260</v>
      </c>
      <c r="D91" s="39" t="s">
        <v>164</v>
      </c>
      <c r="E91" s="39" t="s">
        <v>961</v>
      </c>
      <c r="F91" s="47">
        <v>289.93</v>
      </c>
      <c r="G91" s="39" t="s">
        <v>965</v>
      </c>
    </row>
    <row r="92" spans="1:7" s="1" customFormat="1" ht="15" customHeight="1" x14ac:dyDescent="0.25">
      <c r="A92" s="37">
        <v>85</v>
      </c>
      <c r="B92" s="39" t="s">
        <v>175</v>
      </c>
      <c r="C92" s="39" t="s">
        <v>261</v>
      </c>
      <c r="D92" s="39" t="s">
        <v>722</v>
      </c>
      <c r="E92" s="39" t="s">
        <v>962</v>
      </c>
      <c r="F92" s="47">
        <v>720.85</v>
      </c>
      <c r="G92" s="39" t="s">
        <v>963</v>
      </c>
    </row>
    <row r="93" spans="1:7" s="1" customFormat="1" ht="15" customHeight="1" x14ac:dyDescent="0.25">
      <c r="A93" s="37">
        <v>86</v>
      </c>
      <c r="B93" s="39" t="s">
        <v>174</v>
      </c>
      <c r="C93" s="39" t="s">
        <v>262</v>
      </c>
      <c r="D93" s="39" t="s">
        <v>723</v>
      </c>
      <c r="E93" s="39" t="s">
        <v>961</v>
      </c>
      <c r="F93" s="47">
        <v>134.68</v>
      </c>
      <c r="G93" s="39" t="s">
        <v>974</v>
      </c>
    </row>
    <row r="94" spans="1:7" s="1" customFormat="1" ht="15" customHeight="1" x14ac:dyDescent="0.25">
      <c r="A94" s="37">
        <v>87</v>
      </c>
      <c r="B94" s="39" t="s">
        <v>176</v>
      </c>
      <c r="C94" s="39" t="s">
        <v>263</v>
      </c>
      <c r="D94" s="39" t="s">
        <v>682</v>
      </c>
      <c r="E94" s="39" t="s">
        <v>961</v>
      </c>
      <c r="F94" s="47">
        <v>3607.73</v>
      </c>
      <c r="G94" s="39" t="s">
        <v>967</v>
      </c>
    </row>
    <row r="95" spans="1:7" s="1" customFormat="1" ht="15" customHeight="1" x14ac:dyDescent="0.25">
      <c r="A95" s="37">
        <v>88</v>
      </c>
      <c r="B95" s="39" t="s">
        <v>174</v>
      </c>
      <c r="C95" s="39" t="s">
        <v>264</v>
      </c>
      <c r="D95" s="39" t="s">
        <v>724</v>
      </c>
      <c r="E95" s="39" t="s">
        <v>961</v>
      </c>
      <c r="F95" s="47">
        <v>198.83</v>
      </c>
      <c r="G95" s="39" t="s">
        <v>988</v>
      </c>
    </row>
    <row r="96" spans="1:7" s="1" customFormat="1" ht="15" customHeight="1" x14ac:dyDescent="0.25">
      <c r="A96" s="37">
        <v>89</v>
      </c>
      <c r="B96" s="39" t="s">
        <v>180</v>
      </c>
      <c r="C96" s="39" t="s">
        <v>265</v>
      </c>
      <c r="D96" s="39" t="s">
        <v>715</v>
      </c>
      <c r="E96" s="39" t="s">
        <v>962</v>
      </c>
      <c r="F96" s="47">
        <v>525.25</v>
      </c>
      <c r="G96" s="39" t="s">
        <v>972</v>
      </c>
    </row>
    <row r="97" spans="1:7" s="1" customFormat="1" ht="15" customHeight="1" x14ac:dyDescent="0.25">
      <c r="A97" s="37">
        <v>90</v>
      </c>
      <c r="B97" s="39" t="s">
        <v>154</v>
      </c>
      <c r="C97" s="39" t="s">
        <v>266</v>
      </c>
      <c r="D97" s="39" t="s">
        <v>725</v>
      </c>
      <c r="E97" s="39" t="s">
        <v>961</v>
      </c>
      <c r="F97" s="47">
        <v>2021.16</v>
      </c>
      <c r="G97" s="39" t="s">
        <v>990</v>
      </c>
    </row>
    <row r="98" spans="1:7" s="1" customFormat="1" ht="15" customHeight="1" x14ac:dyDescent="0.25">
      <c r="A98" s="37">
        <v>91</v>
      </c>
      <c r="B98" s="39" t="s">
        <v>175</v>
      </c>
      <c r="C98" s="39" t="s">
        <v>267</v>
      </c>
      <c r="D98" s="39" t="s">
        <v>705</v>
      </c>
      <c r="E98" s="39" t="s">
        <v>961</v>
      </c>
      <c r="F98" s="47">
        <v>143.02000000000001</v>
      </c>
      <c r="G98" s="39" t="s">
        <v>966</v>
      </c>
    </row>
    <row r="99" spans="1:7" s="1" customFormat="1" ht="15" customHeight="1" x14ac:dyDescent="0.25">
      <c r="A99" s="37">
        <v>92</v>
      </c>
      <c r="B99" s="39" t="s">
        <v>180</v>
      </c>
      <c r="C99" s="39" t="s">
        <v>268</v>
      </c>
      <c r="D99" s="39" t="s">
        <v>487</v>
      </c>
      <c r="E99" s="39" t="s">
        <v>962</v>
      </c>
      <c r="F99" s="47">
        <v>199.81</v>
      </c>
      <c r="G99" s="39" t="s">
        <v>972</v>
      </c>
    </row>
    <row r="100" spans="1:7" s="1" customFormat="1" ht="15" customHeight="1" x14ac:dyDescent="0.25">
      <c r="A100" s="37">
        <v>93</v>
      </c>
      <c r="B100" s="39" t="s">
        <v>174</v>
      </c>
      <c r="C100" s="39" t="s">
        <v>269</v>
      </c>
      <c r="D100" s="39" t="s">
        <v>717</v>
      </c>
      <c r="E100" s="39" t="s">
        <v>961</v>
      </c>
      <c r="F100" s="47">
        <v>1212.6400000000001</v>
      </c>
      <c r="G100" s="39" t="s">
        <v>965</v>
      </c>
    </row>
    <row r="101" spans="1:7" s="1" customFormat="1" ht="15" customHeight="1" x14ac:dyDescent="0.25">
      <c r="A101" s="37">
        <v>94</v>
      </c>
      <c r="B101" s="39" t="s">
        <v>177</v>
      </c>
      <c r="C101" s="39" t="s">
        <v>270</v>
      </c>
      <c r="D101" s="39" t="s">
        <v>681</v>
      </c>
      <c r="E101" s="39" t="s">
        <v>961</v>
      </c>
      <c r="F101" s="47">
        <v>822.98</v>
      </c>
      <c r="G101" s="39" t="s">
        <v>991</v>
      </c>
    </row>
    <row r="102" spans="1:7" s="1" customFormat="1" ht="15" customHeight="1" x14ac:dyDescent="0.25">
      <c r="A102" s="37">
        <v>95</v>
      </c>
      <c r="B102" s="39" t="s">
        <v>154</v>
      </c>
      <c r="C102" s="39" t="s">
        <v>271</v>
      </c>
      <c r="D102" s="39" t="s">
        <v>684</v>
      </c>
      <c r="E102" s="39" t="s">
        <v>961</v>
      </c>
      <c r="F102" s="47">
        <v>1997.657333333</v>
      </c>
      <c r="G102" s="39" t="s">
        <v>973</v>
      </c>
    </row>
    <row r="103" spans="1:7" s="1" customFormat="1" ht="15" customHeight="1" x14ac:dyDescent="0.25">
      <c r="A103" s="37">
        <v>96</v>
      </c>
      <c r="B103" s="39" t="s">
        <v>175</v>
      </c>
      <c r="C103" s="39" t="s">
        <v>272</v>
      </c>
      <c r="D103" s="39" t="s">
        <v>487</v>
      </c>
      <c r="E103" s="39" t="s">
        <v>961</v>
      </c>
      <c r="F103" s="47">
        <v>172.74</v>
      </c>
      <c r="G103" s="39" t="s">
        <v>972</v>
      </c>
    </row>
    <row r="104" spans="1:7" s="1" customFormat="1" ht="15" customHeight="1" x14ac:dyDescent="0.25">
      <c r="A104" s="37">
        <v>97</v>
      </c>
      <c r="B104" s="39" t="s">
        <v>154</v>
      </c>
      <c r="C104" s="39" t="s">
        <v>167</v>
      </c>
      <c r="D104" s="39" t="s">
        <v>168</v>
      </c>
      <c r="E104" s="39" t="s">
        <v>961</v>
      </c>
      <c r="F104" s="47">
        <v>41795.340000000098</v>
      </c>
      <c r="G104" s="39" t="s">
        <v>992</v>
      </c>
    </row>
    <row r="105" spans="1:7" s="1" customFormat="1" ht="15" customHeight="1" x14ac:dyDescent="0.25">
      <c r="A105" s="37">
        <v>98</v>
      </c>
      <c r="B105" s="39" t="s">
        <v>183</v>
      </c>
      <c r="C105" s="39" t="s">
        <v>273</v>
      </c>
      <c r="D105" s="39" t="s">
        <v>726</v>
      </c>
      <c r="E105" s="39" t="s">
        <v>961</v>
      </c>
      <c r="F105" s="47">
        <v>13872.93</v>
      </c>
      <c r="G105" s="39" t="s">
        <v>966</v>
      </c>
    </row>
    <row r="106" spans="1:7" s="1" customFormat="1" ht="15" customHeight="1" x14ac:dyDescent="0.25">
      <c r="A106" s="37">
        <v>99</v>
      </c>
      <c r="B106" s="39" t="s">
        <v>178</v>
      </c>
      <c r="C106" s="39" t="s">
        <v>274</v>
      </c>
      <c r="D106" s="39" t="s">
        <v>727</v>
      </c>
      <c r="E106" s="39" t="s">
        <v>961</v>
      </c>
      <c r="F106" s="47">
        <v>1428.87</v>
      </c>
      <c r="G106" s="39" t="s">
        <v>993</v>
      </c>
    </row>
    <row r="107" spans="1:7" s="1" customFormat="1" ht="15" customHeight="1" x14ac:dyDescent="0.25">
      <c r="A107" s="37">
        <v>100</v>
      </c>
      <c r="B107" s="39" t="s">
        <v>154</v>
      </c>
      <c r="C107" s="39" t="s">
        <v>172</v>
      </c>
      <c r="D107" s="39" t="s">
        <v>173</v>
      </c>
      <c r="E107" s="39" t="s">
        <v>961</v>
      </c>
      <c r="F107" s="47">
        <v>19106.32</v>
      </c>
      <c r="G107" s="39" t="s">
        <v>974</v>
      </c>
    </row>
    <row r="108" spans="1:7" s="1" customFormat="1" ht="15" customHeight="1" x14ac:dyDescent="0.25">
      <c r="A108" s="37">
        <v>101</v>
      </c>
      <c r="B108" s="39" t="s">
        <v>174</v>
      </c>
      <c r="C108" s="39" t="s">
        <v>275</v>
      </c>
      <c r="D108" s="39" t="s">
        <v>716</v>
      </c>
      <c r="E108" s="39" t="s">
        <v>961</v>
      </c>
      <c r="F108" s="47">
        <v>16382.22</v>
      </c>
      <c r="G108" s="39" t="s">
        <v>967</v>
      </c>
    </row>
    <row r="109" spans="1:7" s="1" customFormat="1" ht="15" customHeight="1" x14ac:dyDescent="0.25">
      <c r="A109" s="37">
        <v>102</v>
      </c>
      <c r="B109" s="39" t="s">
        <v>154</v>
      </c>
      <c r="C109" s="39" t="s">
        <v>276</v>
      </c>
      <c r="D109" s="39" t="s">
        <v>728</v>
      </c>
      <c r="E109" s="39" t="s">
        <v>961</v>
      </c>
      <c r="F109" s="47">
        <v>14421.33</v>
      </c>
      <c r="G109" s="39" t="s">
        <v>967</v>
      </c>
    </row>
    <row r="110" spans="1:7" s="1" customFormat="1" ht="15" customHeight="1" x14ac:dyDescent="0.25">
      <c r="A110" s="37">
        <v>103</v>
      </c>
      <c r="B110" s="39" t="s">
        <v>154</v>
      </c>
      <c r="C110" s="39" t="s">
        <v>277</v>
      </c>
      <c r="D110" s="39" t="s">
        <v>729</v>
      </c>
      <c r="E110" s="39" t="s">
        <v>961</v>
      </c>
      <c r="F110" s="47">
        <v>614.67499999999995</v>
      </c>
      <c r="G110" s="39" t="s">
        <v>973</v>
      </c>
    </row>
    <row r="111" spans="1:7" s="1" customFormat="1" ht="15" customHeight="1" x14ac:dyDescent="0.25">
      <c r="A111" s="37">
        <v>104</v>
      </c>
      <c r="B111" s="39" t="s">
        <v>174</v>
      </c>
      <c r="C111" s="39" t="s">
        <v>278</v>
      </c>
      <c r="D111" s="39" t="s">
        <v>730</v>
      </c>
      <c r="E111" s="39" t="s">
        <v>962</v>
      </c>
      <c r="F111" s="47">
        <v>24.82</v>
      </c>
      <c r="G111" s="39" t="s">
        <v>963</v>
      </c>
    </row>
    <row r="112" spans="1:7" s="1" customFormat="1" ht="15" customHeight="1" x14ac:dyDescent="0.25">
      <c r="A112" s="37">
        <v>105</v>
      </c>
      <c r="B112" s="39" t="s">
        <v>154</v>
      </c>
      <c r="C112" s="39" t="s">
        <v>279</v>
      </c>
      <c r="D112" s="39" t="s">
        <v>171</v>
      </c>
      <c r="E112" s="39" t="s">
        <v>961</v>
      </c>
      <c r="F112" s="47">
        <v>6265.77</v>
      </c>
      <c r="G112" s="39" t="s">
        <v>967</v>
      </c>
    </row>
    <row r="113" spans="1:7" s="1" customFormat="1" ht="15" customHeight="1" x14ac:dyDescent="0.25">
      <c r="A113" s="37">
        <v>106</v>
      </c>
      <c r="B113" s="39" t="s">
        <v>182</v>
      </c>
      <c r="C113" s="39" t="s">
        <v>280</v>
      </c>
      <c r="D113" s="39" t="s">
        <v>731</v>
      </c>
      <c r="E113" s="39" t="s">
        <v>961</v>
      </c>
      <c r="F113" s="47">
        <v>5399.22</v>
      </c>
      <c r="G113" s="39" t="s">
        <v>969</v>
      </c>
    </row>
    <row r="114" spans="1:7" s="1" customFormat="1" ht="15" customHeight="1" x14ac:dyDescent="0.25">
      <c r="A114" s="37">
        <v>107</v>
      </c>
      <c r="B114" s="39" t="s">
        <v>186</v>
      </c>
      <c r="C114" s="39" t="s">
        <v>281</v>
      </c>
      <c r="D114" s="39" t="s">
        <v>732</v>
      </c>
      <c r="E114" s="39" t="s">
        <v>961</v>
      </c>
      <c r="F114" s="47">
        <v>4158.88</v>
      </c>
      <c r="G114" s="39" t="s">
        <v>966</v>
      </c>
    </row>
    <row r="115" spans="1:7" s="1" customFormat="1" ht="15" customHeight="1" x14ac:dyDescent="0.25">
      <c r="A115" s="37">
        <v>108</v>
      </c>
      <c r="B115" s="39" t="s">
        <v>154</v>
      </c>
      <c r="C115" s="39" t="s">
        <v>282</v>
      </c>
      <c r="D115" s="39" t="s">
        <v>733</v>
      </c>
      <c r="E115" s="39" t="s">
        <v>961</v>
      </c>
      <c r="F115" s="47">
        <v>206.19</v>
      </c>
      <c r="G115" s="39" t="s">
        <v>994</v>
      </c>
    </row>
    <row r="116" spans="1:7" s="1" customFormat="1" ht="15" customHeight="1" x14ac:dyDescent="0.25">
      <c r="A116" s="37">
        <v>109</v>
      </c>
      <c r="B116" s="39" t="s">
        <v>175</v>
      </c>
      <c r="C116" s="39" t="s">
        <v>283</v>
      </c>
      <c r="D116" s="39" t="s">
        <v>734</v>
      </c>
      <c r="E116" s="39" t="s">
        <v>961</v>
      </c>
      <c r="F116" s="47">
        <v>345.48</v>
      </c>
      <c r="G116" s="39" t="s">
        <v>972</v>
      </c>
    </row>
    <row r="117" spans="1:7" s="1" customFormat="1" ht="15" customHeight="1" x14ac:dyDescent="0.25">
      <c r="A117" s="37">
        <v>110</v>
      </c>
      <c r="B117" s="39" t="s">
        <v>177</v>
      </c>
      <c r="C117" s="39" t="s">
        <v>284</v>
      </c>
      <c r="D117" s="39" t="s">
        <v>727</v>
      </c>
      <c r="E117" s="39" t="s">
        <v>961</v>
      </c>
      <c r="F117" s="47">
        <v>1419.31</v>
      </c>
      <c r="G117" s="39" t="s">
        <v>969</v>
      </c>
    </row>
    <row r="118" spans="1:7" s="1" customFormat="1" ht="15" customHeight="1" x14ac:dyDescent="0.25">
      <c r="A118" s="37">
        <v>111</v>
      </c>
      <c r="B118" s="39" t="s">
        <v>175</v>
      </c>
      <c r="C118" s="39" t="s">
        <v>285</v>
      </c>
      <c r="D118" s="39" t="s">
        <v>735</v>
      </c>
      <c r="E118" s="39" t="s">
        <v>961</v>
      </c>
      <c r="F118" s="47">
        <v>25.2</v>
      </c>
      <c r="G118" s="39" t="s">
        <v>963</v>
      </c>
    </row>
    <row r="119" spans="1:7" s="1" customFormat="1" ht="15" customHeight="1" x14ac:dyDescent="0.25">
      <c r="A119" s="37">
        <v>112</v>
      </c>
      <c r="B119" s="39" t="s">
        <v>178</v>
      </c>
      <c r="C119" s="39" t="s">
        <v>286</v>
      </c>
      <c r="D119" s="39" t="s">
        <v>717</v>
      </c>
      <c r="E119" s="39" t="s">
        <v>961</v>
      </c>
      <c r="F119" s="47">
        <v>61.73</v>
      </c>
      <c r="G119" s="39" t="s">
        <v>995</v>
      </c>
    </row>
    <row r="120" spans="1:7" s="1" customFormat="1" ht="15" customHeight="1" x14ac:dyDescent="0.25">
      <c r="A120" s="37">
        <v>113</v>
      </c>
      <c r="B120" s="39" t="s">
        <v>154</v>
      </c>
      <c r="C120" s="39" t="s">
        <v>287</v>
      </c>
      <c r="D120" s="39" t="s">
        <v>687</v>
      </c>
      <c r="E120" s="39" t="s">
        <v>961</v>
      </c>
      <c r="F120" s="47">
        <v>13315.48</v>
      </c>
      <c r="G120" s="39" t="s">
        <v>974</v>
      </c>
    </row>
    <row r="121" spans="1:7" s="1" customFormat="1" ht="15" customHeight="1" x14ac:dyDescent="0.25">
      <c r="A121" s="37">
        <v>114</v>
      </c>
      <c r="B121" s="39" t="s">
        <v>154</v>
      </c>
      <c r="C121" s="39" t="s">
        <v>288</v>
      </c>
      <c r="D121" s="39" t="s">
        <v>734</v>
      </c>
      <c r="E121" s="39" t="s">
        <v>961</v>
      </c>
      <c r="F121" s="47">
        <v>4.51</v>
      </c>
      <c r="G121" s="39" t="s">
        <v>985</v>
      </c>
    </row>
    <row r="122" spans="1:7" s="1" customFormat="1" ht="15" customHeight="1" x14ac:dyDescent="0.25">
      <c r="A122" s="37">
        <v>115</v>
      </c>
      <c r="B122" s="39" t="s">
        <v>181</v>
      </c>
      <c r="C122" s="39" t="s">
        <v>289</v>
      </c>
      <c r="D122" s="39" t="s">
        <v>736</v>
      </c>
      <c r="E122" s="39" t="s">
        <v>961</v>
      </c>
      <c r="F122" s="47">
        <v>138.26</v>
      </c>
      <c r="G122" s="39" t="s">
        <v>973</v>
      </c>
    </row>
    <row r="123" spans="1:7" s="1" customFormat="1" ht="15" customHeight="1" x14ac:dyDescent="0.25">
      <c r="A123" s="37">
        <v>116</v>
      </c>
      <c r="B123" s="39" t="s">
        <v>154</v>
      </c>
      <c r="C123" s="39" t="s">
        <v>290</v>
      </c>
      <c r="D123" s="39" t="s">
        <v>737</v>
      </c>
      <c r="E123" s="39" t="s">
        <v>961</v>
      </c>
      <c r="F123" s="47">
        <v>120.28</v>
      </c>
      <c r="G123" s="39" t="s">
        <v>965</v>
      </c>
    </row>
    <row r="124" spans="1:7" s="1" customFormat="1" ht="15" customHeight="1" x14ac:dyDescent="0.25">
      <c r="A124" s="37">
        <v>117</v>
      </c>
      <c r="B124" s="39" t="s">
        <v>154</v>
      </c>
      <c r="C124" s="39" t="s">
        <v>161</v>
      </c>
      <c r="D124" s="39" t="s">
        <v>162</v>
      </c>
      <c r="E124" s="39" t="s">
        <v>961</v>
      </c>
      <c r="F124" s="47">
        <v>49558.300000000097</v>
      </c>
      <c r="G124" s="39" t="s">
        <v>992</v>
      </c>
    </row>
    <row r="125" spans="1:7" s="1" customFormat="1" ht="15" customHeight="1" x14ac:dyDescent="0.25">
      <c r="A125" s="37">
        <v>118</v>
      </c>
      <c r="B125" s="39" t="s">
        <v>154</v>
      </c>
      <c r="C125" s="39" t="s">
        <v>161</v>
      </c>
      <c r="D125" s="39" t="s">
        <v>738</v>
      </c>
      <c r="E125" s="39" t="s">
        <v>961</v>
      </c>
      <c r="F125" s="47">
        <v>88.64</v>
      </c>
      <c r="G125" s="39" t="s">
        <v>963</v>
      </c>
    </row>
    <row r="126" spans="1:7" s="1" customFormat="1" ht="15" customHeight="1" x14ac:dyDescent="0.25">
      <c r="A126" s="37">
        <v>119</v>
      </c>
      <c r="B126" s="39" t="s">
        <v>182</v>
      </c>
      <c r="C126" s="39" t="s">
        <v>161</v>
      </c>
      <c r="D126" s="39" t="s">
        <v>739</v>
      </c>
      <c r="E126" s="39" t="s">
        <v>961</v>
      </c>
      <c r="F126" s="47">
        <v>2822.31</v>
      </c>
      <c r="G126" s="39" t="s">
        <v>987</v>
      </c>
    </row>
    <row r="127" spans="1:7" s="1" customFormat="1" ht="15" customHeight="1" x14ac:dyDescent="0.25">
      <c r="A127" s="37">
        <v>120</v>
      </c>
      <c r="B127" s="39" t="s">
        <v>178</v>
      </c>
      <c r="C127" s="39" t="s">
        <v>291</v>
      </c>
      <c r="D127" s="39" t="s">
        <v>675</v>
      </c>
      <c r="E127" s="39" t="s">
        <v>961</v>
      </c>
      <c r="F127" s="47">
        <v>172.74</v>
      </c>
      <c r="G127" s="39" t="s">
        <v>972</v>
      </c>
    </row>
    <row r="128" spans="1:7" s="1" customFormat="1" ht="15" customHeight="1" x14ac:dyDescent="0.25">
      <c r="A128" s="37">
        <v>121</v>
      </c>
      <c r="B128" s="39" t="s">
        <v>181</v>
      </c>
      <c r="C128" s="39" t="s">
        <v>292</v>
      </c>
      <c r="D128" s="39" t="s">
        <v>475</v>
      </c>
      <c r="E128" s="39" t="s">
        <v>961</v>
      </c>
      <c r="F128" s="47">
        <v>297.77999999999997</v>
      </c>
      <c r="G128" s="39" t="s">
        <v>973</v>
      </c>
    </row>
    <row r="129" spans="1:7" s="1" customFormat="1" ht="15" customHeight="1" x14ac:dyDescent="0.25">
      <c r="A129" s="37">
        <v>122</v>
      </c>
      <c r="B129" s="39" t="s">
        <v>175</v>
      </c>
      <c r="C129" s="39" t="s">
        <v>292</v>
      </c>
      <c r="D129" s="39" t="s">
        <v>736</v>
      </c>
      <c r="E129" s="39" t="s">
        <v>961</v>
      </c>
      <c r="F129" s="47">
        <v>442.41</v>
      </c>
      <c r="G129" s="39" t="s">
        <v>972</v>
      </c>
    </row>
    <row r="130" spans="1:7" s="1" customFormat="1" ht="15" customHeight="1" x14ac:dyDescent="0.25">
      <c r="A130" s="37">
        <v>123</v>
      </c>
      <c r="B130" s="39" t="s">
        <v>180</v>
      </c>
      <c r="C130" s="39" t="s">
        <v>293</v>
      </c>
      <c r="D130" s="39" t="s">
        <v>740</v>
      </c>
      <c r="E130" s="39" t="s">
        <v>962</v>
      </c>
      <c r="F130" s="47">
        <v>2328.21</v>
      </c>
      <c r="G130" s="39" t="s">
        <v>972</v>
      </c>
    </row>
    <row r="131" spans="1:7" s="1" customFormat="1" ht="15" customHeight="1" x14ac:dyDescent="0.25">
      <c r="A131" s="37">
        <v>124</v>
      </c>
      <c r="B131" s="39" t="s">
        <v>183</v>
      </c>
      <c r="C131" s="39" t="s">
        <v>294</v>
      </c>
      <c r="D131" s="39" t="s">
        <v>680</v>
      </c>
      <c r="E131" s="39" t="s">
        <v>962</v>
      </c>
      <c r="F131" s="47">
        <v>11663.3</v>
      </c>
      <c r="G131" s="39" t="s">
        <v>966</v>
      </c>
    </row>
    <row r="132" spans="1:7" s="1" customFormat="1" ht="15" customHeight="1" x14ac:dyDescent="0.25">
      <c r="A132" s="37">
        <v>125</v>
      </c>
      <c r="B132" s="39" t="s">
        <v>174</v>
      </c>
      <c r="C132" s="39" t="s">
        <v>295</v>
      </c>
      <c r="D132" s="39" t="s">
        <v>741</v>
      </c>
      <c r="E132" s="39" t="s">
        <v>961</v>
      </c>
      <c r="F132" s="47">
        <v>167.16</v>
      </c>
      <c r="G132" s="39" t="s">
        <v>963</v>
      </c>
    </row>
    <row r="133" spans="1:7" s="1" customFormat="1" ht="15" customHeight="1" x14ac:dyDescent="0.25">
      <c r="A133" s="37">
        <v>126</v>
      </c>
      <c r="B133" s="39" t="s">
        <v>154</v>
      </c>
      <c r="C133" s="39" t="s">
        <v>296</v>
      </c>
      <c r="D133" s="39" t="s">
        <v>742</v>
      </c>
      <c r="E133" s="39" t="s">
        <v>961</v>
      </c>
      <c r="F133" s="47">
        <v>563.61</v>
      </c>
      <c r="G133" s="39" t="s">
        <v>963</v>
      </c>
    </row>
    <row r="134" spans="1:7" s="1" customFormat="1" ht="15" customHeight="1" x14ac:dyDescent="0.25">
      <c r="A134" s="37">
        <v>127</v>
      </c>
      <c r="B134" s="39" t="s">
        <v>154</v>
      </c>
      <c r="C134" s="39" t="s">
        <v>297</v>
      </c>
      <c r="D134" s="39" t="s">
        <v>414</v>
      </c>
      <c r="E134" s="39" t="s">
        <v>961</v>
      </c>
      <c r="F134" s="47">
        <v>11403.92</v>
      </c>
      <c r="G134" s="39" t="s">
        <v>967</v>
      </c>
    </row>
    <row r="135" spans="1:7" s="1" customFormat="1" ht="15" customHeight="1" x14ac:dyDescent="0.25">
      <c r="A135" s="37">
        <v>128</v>
      </c>
      <c r="B135" s="39" t="s">
        <v>154</v>
      </c>
      <c r="C135" s="39" t="s">
        <v>298</v>
      </c>
      <c r="D135" s="39" t="s">
        <v>743</v>
      </c>
      <c r="E135" s="39" t="s">
        <v>961</v>
      </c>
      <c r="F135" s="47">
        <v>2225.4699999999998</v>
      </c>
      <c r="G135" s="39" t="s">
        <v>979</v>
      </c>
    </row>
    <row r="136" spans="1:7" s="1" customFormat="1" ht="15" customHeight="1" x14ac:dyDescent="0.25">
      <c r="A136" s="37">
        <v>129</v>
      </c>
      <c r="B136" s="39" t="s">
        <v>154</v>
      </c>
      <c r="C136" s="39" t="s">
        <v>299</v>
      </c>
      <c r="D136" s="39" t="s">
        <v>744</v>
      </c>
      <c r="E136" s="39" t="s">
        <v>961</v>
      </c>
      <c r="F136" s="47">
        <v>404.01</v>
      </c>
      <c r="G136" s="39" t="s">
        <v>977</v>
      </c>
    </row>
    <row r="137" spans="1:7" s="1" customFormat="1" ht="15" customHeight="1" x14ac:dyDescent="0.25">
      <c r="A137" s="37">
        <v>130</v>
      </c>
      <c r="B137" s="39" t="s">
        <v>154</v>
      </c>
      <c r="C137" s="39" t="s">
        <v>300</v>
      </c>
      <c r="D137" s="39" t="s">
        <v>745</v>
      </c>
      <c r="E137" s="39" t="s">
        <v>961</v>
      </c>
      <c r="F137" s="47">
        <v>500.782666667</v>
      </c>
      <c r="G137" s="39" t="s">
        <v>973</v>
      </c>
    </row>
    <row r="138" spans="1:7" s="1" customFormat="1" ht="15" customHeight="1" x14ac:dyDescent="0.25">
      <c r="A138" s="37">
        <v>131</v>
      </c>
      <c r="B138" s="39" t="s">
        <v>176</v>
      </c>
      <c r="C138" s="39" t="s">
        <v>301</v>
      </c>
      <c r="D138" s="39" t="s">
        <v>746</v>
      </c>
      <c r="E138" s="39" t="s">
        <v>962</v>
      </c>
      <c r="F138" s="47">
        <v>1821.24</v>
      </c>
      <c r="G138" s="39" t="s">
        <v>996</v>
      </c>
    </row>
    <row r="139" spans="1:7" s="1" customFormat="1" ht="15" customHeight="1" x14ac:dyDescent="0.25">
      <c r="A139" s="37">
        <v>132</v>
      </c>
      <c r="B139" s="39" t="s">
        <v>154</v>
      </c>
      <c r="C139" s="39" t="s">
        <v>302</v>
      </c>
      <c r="D139" s="39" t="s">
        <v>747</v>
      </c>
      <c r="E139" s="39" t="s">
        <v>961</v>
      </c>
      <c r="F139" s="47">
        <v>94.25</v>
      </c>
      <c r="G139" s="39" t="s">
        <v>973</v>
      </c>
    </row>
    <row r="140" spans="1:7" s="1" customFormat="1" ht="15" customHeight="1" x14ac:dyDescent="0.25">
      <c r="A140" s="37">
        <v>133</v>
      </c>
      <c r="B140" s="39" t="s">
        <v>175</v>
      </c>
      <c r="C140" s="39" t="s">
        <v>303</v>
      </c>
      <c r="D140" s="39" t="s">
        <v>668</v>
      </c>
      <c r="E140" s="39" t="s">
        <v>961</v>
      </c>
      <c r="F140" s="47">
        <v>546.13</v>
      </c>
      <c r="G140" s="39" t="s">
        <v>997</v>
      </c>
    </row>
    <row r="141" spans="1:7" s="1" customFormat="1" ht="15" customHeight="1" x14ac:dyDescent="0.25">
      <c r="A141" s="37">
        <v>134</v>
      </c>
      <c r="B141" s="39" t="s">
        <v>154</v>
      </c>
      <c r="C141" s="39" t="s">
        <v>304</v>
      </c>
      <c r="D141" s="39" t="s">
        <v>748</v>
      </c>
      <c r="E141" s="39" t="s">
        <v>961</v>
      </c>
      <c r="F141" s="47">
        <v>2402.4699999999998</v>
      </c>
      <c r="G141" s="39" t="s">
        <v>977</v>
      </c>
    </row>
    <row r="142" spans="1:7" s="1" customFormat="1" ht="15" customHeight="1" x14ac:dyDescent="0.25">
      <c r="A142" s="37">
        <v>135</v>
      </c>
      <c r="B142" s="39" t="s">
        <v>183</v>
      </c>
      <c r="C142" s="39" t="s">
        <v>305</v>
      </c>
      <c r="D142" s="39" t="s">
        <v>749</v>
      </c>
      <c r="E142" s="39" t="s">
        <v>961</v>
      </c>
      <c r="F142" s="47">
        <v>7633.4700000000103</v>
      </c>
      <c r="G142" s="39" t="s">
        <v>966</v>
      </c>
    </row>
    <row r="143" spans="1:7" s="1" customFormat="1" ht="15" customHeight="1" x14ac:dyDescent="0.25">
      <c r="A143" s="37">
        <v>136</v>
      </c>
      <c r="B143" s="39" t="s">
        <v>175</v>
      </c>
      <c r="C143" s="39" t="s">
        <v>306</v>
      </c>
      <c r="D143" s="39" t="s">
        <v>750</v>
      </c>
      <c r="E143" s="39" t="s">
        <v>962</v>
      </c>
      <c r="F143" s="47">
        <v>71.510000000000005</v>
      </c>
      <c r="G143" s="39" t="s">
        <v>964</v>
      </c>
    </row>
    <row r="144" spans="1:7" s="1" customFormat="1" ht="15" customHeight="1" x14ac:dyDescent="0.25">
      <c r="A144" s="37">
        <v>137</v>
      </c>
      <c r="B144" s="39" t="s">
        <v>174</v>
      </c>
      <c r="C144" s="39" t="s">
        <v>307</v>
      </c>
      <c r="D144" s="39" t="s">
        <v>751</v>
      </c>
      <c r="E144" s="39" t="s">
        <v>962</v>
      </c>
      <c r="F144" s="47">
        <v>80.63</v>
      </c>
      <c r="G144" s="39" t="s">
        <v>963</v>
      </c>
    </row>
    <row r="145" spans="1:7" s="1" customFormat="1" ht="15" customHeight="1" x14ac:dyDescent="0.25">
      <c r="A145" s="37">
        <v>138</v>
      </c>
      <c r="B145" s="39" t="s">
        <v>174</v>
      </c>
      <c r="C145" s="39" t="s">
        <v>308</v>
      </c>
      <c r="D145" s="39" t="s">
        <v>752</v>
      </c>
      <c r="E145" s="39" t="s">
        <v>961</v>
      </c>
      <c r="F145" s="47">
        <v>14.28</v>
      </c>
      <c r="G145" s="39" t="s">
        <v>963</v>
      </c>
    </row>
    <row r="146" spans="1:7" s="1" customFormat="1" ht="15" customHeight="1" x14ac:dyDescent="0.25">
      <c r="A146" s="37">
        <v>139</v>
      </c>
      <c r="B146" s="39" t="s">
        <v>187</v>
      </c>
      <c r="C146" s="39" t="s">
        <v>309</v>
      </c>
      <c r="D146" s="39" t="s">
        <v>714</v>
      </c>
      <c r="E146" s="39" t="s">
        <v>962</v>
      </c>
      <c r="F146" s="47">
        <v>14314.3</v>
      </c>
      <c r="G146" s="39" t="s">
        <v>967</v>
      </c>
    </row>
    <row r="147" spans="1:7" s="1" customFormat="1" ht="15" customHeight="1" x14ac:dyDescent="0.25">
      <c r="A147" s="37">
        <v>140</v>
      </c>
      <c r="B147" s="39" t="s">
        <v>174</v>
      </c>
      <c r="C147" s="39" t="s">
        <v>309</v>
      </c>
      <c r="D147" s="39" t="s">
        <v>753</v>
      </c>
      <c r="E147" s="39" t="s">
        <v>962</v>
      </c>
      <c r="F147" s="47">
        <v>64.86</v>
      </c>
      <c r="G147" s="39" t="s">
        <v>998</v>
      </c>
    </row>
    <row r="148" spans="1:7" s="1" customFormat="1" ht="15" customHeight="1" x14ac:dyDescent="0.25">
      <c r="A148" s="37">
        <v>141</v>
      </c>
      <c r="B148" s="39" t="s">
        <v>154</v>
      </c>
      <c r="C148" s="39" t="s">
        <v>310</v>
      </c>
      <c r="D148" s="39" t="s">
        <v>673</v>
      </c>
      <c r="E148" s="39" t="s">
        <v>961</v>
      </c>
      <c r="F148" s="47">
        <v>116.39400000000001</v>
      </c>
      <c r="G148" s="39" t="s">
        <v>973</v>
      </c>
    </row>
    <row r="149" spans="1:7" s="1" customFormat="1" ht="15" customHeight="1" x14ac:dyDescent="0.25">
      <c r="A149" s="37">
        <v>142</v>
      </c>
      <c r="B149" s="39" t="s">
        <v>174</v>
      </c>
      <c r="C149" s="39" t="s">
        <v>311</v>
      </c>
      <c r="D149" s="39" t="s">
        <v>158</v>
      </c>
      <c r="E149" s="39" t="s">
        <v>961</v>
      </c>
      <c r="F149" s="47">
        <v>2565.48</v>
      </c>
      <c r="G149" s="39" t="s">
        <v>974</v>
      </c>
    </row>
    <row r="150" spans="1:7" s="1" customFormat="1" ht="15" customHeight="1" x14ac:dyDescent="0.25">
      <c r="A150" s="37">
        <v>143</v>
      </c>
      <c r="B150" s="39" t="s">
        <v>178</v>
      </c>
      <c r="C150" s="39" t="s">
        <v>311</v>
      </c>
      <c r="D150" s="39" t="s">
        <v>158</v>
      </c>
      <c r="E150" s="39" t="s">
        <v>961</v>
      </c>
      <c r="F150" s="47">
        <v>96.21</v>
      </c>
      <c r="G150" s="39" t="s">
        <v>974</v>
      </c>
    </row>
    <row r="151" spans="1:7" s="1" customFormat="1" ht="15" customHeight="1" x14ac:dyDescent="0.25">
      <c r="A151" s="37">
        <v>144</v>
      </c>
      <c r="B151" s="39" t="s">
        <v>187</v>
      </c>
      <c r="C151" s="39" t="s">
        <v>312</v>
      </c>
      <c r="D151" s="39" t="s">
        <v>754</v>
      </c>
      <c r="E151" s="39" t="s">
        <v>961</v>
      </c>
      <c r="F151" s="47">
        <v>7479.78</v>
      </c>
      <c r="G151" s="39" t="s">
        <v>996</v>
      </c>
    </row>
    <row r="152" spans="1:7" s="1" customFormat="1" ht="15" customHeight="1" x14ac:dyDescent="0.25">
      <c r="A152" s="37">
        <v>145</v>
      </c>
      <c r="B152" s="39" t="s">
        <v>154</v>
      </c>
      <c r="C152" s="39" t="s">
        <v>313</v>
      </c>
      <c r="D152" s="39" t="s">
        <v>755</v>
      </c>
      <c r="E152" s="39" t="s">
        <v>961</v>
      </c>
      <c r="F152" s="47">
        <v>33.620000000000303</v>
      </c>
      <c r="G152" s="39" t="s">
        <v>974</v>
      </c>
    </row>
    <row r="153" spans="1:7" s="1" customFormat="1" ht="15" customHeight="1" x14ac:dyDescent="0.25">
      <c r="A153" s="37">
        <v>146</v>
      </c>
      <c r="B153" s="39" t="s">
        <v>184</v>
      </c>
      <c r="C153" s="39" t="s">
        <v>314</v>
      </c>
      <c r="D153" s="39" t="s">
        <v>171</v>
      </c>
      <c r="E153" s="39" t="s">
        <v>961</v>
      </c>
      <c r="F153" s="47">
        <v>13550.49</v>
      </c>
      <c r="G153" s="39" t="s">
        <v>966</v>
      </c>
    </row>
    <row r="154" spans="1:7" s="1" customFormat="1" ht="15" customHeight="1" x14ac:dyDescent="0.25">
      <c r="A154" s="37">
        <v>147</v>
      </c>
      <c r="B154" s="39" t="s">
        <v>174</v>
      </c>
      <c r="C154" s="39" t="s">
        <v>315</v>
      </c>
      <c r="D154" s="39" t="s">
        <v>756</v>
      </c>
      <c r="E154" s="39" t="s">
        <v>962</v>
      </c>
      <c r="F154" s="47">
        <v>110.51</v>
      </c>
      <c r="G154" s="39" t="s">
        <v>963</v>
      </c>
    </row>
    <row r="155" spans="1:7" s="1" customFormat="1" ht="15" customHeight="1" x14ac:dyDescent="0.25">
      <c r="A155" s="37">
        <v>148</v>
      </c>
      <c r="B155" s="39" t="s">
        <v>178</v>
      </c>
      <c r="C155" s="39" t="s">
        <v>316</v>
      </c>
      <c r="D155" s="39" t="s">
        <v>757</v>
      </c>
      <c r="E155" s="39" t="s">
        <v>961</v>
      </c>
      <c r="F155" s="47">
        <v>134.68</v>
      </c>
      <c r="G155" s="39" t="s">
        <v>999</v>
      </c>
    </row>
    <row r="156" spans="1:7" s="1" customFormat="1" ht="15" customHeight="1" x14ac:dyDescent="0.25">
      <c r="A156" s="37">
        <v>149</v>
      </c>
      <c r="B156" s="39" t="s">
        <v>154</v>
      </c>
      <c r="C156" s="39" t="s">
        <v>317</v>
      </c>
      <c r="D156" s="39" t="s">
        <v>678</v>
      </c>
      <c r="E156" s="39" t="s">
        <v>961</v>
      </c>
      <c r="F156" s="47">
        <v>103.203333333</v>
      </c>
      <c r="G156" s="39" t="s">
        <v>973</v>
      </c>
    </row>
    <row r="157" spans="1:7" s="1" customFormat="1" ht="15" customHeight="1" x14ac:dyDescent="0.25">
      <c r="A157" s="37">
        <v>150</v>
      </c>
      <c r="B157" s="39" t="s">
        <v>188</v>
      </c>
      <c r="C157" s="39" t="s">
        <v>318</v>
      </c>
      <c r="D157" s="39" t="s">
        <v>717</v>
      </c>
      <c r="E157" s="39" t="s">
        <v>961</v>
      </c>
      <c r="F157" s="47">
        <v>177.33</v>
      </c>
      <c r="G157" s="39" t="s">
        <v>966</v>
      </c>
    </row>
    <row r="158" spans="1:7" s="1" customFormat="1" ht="15" customHeight="1" x14ac:dyDescent="0.25">
      <c r="A158" s="37">
        <v>151</v>
      </c>
      <c r="B158" s="39" t="s">
        <v>154</v>
      </c>
      <c r="C158" s="39" t="s">
        <v>319</v>
      </c>
      <c r="D158" s="39" t="s">
        <v>758</v>
      </c>
      <c r="E158" s="39" t="s">
        <v>961</v>
      </c>
      <c r="F158" s="47">
        <v>2911.587</v>
      </c>
      <c r="G158" s="39" t="s">
        <v>973</v>
      </c>
    </row>
    <row r="159" spans="1:7" s="1" customFormat="1" ht="15" customHeight="1" x14ac:dyDescent="0.25">
      <c r="A159" s="37">
        <v>152</v>
      </c>
      <c r="B159" s="39" t="s">
        <v>154</v>
      </c>
      <c r="C159" s="39" t="s">
        <v>320</v>
      </c>
      <c r="D159" s="39" t="s">
        <v>759</v>
      </c>
      <c r="E159" s="39" t="s">
        <v>961</v>
      </c>
      <c r="F159" s="47">
        <v>109.75</v>
      </c>
      <c r="G159" s="39" t="s">
        <v>966</v>
      </c>
    </row>
    <row r="160" spans="1:7" s="1" customFormat="1" ht="15" customHeight="1" x14ac:dyDescent="0.25">
      <c r="A160" s="37">
        <v>153</v>
      </c>
      <c r="B160" s="39" t="s">
        <v>175</v>
      </c>
      <c r="C160" s="39" t="s">
        <v>321</v>
      </c>
      <c r="D160" s="39" t="s">
        <v>274</v>
      </c>
      <c r="E160" s="39" t="s">
        <v>961</v>
      </c>
      <c r="F160" s="47">
        <v>988.12</v>
      </c>
      <c r="G160" s="39" t="s">
        <v>1000</v>
      </c>
    </row>
    <row r="161" spans="1:7" s="1" customFormat="1" ht="15" customHeight="1" x14ac:dyDescent="0.25">
      <c r="A161" s="37">
        <v>154</v>
      </c>
      <c r="B161" s="39" t="s">
        <v>154</v>
      </c>
      <c r="C161" s="39" t="s">
        <v>322</v>
      </c>
      <c r="D161" s="39" t="s">
        <v>760</v>
      </c>
      <c r="E161" s="39" t="s">
        <v>961</v>
      </c>
      <c r="F161" s="47">
        <v>305.58</v>
      </c>
      <c r="G161" s="39" t="s">
        <v>973</v>
      </c>
    </row>
    <row r="162" spans="1:7" s="1" customFormat="1" ht="15" customHeight="1" x14ac:dyDescent="0.25">
      <c r="A162" s="37">
        <v>155</v>
      </c>
      <c r="B162" s="39" t="s">
        <v>181</v>
      </c>
      <c r="C162" s="39" t="s">
        <v>323</v>
      </c>
      <c r="D162" s="39" t="s">
        <v>675</v>
      </c>
      <c r="E162" s="39" t="s">
        <v>961</v>
      </c>
      <c r="F162" s="47">
        <v>297.77999999999997</v>
      </c>
      <c r="G162" s="39" t="s">
        <v>973</v>
      </c>
    </row>
    <row r="163" spans="1:7" s="1" customFormat="1" ht="15" customHeight="1" x14ac:dyDescent="0.25">
      <c r="A163" s="37">
        <v>156</v>
      </c>
      <c r="B163" s="39" t="s">
        <v>174</v>
      </c>
      <c r="C163" s="39" t="s">
        <v>324</v>
      </c>
      <c r="D163" s="39" t="s">
        <v>761</v>
      </c>
      <c r="E163" s="39" t="s">
        <v>961</v>
      </c>
      <c r="F163" s="47">
        <v>1.51000000000001</v>
      </c>
      <c r="G163" s="39" t="s">
        <v>963</v>
      </c>
    </row>
    <row r="164" spans="1:7" s="1" customFormat="1" ht="15" customHeight="1" x14ac:dyDescent="0.25">
      <c r="A164" s="37">
        <v>157</v>
      </c>
      <c r="B164" s="39" t="s">
        <v>178</v>
      </c>
      <c r="C164" s="39" t="s">
        <v>325</v>
      </c>
      <c r="D164" s="39" t="s">
        <v>715</v>
      </c>
      <c r="E164" s="39" t="s">
        <v>961</v>
      </c>
      <c r="F164" s="47">
        <v>793.37</v>
      </c>
      <c r="G164" s="39" t="s">
        <v>972</v>
      </c>
    </row>
    <row r="165" spans="1:7" s="1" customFormat="1" ht="15" customHeight="1" x14ac:dyDescent="0.25">
      <c r="A165" s="37">
        <v>158</v>
      </c>
      <c r="B165" s="39" t="s">
        <v>174</v>
      </c>
      <c r="C165" s="39" t="s">
        <v>326</v>
      </c>
      <c r="D165" s="39" t="s">
        <v>762</v>
      </c>
      <c r="E165" s="39" t="s">
        <v>961</v>
      </c>
      <c r="F165" s="47">
        <v>72.8</v>
      </c>
      <c r="G165" s="39" t="s">
        <v>963</v>
      </c>
    </row>
    <row r="166" spans="1:7" s="1" customFormat="1" ht="15" customHeight="1" x14ac:dyDescent="0.25">
      <c r="A166" s="37">
        <v>159</v>
      </c>
      <c r="B166" s="39" t="s">
        <v>154</v>
      </c>
      <c r="C166" s="39" t="s">
        <v>327</v>
      </c>
      <c r="D166" s="39" t="s">
        <v>763</v>
      </c>
      <c r="E166" s="39" t="s">
        <v>961</v>
      </c>
      <c r="F166" s="47">
        <v>7833.8519999999999</v>
      </c>
      <c r="G166" s="39" t="s">
        <v>973</v>
      </c>
    </row>
    <row r="167" spans="1:7" s="1" customFormat="1" ht="15" customHeight="1" x14ac:dyDescent="0.25">
      <c r="A167" s="37">
        <v>160</v>
      </c>
      <c r="B167" s="39" t="s">
        <v>174</v>
      </c>
      <c r="C167" s="39" t="s">
        <v>328</v>
      </c>
      <c r="D167" s="39" t="s">
        <v>171</v>
      </c>
      <c r="E167" s="39" t="s">
        <v>961</v>
      </c>
      <c r="F167" s="47">
        <v>20.88</v>
      </c>
      <c r="G167" s="39" t="s">
        <v>963</v>
      </c>
    </row>
    <row r="168" spans="1:7" s="1" customFormat="1" ht="15" customHeight="1" x14ac:dyDescent="0.25">
      <c r="A168" s="37">
        <v>161</v>
      </c>
      <c r="B168" s="39" t="s">
        <v>180</v>
      </c>
      <c r="C168" s="39" t="s">
        <v>329</v>
      </c>
      <c r="D168" s="39" t="s">
        <v>164</v>
      </c>
      <c r="E168" s="39" t="s">
        <v>961</v>
      </c>
      <c r="F168" s="47">
        <v>831.08</v>
      </c>
      <c r="G168" s="39" t="s">
        <v>972</v>
      </c>
    </row>
    <row r="169" spans="1:7" s="1" customFormat="1" ht="15" customHeight="1" x14ac:dyDescent="0.25">
      <c r="A169" s="37">
        <v>162</v>
      </c>
      <c r="B169" s="39" t="s">
        <v>154</v>
      </c>
      <c r="C169" s="39" t="s">
        <v>159</v>
      </c>
      <c r="D169" s="39" t="s">
        <v>160</v>
      </c>
      <c r="E169" s="39" t="s">
        <v>961</v>
      </c>
      <c r="F169" s="47">
        <v>55985.29</v>
      </c>
      <c r="G169" s="39" t="s">
        <v>967</v>
      </c>
    </row>
    <row r="170" spans="1:7" s="1" customFormat="1" ht="15" customHeight="1" x14ac:dyDescent="0.25">
      <c r="A170" s="37">
        <v>163</v>
      </c>
      <c r="B170" s="39" t="s">
        <v>175</v>
      </c>
      <c r="C170" s="39" t="s">
        <v>330</v>
      </c>
      <c r="D170" s="39" t="s">
        <v>764</v>
      </c>
      <c r="E170" s="39" t="s">
        <v>961</v>
      </c>
      <c r="F170" s="47">
        <v>341.85</v>
      </c>
      <c r="G170" s="39" t="s">
        <v>963</v>
      </c>
    </row>
    <row r="171" spans="1:7" s="1" customFormat="1" ht="15" customHeight="1" x14ac:dyDescent="0.25">
      <c r="A171" s="37">
        <v>164</v>
      </c>
      <c r="B171" s="39" t="s">
        <v>174</v>
      </c>
      <c r="C171" s="39" t="s">
        <v>331</v>
      </c>
      <c r="D171" s="39" t="s">
        <v>765</v>
      </c>
      <c r="E171" s="39" t="s">
        <v>961</v>
      </c>
      <c r="F171" s="47">
        <v>14</v>
      </c>
      <c r="G171" s="39" t="s">
        <v>995</v>
      </c>
    </row>
    <row r="172" spans="1:7" s="1" customFormat="1" ht="15" customHeight="1" x14ac:dyDescent="0.25">
      <c r="A172" s="37">
        <v>165</v>
      </c>
      <c r="B172" s="39" t="s">
        <v>154</v>
      </c>
      <c r="C172" s="39" t="s">
        <v>332</v>
      </c>
      <c r="D172" s="39" t="s">
        <v>766</v>
      </c>
      <c r="E172" s="39" t="s">
        <v>961</v>
      </c>
      <c r="F172" s="47">
        <v>5177.6593333339997</v>
      </c>
      <c r="G172" s="39" t="s">
        <v>973</v>
      </c>
    </row>
    <row r="173" spans="1:7" s="1" customFormat="1" ht="15" customHeight="1" x14ac:dyDescent="0.25">
      <c r="A173" s="37">
        <v>166</v>
      </c>
      <c r="B173" s="39" t="s">
        <v>182</v>
      </c>
      <c r="C173" s="39" t="s">
        <v>333</v>
      </c>
      <c r="D173" s="39" t="s">
        <v>755</v>
      </c>
      <c r="E173" s="39" t="s">
        <v>961</v>
      </c>
      <c r="F173" s="47">
        <v>4865.24</v>
      </c>
      <c r="G173" s="39" t="s">
        <v>987</v>
      </c>
    </row>
    <row r="174" spans="1:7" s="1" customFormat="1" ht="15" customHeight="1" x14ac:dyDescent="0.25">
      <c r="A174" s="37">
        <v>167</v>
      </c>
      <c r="B174" s="39" t="s">
        <v>182</v>
      </c>
      <c r="C174" s="39" t="s">
        <v>334</v>
      </c>
      <c r="D174" s="39" t="s">
        <v>684</v>
      </c>
      <c r="E174" s="39" t="s">
        <v>961</v>
      </c>
      <c r="F174" s="47">
        <v>6932.7599999999902</v>
      </c>
      <c r="G174" s="39" t="s">
        <v>969</v>
      </c>
    </row>
    <row r="175" spans="1:7" s="1" customFormat="1" ht="15" customHeight="1" x14ac:dyDescent="0.25">
      <c r="A175" s="37">
        <v>168</v>
      </c>
      <c r="B175" s="39" t="s">
        <v>180</v>
      </c>
      <c r="C175" s="39" t="s">
        <v>335</v>
      </c>
      <c r="D175" s="39" t="s">
        <v>767</v>
      </c>
      <c r="E175" s="39" t="s">
        <v>961</v>
      </c>
      <c r="F175" s="47">
        <v>518.22</v>
      </c>
      <c r="G175" s="39" t="s">
        <v>972</v>
      </c>
    </row>
    <row r="176" spans="1:7" s="1" customFormat="1" ht="15" customHeight="1" x14ac:dyDescent="0.25">
      <c r="A176" s="37">
        <v>169</v>
      </c>
      <c r="B176" s="39" t="s">
        <v>179</v>
      </c>
      <c r="C176" s="39" t="s">
        <v>335</v>
      </c>
      <c r="D176" s="39" t="s">
        <v>767</v>
      </c>
      <c r="E176" s="39" t="s">
        <v>961</v>
      </c>
      <c r="F176" s="47">
        <v>181.14</v>
      </c>
      <c r="G176" s="39" t="s">
        <v>972</v>
      </c>
    </row>
    <row r="177" spans="1:7" s="1" customFormat="1" ht="15" customHeight="1" x14ac:dyDescent="0.25">
      <c r="A177" s="37">
        <v>170</v>
      </c>
      <c r="B177" s="39" t="s">
        <v>174</v>
      </c>
      <c r="C177" s="39" t="s">
        <v>336</v>
      </c>
      <c r="D177" s="39" t="s">
        <v>768</v>
      </c>
      <c r="E177" s="39" t="s">
        <v>961</v>
      </c>
      <c r="F177" s="47">
        <v>42.02</v>
      </c>
      <c r="G177" s="39" t="s">
        <v>963</v>
      </c>
    </row>
    <row r="178" spans="1:7" s="1" customFormat="1" ht="15" customHeight="1" x14ac:dyDescent="0.25">
      <c r="A178" s="37">
        <v>171</v>
      </c>
      <c r="B178" s="39" t="s">
        <v>175</v>
      </c>
      <c r="C178" s="39" t="s">
        <v>337</v>
      </c>
      <c r="D178" s="39" t="s">
        <v>769</v>
      </c>
      <c r="E178" s="39" t="s">
        <v>961</v>
      </c>
      <c r="F178" s="47">
        <v>42.31</v>
      </c>
      <c r="G178" s="39" t="s">
        <v>969</v>
      </c>
    </row>
    <row r="179" spans="1:7" s="1" customFormat="1" ht="15" customHeight="1" x14ac:dyDescent="0.25">
      <c r="A179" s="37">
        <v>172</v>
      </c>
      <c r="B179" s="39" t="s">
        <v>154</v>
      </c>
      <c r="C179" s="39" t="s">
        <v>338</v>
      </c>
      <c r="D179" s="39" t="s">
        <v>770</v>
      </c>
      <c r="E179" s="39" t="s">
        <v>962</v>
      </c>
      <c r="F179" s="47">
        <v>208.64</v>
      </c>
      <c r="G179" s="39" t="s">
        <v>1001</v>
      </c>
    </row>
    <row r="180" spans="1:7" s="1" customFormat="1" ht="15" customHeight="1" x14ac:dyDescent="0.25">
      <c r="A180" s="37">
        <v>173</v>
      </c>
      <c r="B180" s="39" t="s">
        <v>174</v>
      </c>
      <c r="C180" s="39" t="s">
        <v>339</v>
      </c>
      <c r="D180" s="39" t="s">
        <v>771</v>
      </c>
      <c r="E180" s="39" t="s">
        <v>961</v>
      </c>
      <c r="F180" s="47">
        <v>23</v>
      </c>
      <c r="G180" s="39" t="s">
        <v>963</v>
      </c>
    </row>
    <row r="181" spans="1:7" s="1" customFormat="1" ht="15" customHeight="1" x14ac:dyDescent="0.25">
      <c r="A181" s="37">
        <v>174</v>
      </c>
      <c r="B181" s="39" t="s">
        <v>154</v>
      </c>
      <c r="C181" s="39" t="s">
        <v>340</v>
      </c>
      <c r="D181" s="39" t="s">
        <v>772</v>
      </c>
      <c r="E181" s="39" t="s">
        <v>961</v>
      </c>
      <c r="F181" s="47">
        <v>273.26</v>
      </c>
      <c r="G181" s="39" t="s">
        <v>1002</v>
      </c>
    </row>
    <row r="182" spans="1:7" s="1" customFormat="1" ht="15" customHeight="1" x14ac:dyDescent="0.25">
      <c r="A182" s="37">
        <v>175</v>
      </c>
      <c r="B182" s="39" t="s">
        <v>154</v>
      </c>
      <c r="C182" s="39" t="s">
        <v>341</v>
      </c>
      <c r="D182" s="39" t="s">
        <v>678</v>
      </c>
      <c r="E182" s="39" t="s">
        <v>961</v>
      </c>
      <c r="F182" s="47">
        <v>386.19</v>
      </c>
      <c r="G182" s="39" t="s">
        <v>988</v>
      </c>
    </row>
    <row r="183" spans="1:7" s="1" customFormat="1" ht="15" customHeight="1" x14ac:dyDescent="0.25">
      <c r="A183" s="37">
        <v>176</v>
      </c>
      <c r="B183" s="39" t="s">
        <v>174</v>
      </c>
      <c r="C183" s="39" t="s">
        <v>342</v>
      </c>
      <c r="D183" s="39" t="s">
        <v>773</v>
      </c>
      <c r="E183" s="39" t="s">
        <v>961</v>
      </c>
      <c r="F183" s="47">
        <v>113.83</v>
      </c>
      <c r="G183" s="39" t="s">
        <v>963</v>
      </c>
    </row>
    <row r="184" spans="1:7" s="1" customFormat="1" ht="15" customHeight="1" x14ac:dyDescent="0.25">
      <c r="A184" s="37">
        <v>177</v>
      </c>
      <c r="B184" s="39" t="s">
        <v>189</v>
      </c>
      <c r="C184" s="39" t="s">
        <v>343</v>
      </c>
      <c r="D184" s="39" t="s">
        <v>774</v>
      </c>
      <c r="E184" s="39" t="s">
        <v>961</v>
      </c>
      <c r="F184" s="47">
        <v>143.02000000000001</v>
      </c>
      <c r="G184" s="39" t="s">
        <v>970</v>
      </c>
    </row>
    <row r="185" spans="1:7" s="1" customFormat="1" ht="15" customHeight="1" x14ac:dyDescent="0.25">
      <c r="A185" s="37">
        <v>178</v>
      </c>
      <c r="B185" s="39" t="s">
        <v>154</v>
      </c>
      <c r="C185" s="39" t="s">
        <v>344</v>
      </c>
      <c r="D185" s="39" t="s">
        <v>775</v>
      </c>
      <c r="E185" s="39" t="s">
        <v>961</v>
      </c>
      <c r="F185" s="47">
        <v>1264.24</v>
      </c>
      <c r="G185" s="39" t="s">
        <v>977</v>
      </c>
    </row>
    <row r="186" spans="1:7" s="1" customFormat="1" ht="15" customHeight="1" x14ac:dyDescent="0.25">
      <c r="A186" s="37">
        <v>179</v>
      </c>
      <c r="B186" s="39" t="s">
        <v>174</v>
      </c>
      <c r="C186" s="39" t="s">
        <v>345</v>
      </c>
      <c r="D186" s="39" t="s">
        <v>736</v>
      </c>
      <c r="E186" s="39" t="s">
        <v>961</v>
      </c>
      <c r="F186" s="47">
        <v>107.25</v>
      </c>
      <c r="G186" s="39" t="s">
        <v>1000</v>
      </c>
    </row>
    <row r="187" spans="1:7" s="1" customFormat="1" ht="15" customHeight="1" x14ac:dyDescent="0.25">
      <c r="A187" s="37">
        <v>180</v>
      </c>
      <c r="B187" s="39" t="s">
        <v>154</v>
      </c>
      <c r="C187" s="39" t="s">
        <v>346</v>
      </c>
      <c r="D187" s="39" t="s">
        <v>776</v>
      </c>
      <c r="E187" s="39" t="s">
        <v>961</v>
      </c>
      <c r="F187" s="47">
        <v>3434.02</v>
      </c>
      <c r="G187" s="39" t="s">
        <v>974</v>
      </c>
    </row>
    <row r="188" spans="1:7" s="1" customFormat="1" ht="15" customHeight="1" x14ac:dyDescent="0.25">
      <c r="A188" s="37">
        <v>181</v>
      </c>
      <c r="B188" s="39" t="s">
        <v>154</v>
      </c>
      <c r="C188" s="39" t="s">
        <v>347</v>
      </c>
      <c r="D188" s="39" t="s">
        <v>680</v>
      </c>
      <c r="E188" s="39" t="s">
        <v>962</v>
      </c>
      <c r="F188" s="47">
        <v>1437.926333333</v>
      </c>
      <c r="G188" s="39" t="s">
        <v>973</v>
      </c>
    </row>
    <row r="189" spans="1:7" s="1" customFormat="1" ht="15" customHeight="1" x14ac:dyDescent="0.25">
      <c r="A189" s="37">
        <v>182</v>
      </c>
      <c r="B189" s="39" t="s">
        <v>175</v>
      </c>
      <c r="C189" s="39" t="s">
        <v>348</v>
      </c>
      <c r="D189" s="39" t="s">
        <v>777</v>
      </c>
      <c r="E189" s="39" t="s">
        <v>961</v>
      </c>
      <c r="F189" s="47">
        <v>71.510000000000005</v>
      </c>
      <c r="G189" s="39" t="s">
        <v>963</v>
      </c>
    </row>
    <row r="190" spans="1:7" s="1" customFormat="1" ht="15" customHeight="1" x14ac:dyDescent="0.25">
      <c r="A190" s="37">
        <v>183</v>
      </c>
      <c r="B190" s="39" t="s">
        <v>181</v>
      </c>
      <c r="C190" s="39" t="s">
        <v>349</v>
      </c>
      <c r="D190" s="39" t="s">
        <v>778</v>
      </c>
      <c r="E190" s="39" t="s">
        <v>961</v>
      </c>
      <c r="F190" s="47">
        <v>2201.4699999999998</v>
      </c>
      <c r="G190" s="39" t="s">
        <v>973</v>
      </c>
    </row>
    <row r="191" spans="1:7" s="1" customFormat="1" ht="15" customHeight="1" x14ac:dyDescent="0.25">
      <c r="A191" s="37">
        <v>184</v>
      </c>
      <c r="B191" s="39" t="s">
        <v>154</v>
      </c>
      <c r="C191" s="39" t="s">
        <v>349</v>
      </c>
      <c r="D191" s="39" t="s">
        <v>778</v>
      </c>
      <c r="E191" s="39" t="s">
        <v>961</v>
      </c>
      <c r="F191" s="47">
        <v>626.52099999999996</v>
      </c>
      <c r="G191" s="39" t="s">
        <v>973</v>
      </c>
    </row>
    <row r="192" spans="1:7" s="1" customFormat="1" ht="15" customHeight="1" x14ac:dyDescent="0.25">
      <c r="A192" s="37">
        <v>185</v>
      </c>
      <c r="B192" s="39" t="s">
        <v>154</v>
      </c>
      <c r="C192" s="39" t="s">
        <v>350</v>
      </c>
      <c r="D192" s="39" t="s">
        <v>705</v>
      </c>
      <c r="E192" s="39" t="s">
        <v>961</v>
      </c>
      <c r="F192" s="47">
        <v>1269.99</v>
      </c>
      <c r="G192" s="39" t="s">
        <v>980</v>
      </c>
    </row>
    <row r="193" spans="1:7" s="1" customFormat="1" ht="15" customHeight="1" x14ac:dyDescent="0.25">
      <c r="A193" s="37">
        <v>186</v>
      </c>
      <c r="B193" s="39" t="s">
        <v>154</v>
      </c>
      <c r="C193" s="39" t="s">
        <v>351</v>
      </c>
      <c r="D193" s="39" t="s">
        <v>264</v>
      </c>
      <c r="E193" s="39" t="s">
        <v>961</v>
      </c>
      <c r="F193" s="47">
        <v>4449.0929999999998</v>
      </c>
      <c r="G193" s="39" t="s">
        <v>973</v>
      </c>
    </row>
    <row r="194" spans="1:7" s="1" customFormat="1" ht="15" customHeight="1" x14ac:dyDescent="0.25">
      <c r="A194" s="37">
        <v>187</v>
      </c>
      <c r="B194" s="39" t="s">
        <v>154</v>
      </c>
      <c r="C194" s="39" t="s">
        <v>352</v>
      </c>
      <c r="D194" s="39" t="s">
        <v>779</v>
      </c>
      <c r="E194" s="39" t="s">
        <v>961</v>
      </c>
      <c r="F194" s="47">
        <v>518.17999999999995</v>
      </c>
      <c r="G194" s="39" t="s">
        <v>985</v>
      </c>
    </row>
    <row r="195" spans="1:7" s="1" customFormat="1" ht="15" customHeight="1" x14ac:dyDescent="0.25">
      <c r="A195" s="37">
        <v>188</v>
      </c>
      <c r="B195" s="39" t="s">
        <v>175</v>
      </c>
      <c r="C195" s="39" t="s">
        <v>353</v>
      </c>
      <c r="D195" s="39" t="s">
        <v>780</v>
      </c>
      <c r="E195" s="39" t="s">
        <v>961</v>
      </c>
      <c r="F195" s="47">
        <v>172.74</v>
      </c>
      <c r="G195" s="39" t="s">
        <v>972</v>
      </c>
    </row>
    <row r="196" spans="1:7" s="1" customFormat="1" ht="15" customHeight="1" x14ac:dyDescent="0.25">
      <c r="A196" s="37">
        <v>189</v>
      </c>
      <c r="B196" s="39" t="s">
        <v>154</v>
      </c>
      <c r="C196" s="39" t="s">
        <v>354</v>
      </c>
      <c r="D196" s="39" t="s">
        <v>781</v>
      </c>
      <c r="E196" s="39" t="s">
        <v>961</v>
      </c>
      <c r="F196" s="47">
        <v>4379.3</v>
      </c>
      <c r="G196" s="39" t="s">
        <v>974</v>
      </c>
    </row>
    <row r="197" spans="1:7" s="1" customFormat="1" ht="15" customHeight="1" x14ac:dyDescent="0.25">
      <c r="A197" s="37">
        <v>190</v>
      </c>
      <c r="B197" s="39" t="s">
        <v>177</v>
      </c>
      <c r="C197" s="39" t="s">
        <v>355</v>
      </c>
      <c r="D197" s="39" t="s">
        <v>782</v>
      </c>
      <c r="E197" s="39" t="s">
        <v>961</v>
      </c>
      <c r="F197" s="47">
        <v>2262.0500000000002</v>
      </c>
      <c r="G197" s="39" t="s">
        <v>987</v>
      </c>
    </row>
    <row r="198" spans="1:7" s="1" customFormat="1" ht="15" customHeight="1" x14ac:dyDescent="0.25">
      <c r="A198" s="37">
        <v>191</v>
      </c>
      <c r="B198" s="39" t="s">
        <v>175</v>
      </c>
      <c r="C198" s="39" t="s">
        <v>356</v>
      </c>
      <c r="D198" s="39" t="s">
        <v>168</v>
      </c>
      <c r="E198" s="39" t="s">
        <v>961</v>
      </c>
      <c r="F198" s="47">
        <v>1101.6600000000001</v>
      </c>
      <c r="G198" s="39" t="s">
        <v>973</v>
      </c>
    </row>
    <row r="199" spans="1:7" s="1" customFormat="1" ht="15" customHeight="1" x14ac:dyDescent="0.25">
      <c r="A199" s="37">
        <v>192</v>
      </c>
      <c r="B199" s="39" t="s">
        <v>175</v>
      </c>
      <c r="C199" s="39" t="s">
        <v>356</v>
      </c>
      <c r="D199" s="39" t="s">
        <v>783</v>
      </c>
      <c r="E199" s="39" t="s">
        <v>961</v>
      </c>
      <c r="F199" s="47">
        <v>1641.25</v>
      </c>
      <c r="G199" s="39" t="s">
        <v>973</v>
      </c>
    </row>
    <row r="200" spans="1:7" s="1" customFormat="1" ht="15" customHeight="1" x14ac:dyDescent="0.25">
      <c r="A200" s="37">
        <v>193</v>
      </c>
      <c r="B200" s="39" t="s">
        <v>179</v>
      </c>
      <c r="C200" s="39" t="s">
        <v>357</v>
      </c>
      <c r="D200" s="39" t="s">
        <v>784</v>
      </c>
      <c r="E200" s="39" t="s">
        <v>961</v>
      </c>
      <c r="F200" s="47">
        <v>273.13</v>
      </c>
      <c r="G200" s="39" t="s">
        <v>972</v>
      </c>
    </row>
    <row r="201" spans="1:7" s="1" customFormat="1" ht="15" customHeight="1" x14ac:dyDescent="0.25">
      <c r="A201" s="37">
        <v>194</v>
      </c>
      <c r="B201" s="39" t="s">
        <v>184</v>
      </c>
      <c r="C201" s="39" t="s">
        <v>358</v>
      </c>
      <c r="D201" s="39" t="s">
        <v>736</v>
      </c>
      <c r="E201" s="39" t="s">
        <v>962</v>
      </c>
      <c r="F201" s="47">
        <v>18997.990000000002</v>
      </c>
      <c r="G201" s="39" t="s">
        <v>966</v>
      </c>
    </row>
    <row r="202" spans="1:7" s="1" customFormat="1" ht="15" customHeight="1" x14ac:dyDescent="0.25">
      <c r="A202" s="37">
        <v>195</v>
      </c>
      <c r="B202" s="39" t="s">
        <v>174</v>
      </c>
      <c r="C202" s="39" t="s">
        <v>359</v>
      </c>
      <c r="D202" s="39" t="s">
        <v>785</v>
      </c>
      <c r="E202" s="39" t="s">
        <v>961</v>
      </c>
      <c r="F202" s="47">
        <v>432.41</v>
      </c>
      <c r="G202" s="39" t="s">
        <v>963</v>
      </c>
    </row>
    <row r="203" spans="1:7" s="1" customFormat="1" ht="15" customHeight="1" x14ac:dyDescent="0.25">
      <c r="A203" s="37">
        <v>196</v>
      </c>
      <c r="B203" s="39" t="s">
        <v>154</v>
      </c>
      <c r="C203" s="39" t="s">
        <v>360</v>
      </c>
      <c r="D203" s="39" t="s">
        <v>171</v>
      </c>
      <c r="E203" s="39" t="s">
        <v>961</v>
      </c>
      <c r="F203" s="47">
        <v>249.63</v>
      </c>
      <c r="G203" s="39" t="s">
        <v>977</v>
      </c>
    </row>
    <row r="204" spans="1:7" s="1" customFormat="1" ht="15" customHeight="1" x14ac:dyDescent="0.25">
      <c r="A204" s="37">
        <v>197</v>
      </c>
      <c r="B204" s="39" t="s">
        <v>154</v>
      </c>
      <c r="C204" s="39" t="s">
        <v>361</v>
      </c>
      <c r="D204" s="39" t="s">
        <v>786</v>
      </c>
      <c r="E204" s="39" t="s">
        <v>961</v>
      </c>
      <c r="F204" s="47">
        <v>5.12</v>
      </c>
      <c r="G204" s="39" t="s">
        <v>1003</v>
      </c>
    </row>
    <row r="205" spans="1:7" s="1" customFormat="1" ht="15" customHeight="1" x14ac:dyDescent="0.25">
      <c r="A205" s="37">
        <v>198</v>
      </c>
      <c r="B205" s="39" t="s">
        <v>154</v>
      </c>
      <c r="C205" s="39" t="s">
        <v>362</v>
      </c>
      <c r="D205" s="39" t="s">
        <v>787</v>
      </c>
      <c r="E205" s="39" t="s">
        <v>961</v>
      </c>
      <c r="F205" s="47">
        <v>102.94</v>
      </c>
      <c r="G205" s="39" t="s">
        <v>965</v>
      </c>
    </row>
    <row r="206" spans="1:7" s="1" customFormat="1" ht="15" customHeight="1" x14ac:dyDescent="0.25">
      <c r="A206" s="37">
        <v>199</v>
      </c>
      <c r="B206" s="39" t="s">
        <v>154</v>
      </c>
      <c r="C206" s="39" t="s">
        <v>363</v>
      </c>
      <c r="D206" s="39" t="s">
        <v>678</v>
      </c>
      <c r="E206" s="39" t="s">
        <v>961</v>
      </c>
      <c r="F206" s="47">
        <v>8834.7099999999991</v>
      </c>
      <c r="G206" s="39" t="s">
        <v>967</v>
      </c>
    </row>
    <row r="207" spans="1:7" s="1" customFormat="1" ht="15" customHeight="1" x14ac:dyDescent="0.25">
      <c r="A207" s="37">
        <v>200</v>
      </c>
      <c r="B207" s="39" t="s">
        <v>184</v>
      </c>
      <c r="C207" s="39" t="s">
        <v>364</v>
      </c>
      <c r="D207" s="39" t="s">
        <v>727</v>
      </c>
      <c r="E207" s="39" t="s">
        <v>962</v>
      </c>
      <c r="F207" s="47">
        <v>1024.1600000000001</v>
      </c>
      <c r="G207" s="39" t="s">
        <v>966</v>
      </c>
    </row>
    <row r="208" spans="1:7" s="1" customFormat="1" ht="15" customHeight="1" x14ac:dyDescent="0.25">
      <c r="A208" s="37">
        <v>201</v>
      </c>
      <c r="B208" s="39" t="s">
        <v>154</v>
      </c>
      <c r="C208" s="39" t="s">
        <v>365</v>
      </c>
      <c r="D208" s="39" t="s">
        <v>788</v>
      </c>
      <c r="E208" s="39" t="s">
        <v>961</v>
      </c>
      <c r="F208" s="47">
        <v>2908.96</v>
      </c>
      <c r="G208" s="39" t="s">
        <v>974</v>
      </c>
    </row>
    <row r="209" spans="1:7" s="1" customFormat="1" ht="15" customHeight="1" x14ac:dyDescent="0.25">
      <c r="A209" s="37">
        <v>202</v>
      </c>
      <c r="B209" s="39" t="s">
        <v>174</v>
      </c>
      <c r="C209" s="39" t="s">
        <v>366</v>
      </c>
      <c r="D209" s="39" t="s">
        <v>789</v>
      </c>
      <c r="E209" s="39" t="s">
        <v>961</v>
      </c>
      <c r="F209" s="47">
        <v>54.7</v>
      </c>
      <c r="G209" s="39" t="s">
        <v>1004</v>
      </c>
    </row>
    <row r="210" spans="1:7" s="1" customFormat="1" ht="15" customHeight="1" x14ac:dyDescent="0.25">
      <c r="A210" s="37">
        <v>203</v>
      </c>
      <c r="B210" s="39" t="s">
        <v>178</v>
      </c>
      <c r="C210" s="39" t="s">
        <v>367</v>
      </c>
      <c r="D210" s="39" t="s">
        <v>684</v>
      </c>
      <c r="E210" s="39" t="s">
        <v>962</v>
      </c>
      <c r="F210" s="47">
        <v>377.76</v>
      </c>
      <c r="G210" s="39" t="s">
        <v>972</v>
      </c>
    </row>
    <row r="211" spans="1:7" s="1" customFormat="1" ht="15" customHeight="1" x14ac:dyDescent="0.25">
      <c r="A211" s="37">
        <v>204</v>
      </c>
      <c r="B211" s="39" t="s">
        <v>154</v>
      </c>
      <c r="C211" s="39" t="s">
        <v>368</v>
      </c>
      <c r="D211" s="39" t="s">
        <v>682</v>
      </c>
      <c r="E211" s="39" t="s">
        <v>961</v>
      </c>
      <c r="F211" s="47">
        <v>4307.6409999999996</v>
      </c>
      <c r="G211" s="39" t="s">
        <v>973</v>
      </c>
    </row>
    <row r="212" spans="1:7" s="1" customFormat="1" ht="15" customHeight="1" x14ac:dyDescent="0.25">
      <c r="A212" s="37">
        <v>205</v>
      </c>
      <c r="B212" s="39" t="s">
        <v>154</v>
      </c>
      <c r="C212" s="39" t="s">
        <v>369</v>
      </c>
      <c r="D212" s="39" t="s">
        <v>790</v>
      </c>
      <c r="E212" s="39" t="s">
        <v>961</v>
      </c>
      <c r="F212" s="47">
        <v>301.08999999999997</v>
      </c>
      <c r="G212" s="39" t="s">
        <v>977</v>
      </c>
    </row>
    <row r="213" spans="1:7" s="1" customFormat="1" ht="15" customHeight="1" x14ac:dyDescent="0.25">
      <c r="A213" s="37">
        <v>206</v>
      </c>
      <c r="B213" s="39" t="s">
        <v>174</v>
      </c>
      <c r="C213" s="39" t="s">
        <v>370</v>
      </c>
      <c r="D213" s="39" t="s">
        <v>506</v>
      </c>
      <c r="E213" s="39" t="s">
        <v>961</v>
      </c>
      <c r="F213" s="47">
        <v>68.33</v>
      </c>
      <c r="G213" s="39" t="s">
        <v>963</v>
      </c>
    </row>
    <row r="214" spans="1:7" s="1" customFormat="1" ht="15" customHeight="1" x14ac:dyDescent="0.25">
      <c r="A214" s="37">
        <v>207</v>
      </c>
      <c r="B214" s="39" t="s">
        <v>177</v>
      </c>
      <c r="C214" s="39" t="s">
        <v>371</v>
      </c>
      <c r="D214" s="39" t="s">
        <v>791</v>
      </c>
      <c r="E214" s="39" t="s">
        <v>961</v>
      </c>
      <c r="F214" s="47">
        <v>3331.23</v>
      </c>
      <c r="G214" s="39" t="s">
        <v>987</v>
      </c>
    </row>
    <row r="215" spans="1:7" s="1" customFormat="1" ht="15" customHeight="1" x14ac:dyDescent="0.25">
      <c r="A215" s="37">
        <v>208</v>
      </c>
      <c r="B215" s="39" t="s">
        <v>189</v>
      </c>
      <c r="C215" s="39" t="s">
        <v>372</v>
      </c>
      <c r="D215" s="39" t="s">
        <v>792</v>
      </c>
      <c r="E215" s="39" t="s">
        <v>961</v>
      </c>
      <c r="F215" s="47">
        <v>102.26</v>
      </c>
      <c r="G215" s="39" t="s">
        <v>970</v>
      </c>
    </row>
    <row r="216" spans="1:7" s="1" customFormat="1" ht="15" customHeight="1" x14ac:dyDescent="0.25">
      <c r="A216" s="37">
        <v>209</v>
      </c>
      <c r="B216" s="39" t="s">
        <v>174</v>
      </c>
      <c r="C216" s="39" t="s">
        <v>373</v>
      </c>
      <c r="D216" s="39" t="s">
        <v>793</v>
      </c>
      <c r="E216" s="39" t="s">
        <v>962</v>
      </c>
      <c r="F216" s="47">
        <v>112.4</v>
      </c>
      <c r="G216" s="39" t="s">
        <v>963</v>
      </c>
    </row>
    <row r="217" spans="1:7" s="1" customFormat="1" ht="15" customHeight="1" x14ac:dyDescent="0.25">
      <c r="A217" s="37">
        <v>210</v>
      </c>
      <c r="B217" s="39" t="s">
        <v>181</v>
      </c>
      <c r="C217" s="39" t="s">
        <v>374</v>
      </c>
      <c r="D217" s="39" t="s">
        <v>678</v>
      </c>
      <c r="E217" s="39" t="s">
        <v>961</v>
      </c>
      <c r="F217" s="47">
        <v>478.58</v>
      </c>
      <c r="G217" s="39" t="s">
        <v>973</v>
      </c>
    </row>
    <row r="218" spans="1:7" s="1" customFormat="1" ht="15" customHeight="1" x14ac:dyDescent="0.25">
      <c r="A218" s="37">
        <v>211</v>
      </c>
      <c r="B218" s="39" t="s">
        <v>177</v>
      </c>
      <c r="C218" s="39" t="s">
        <v>375</v>
      </c>
      <c r="D218" s="39" t="s">
        <v>171</v>
      </c>
      <c r="E218" s="39" t="s">
        <v>961</v>
      </c>
      <c r="F218" s="47">
        <v>2059.9699999999998</v>
      </c>
      <c r="G218" s="39" t="s">
        <v>987</v>
      </c>
    </row>
    <row r="219" spans="1:7" s="1" customFormat="1" ht="15" customHeight="1" x14ac:dyDescent="0.25">
      <c r="A219" s="37">
        <v>212</v>
      </c>
      <c r="B219" s="39" t="s">
        <v>174</v>
      </c>
      <c r="C219" s="39" t="s">
        <v>376</v>
      </c>
      <c r="D219" s="39" t="s">
        <v>538</v>
      </c>
      <c r="E219" s="39" t="s">
        <v>961</v>
      </c>
      <c r="F219" s="47">
        <v>26.94</v>
      </c>
      <c r="G219" s="39" t="s">
        <v>1005</v>
      </c>
    </row>
    <row r="220" spans="1:7" s="1" customFormat="1" ht="15" customHeight="1" x14ac:dyDescent="0.25">
      <c r="A220" s="37">
        <v>213</v>
      </c>
      <c r="B220" s="39" t="s">
        <v>154</v>
      </c>
      <c r="C220" s="39" t="s">
        <v>377</v>
      </c>
      <c r="D220" s="39" t="s">
        <v>794</v>
      </c>
      <c r="E220" s="39" t="s">
        <v>961</v>
      </c>
      <c r="F220" s="47">
        <v>304.2</v>
      </c>
      <c r="G220" s="39" t="s">
        <v>1006</v>
      </c>
    </row>
    <row r="221" spans="1:7" s="1" customFormat="1" ht="15" customHeight="1" x14ac:dyDescent="0.25">
      <c r="A221" s="37">
        <v>214</v>
      </c>
      <c r="B221" s="39" t="s">
        <v>154</v>
      </c>
      <c r="C221" s="39" t="s">
        <v>378</v>
      </c>
      <c r="D221" s="39" t="s">
        <v>461</v>
      </c>
      <c r="E221" s="39" t="s">
        <v>961</v>
      </c>
      <c r="F221" s="47">
        <v>386.4</v>
      </c>
      <c r="G221" s="39" t="s">
        <v>985</v>
      </c>
    </row>
    <row r="222" spans="1:7" s="1" customFormat="1" ht="15" customHeight="1" x14ac:dyDescent="0.25">
      <c r="A222" s="37">
        <v>215</v>
      </c>
      <c r="B222" s="39" t="s">
        <v>177</v>
      </c>
      <c r="C222" s="39" t="s">
        <v>379</v>
      </c>
      <c r="D222" s="39" t="s">
        <v>155</v>
      </c>
      <c r="E222" s="39" t="s">
        <v>961</v>
      </c>
      <c r="F222" s="47">
        <v>1933.04</v>
      </c>
      <c r="G222" s="39" t="s">
        <v>969</v>
      </c>
    </row>
    <row r="223" spans="1:7" s="1" customFormat="1" ht="15" customHeight="1" x14ac:dyDescent="0.25">
      <c r="A223" s="37">
        <v>216</v>
      </c>
      <c r="B223" s="39" t="s">
        <v>177</v>
      </c>
      <c r="C223" s="39" t="s">
        <v>380</v>
      </c>
      <c r="D223" s="39" t="s">
        <v>434</v>
      </c>
      <c r="E223" s="39" t="s">
        <v>961</v>
      </c>
      <c r="F223" s="47">
        <v>1420.69</v>
      </c>
      <c r="G223" s="39" t="s">
        <v>969</v>
      </c>
    </row>
    <row r="224" spans="1:7" s="1" customFormat="1" ht="15" customHeight="1" x14ac:dyDescent="0.25">
      <c r="A224" s="37">
        <v>217</v>
      </c>
      <c r="B224" s="39" t="s">
        <v>178</v>
      </c>
      <c r="C224" s="39" t="s">
        <v>381</v>
      </c>
      <c r="D224" s="39" t="s">
        <v>795</v>
      </c>
      <c r="E224" s="39" t="s">
        <v>962</v>
      </c>
      <c r="F224" s="47">
        <v>251.18</v>
      </c>
      <c r="G224" s="39" t="s">
        <v>972</v>
      </c>
    </row>
    <row r="225" spans="1:7" s="1" customFormat="1" ht="15" customHeight="1" x14ac:dyDescent="0.25">
      <c r="A225" s="37">
        <v>218</v>
      </c>
      <c r="B225" s="39" t="s">
        <v>154</v>
      </c>
      <c r="C225" s="39" t="s">
        <v>382</v>
      </c>
      <c r="D225" s="39" t="s">
        <v>796</v>
      </c>
      <c r="E225" s="39" t="s">
        <v>961</v>
      </c>
      <c r="F225" s="47">
        <v>791.08</v>
      </c>
      <c r="G225" s="39" t="s">
        <v>1005</v>
      </c>
    </row>
    <row r="226" spans="1:7" s="1" customFormat="1" ht="15" customHeight="1" x14ac:dyDescent="0.25">
      <c r="A226" s="37">
        <v>219</v>
      </c>
      <c r="B226" s="39" t="s">
        <v>154</v>
      </c>
      <c r="C226" s="39" t="s">
        <v>383</v>
      </c>
      <c r="D226" s="39" t="s">
        <v>797</v>
      </c>
      <c r="E226" s="39" t="s">
        <v>961</v>
      </c>
      <c r="F226" s="47">
        <v>11.01</v>
      </c>
      <c r="G226" s="39" t="s">
        <v>965</v>
      </c>
    </row>
    <row r="227" spans="1:7" s="1" customFormat="1" ht="15" customHeight="1" x14ac:dyDescent="0.25">
      <c r="A227" s="37">
        <v>220</v>
      </c>
      <c r="B227" s="39" t="s">
        <v>182</v>
      </c>
      <c r="C227" s="39" t="s">
        <v>384</v>
      </c>
      <c r="D227" s="39" t="s">
        <v>798</v>
      </c>
      <c r="E227" s="39" t="s">
        <v>962</v>
      </c>
      <c r="F227" s="47">
        <v>3412.66</v>
      </c>
      <c r="G227" s="39" t="s">
        <v>969</v>
      </c>
    </row>
    <row r="228" spans="1:7" s="1" customFormat="1" ht="15" customHeight="1" x14ac:dyDescent="0.25">
      <c r="A228" s="37">
        <v>221</v>
      </c>
      <c r="B228" s="39" t="s">
        <v>180</v>
      </c>
      <c r="C228" s="39" t="s">
        <v>385</v>
      </c>
      <c r="D228" s="39" t="s">
        <v>799</v>
      </c>
      <c r="E228" s="39" t="s">
        <v>961</v>
      </c>
      <c r="F228" s="47">
        <v>281.95</v>
      </c>
      <c r="G228" s="39" t="s">
        <v>972</v>
      </c>
    </row>
    <row r="229" spans="1:7" s="1" customFormat="1" ht="15" customHeight="1" x14ac:dyDescent="0.25">
      <c r="A229" s="37">
        <v>222</v>
      </c>
      <c r="B229" s="39" t="s">
        <v>154</v>
      </c>
      <c r="C229" s="39" t="s">
        <v>386</v>
      </c>
      <c r="D229" s="39" t="s">
        <v>739</v>
      </c>
      <c r="E229" s="39" t="s">
        <v>961</v>
      </c>
      <c r="F229" s="47">
        <v>287.2</v>
      </c>
      <c r="G229" s="39" t="s">
        <v>988</v>
      </c>
    </row>
    <row r="230" spans="1:7" s="1" customFormat="1" ht="15" customHeight="1" x14ac:dyDescent="0.25">
      <c r="A230" s="37">
        <v>223</v>
      </c>
      <c r="B230" s="39" t="s">
        <v>174</v>
      </c>
      <c r="C230" s="39" t="s">
        <v>387</v>
      </c>
      <c r="D230" s="39" t="s">
        <v>666</v>
      </c>
      <c r="E230" s="39" t="s">
        <v>961</v>
      </c>
      <c r="F230" s="47">
        <v>91.95</v>
      </c>
      <c r="G230" s="39" t="s">
        <v>963</v>
      </c>
    </row>
    <row r="231" spans="1:7" s="1" customFormat="1" ht="15" customHeight="1" x14ac:dyDescent="0.25">
      <c r="A231" s="37">
        <v>224</v>
      </c>
      <c r="B231" s="39" t="s">
        <v>174</v>
      </c>
      <c r="C231" s="39" t="s">
        <v>388</v>
      </c>
      <c r="D231" s="39" t="s">
        <v>695</v>
      </c>
      <c r="E231" s="39" t="s">
        <v>962</v>
      </c>
      <c r="F231" s="47">
        <v>210.53</v>
      </c>
      <c r="G231" s="39" t="s">
        <v>963</v>
      </c>
    </row>
    <row r="232" spans="1:7" s="1" customFormat="1" ht="15" customHeight="1" x14ac:dyDescent="0.25">
      <c r="A232" s="37">
        <v>225</v>
      </c>
      <c r="B232" s="39" t="s">
        <v>177</v>
      </c>
      <c r="C232" s="39" t="s">
        <v>389</v>
      </c>
      <c r="D232" s="39" t="s">
        <v>687</v>
      </c>
      <c r="E232" s="39" t="s">
        <v>961</v>
      </c>
      <c r="F232" s="47">
        <v>2316.33</v>
      </c>
      <c r="G232" s="39" t="s">
        <v>987</v>
      </c>
    </row>
    <row r="233" spans="1:7" s="1" customFormat="1" ht="15" customHeight="1" x14ac:dyDescent="0.25">
      <c r="A233" s="37">
        <v>226</v>
      </c>
      <c r="B233" s="39" t="s">
        <v>178</v>
      </c>
      <c r="C233" s="39" t="s">
        <v>390</v>
      </c>
      <c r="D233" s="39" t="s">
        <v>678</v>
      </c>
      <c r="E233" s="39" t="s">
        <v>962</v>
      </c>
      <c r="F233" s="47">
        <v>661.78</v>
      </c>
      <c r="G233" s="39" t="s">
        <v>972</v>
      </c>
    </row>
    <row r="234" spans="1:7" s="1" customFormat="1" ht="15" customHeight="1" x14ac:dyDescent="0.25">
      <c r="A234" s="37">
        <v>227</v>
      </c>
      <c r="B234" s="39" t="s">
        <v>179</v>
      </c>
      <c r="C234" s="39" t="s">
        <v>391</v>
      </c>
      <c r="D234" s="39" t="s">
        <v>717</v>
      </c>
      <c r="E234" s="39" t="s">
        <v>961</v>
      </c>
      <c r="F234" s="47">
        <v>172.74</v>
      </c>
      <c r="G234" s="39" t="s">
        <v>972</v>
      </c>
    </row>
    <row r="235" spans="1:7" s="1" customFormat="1" ht="15" customHeight="1" x14ac:dyDescent="0.25">
      <c r="A235" s="37">
        <v>228</v>
      </c>
      <c r="B235" s="39" t="s">
        <v>154</v>
      </c>
      <c r="C235" s="39" t="s">
        <v>392</v>
      </c>
      <c r="D235" s="39" t="s">
        <v>463</v>
      </c>
      <c r="E235" s="39" t="s">
        <v>961</v>
      </c>
      <c r="F235" s="47">
        <v>3282.66</v>
      </c>
      <c r="G235" s="39" t="s">
        <v>996</v>
      </c>
    </row>
    <row r="236" spans="1:7" s="1" customFormat="1" ht="15" customHeight="1" x14ac:dyDescent="0.25">
      <c r="A236" s="37">
        <v>229</v>
      </c>
      <c r="B236" s="39" t="s">
        <v>174</v>
      </c>
      <c r="C236" s="39" t="s">
        <v>393</v>
      </c>
      <c r="D236" s="39" t="s">
        <v>363</v>
      </c>
      <c r="E236" s="39" t="s">
        <v>962</v>
      </c>
      <c r="F236" s="47">
        <v>38.07</v>
      </c>
      <c r="G236" s="39" t="s">
        <v>963</v>
      </c>
    </row>
    <row r="237" spans="1:7" s="44" customFormat="1" ht="15" customHeight="1" x14ac:dyDescent="0.25">
      <c r="A237" s="37">
        <v>230</v>
      </c>
      <c r="B237" s="48" t="s">
        <v>154</v>
      </c>
      <c r="C237" s="48" t="s">
        <v>394</v>
      </c>
      <c r="D237" s="48" t="s">
        <v>160</v>
      </c>
      <c r="E237" s="48" t="s">
        <v>962</v>
      </c>
      <c r="F237" s="49">
        <v>7435.1</v>
      </c>
      <c r="G237" s="48" t="s">
        <v>966</v>
      </c>
    </row>
    <row r="238" spans="1:7" s="1" customFormat="1" ht="15" customHeight="1" x14ac:dyDescent="0.25">
      <c r="A238" s="37">
        <v>231</v>
      </c>
      <c r="B238" s="39" t="s">
        <v>180</v>
      </c>
      <c r="C238" s="39" t="s">
        <v>395</v>
      </c>
      <c r="D238" s="39" t="s">
        <v>800</v>
      </c>
      <c r="E238" s="39" t="s">
        <v>962</v>
      </c>
      <c r="F238" s="47">
        <v>345.48</v>
      </c>
      <c r="G238" s="39" t="s">
        <v>972</v>
      </c>
    </row>
    <row r="239" spans="1:7" s="1" customFormat="1" ht="15" customHeight="1" x14ac:dyDescent="0.25">
      <c r="A239" s="37">
        <v>232</v>
      </c>
      <c r="B239" s="39" t="s">
        <v>174</v>
      </c>
      <c r="C239" s="39" t="s">
        <v>396</v>
      </c>
      <c r="D239" s="39" t="s">
        <v>801</v>
      </c>
      <c r="E239" s="39" t="s">
        <v>961</v>
      </c>
      <c r="F239" s="47">
        <v>5307.04</v>
      </c>
      <c r="G239" s="39" t="s">
        <v>966</v>
      </c>
    </row>
    <row r="240" spans="1:7" s="1" customFormat="1" ht="15" customHeight="1" x14ac:dyDescent="0.25">
      <c r="A240" s="37">
        <v>233</v>
      </c>
      <c r="B240" s="39" t="s">
        <v>178</v>
      </c>
      <c r="C240" s="39" t="s">
        <v>397</v>
      </c>
      <c r="D240" s="39" t="s">
        <v>802</v>
      </c>
      <c r="E240" s="39" t="s">
        <v>961</v>
      </c>
      <c r="F240" s="47">
        <v>172.74</v>
      </c>
      <c r="G240" s="39" t="s">
        <v>972</v>
      </c>
    </row>
    <row r="241" spans="1:7" s="1" customFormat="1" ht="15" customHeight="1" x14ac:dyDescent="0.25">
      <c r="A241" s="37">
        <v>234</v>
      </c>
      <c r="B241" s="39" t="s">
        <v>188</v>
      </c>
      <c r="C241" s="39" t="s">
        <v>398</v>
      </c>
      <c r="D241" s="39" t="s">
        <v>803</v>
      </c>
      <c r="E241" s="39" t="s">
        <v>961</v>
      </c>
      <c r="F241" s="47">
        <v>206.19</v>
      </c>
      <c r="G241" s="39" t="s">
        <v>966</v>
      </c>
    </row>
    <row r="242" spans="1:7" s="1" customFormat="1" ht="15" customHeight="1" x14ac:dyDescent="0.25">
      <c r="A242" s="37">
        <v>235</v>
      </c>
      <c r="B242" s="39" t="s">
        <v>181</v>
      </c>
      <c r="C242" s="39" t="s">
        <v>399</v>
      </c>
      <c r="D242" s="39" t="s">
        <v>680</v>
      </c>
      <c r="E242" s="39" t="s">
        <v>961</v>
      </c>
      <c r="F242" s="47">
        <v>1052.8699999999999</v>
      </c>
      <c r="G242" s="39" t="s">
        <v>973</v>
      </c>
    </row>
    <row r="243" spans="1:7" s="1" customFormat="1" ht="15" customHeight="1" x14ac:dyDescent="0.25">
      <c r="A243" s="37">
        <v>236</v>
      </c>
      <c r="B243" s="39" t="s">
        <v>174</v>
      </c>
      <c r="C243" s="39" t="s">
        <v>400</v>
      </c>
      <c r="D243" s="39" t="s">
        <v>804</v>
      </c>
      <c r="E243" s="39" t="s">
        <v>961</v>
      </c>
      <c r="F243" s="47">
        <v>9.59</v>
      </c>
      <c r="G243" s="39" t="s">
        <v>995</v>
      </c>
    </row>
    <row r="244" spans="1:7" s="1" customFormat="1" ht="15" customHeight="1" x14ac:dyDescent="0.25">
      <c r="A244" s="37">
        <v>237</v>
      </c>
      <c r="B244" s="39" t="s">
        <v>175</v>
      </c>
      <c r="C244" s="39" t="s">
        <v>400</v>
      </c>
      <c r="D244" s="39" t="s">
        <v>629</v>
      </c>
      <c r="E244" s="39" t="s">
        <v>961</v>
      </c>
      <c r="F244" s="47">
        <v>345.48</v>
      </c>
      <c r="G244" s="39" t="s">
        <v>972</v>
      </c>
    </row>
    <row r="245" spans="1:7" s="1" customFormat="1" ht="15" customHeight="1" x14ac:dyDescent="0.25">
      <c r="A245" s="37">
        <v>238</v>
      </c>
      <c r="B245" s="39" t="s">
        <v>154</v>
      </c>
      <c r="C245" s="39" t="s">
        <v>401</v>
      </c>
      <c r="D245" s="39" t="s">
        <v>805</v>
      </c>
      <c r="E245" s="39" t="s">
        <v>961</v>
      </c>
      <c r="F245" s="47">
        <v>86.227000000000004</v>
      </c>
      <c r="G245" s="39" t="s">
        <v>973</v>
      </c>
    </row>
    <row r="246" spans="1:7" s="1" customFormat="1" ht="15" customHeight="1" x14ac:dyDescent="0.25">
      <c r="A246" s="37">
        <v>239</v>
      </c>
      <c r="B246" s="39" t="s">
        <v>180</v>
      </c>
      <c r="C246" s="39" t="s">
        <v>402</v>
      </c>
      <c r="D246" s="39" t="s">
        <v>806</v>
      </c>
      <c r="E246" s="39" t="s">
        <v>961</v>
      </c>
      <c r="F246" s="47">
        <v>604.22</v>
      </c>
      <c r="G246" s="39" t="s">
        <v>972</v>
      </c>
    </row>
    <row r="247" spans="1:7" s="1" customFormat="1" ht="15" customHeight="1" x14ac:dyDescent="0.25">
      <c r="A247" s="37">
        <v>240</v>
      </c>
      <c r="B247" s="39" t="s">
        <v>178</v>
      </c>
      <c r="C247" s="39" t="s">
        <v>403</v>
      </c>
      <c r="D247" s="39" t="s">
        <v>160</v>
      </c>
      <c r="E247" s="39" t="s">
        <v>961</v>
      </c>
      <c r="F247" s="47">
        <v>1620.4</v>
      </c>
      <c r="G247" s="39" t="s">
        <v>972</v>
      </c>
    </row>
    <row r="248" spans="1:7" s="1" customFormat="1" ht="15" customHeight="1" x14ac:dyDescent="0.25">
      <c r="A248" s="37">
        <v>241</v>
      </c>
      <c r="B248" s="39" t="s">
        <v>174</v>
      </c>
      <c r="C248" s="39" t="s">
        <v>404</v>
      </c>
      <c r="D248" s="39" t="s">
        <v>807</v>
      </c>
      <c r="E248" s="39" t="s">
        <v>962</v>
      </c>
      <c r="F248" s="47">
        <v>79.540000000000006</v>
      </c>
      <c r="G248" s="39" t="s">
        <v>1007</v>
      </c>
    </row>
    <row r="249" spans="1:7" s="1" customFormat="1" ht="15" customHeight="1" x14ac:dyDescent="0.25">
      <c r="A249" s="37">
        <v>242</v>
      </c>
      <c r="B249" s="39" t="s">
        <v>175</v>
      </c>
      <c r="C249" s="39" t="s">
        <v>405</v>
      </c>
      <c r="D249" s="39" t="s">
        <v>763</v>
      </c>
      <c r="E249" s="39" t="s">
        <v>962</v>
      </c>
      <c r="F249" s="47">
        <v>38.76</v>
      </c>
      <c r="G249" s="39" t="s">
        <v>963</v>
      </c>
    </row>
    <row r="250" spans="1:7" s="1" customFormat="1" ht="15" customHeight="1" x14ac:dyDescent="0.25">
      <c r="A250" s="37">
        <v>243</v>
      </c>
      <c r="B250" s="39" t="s">
        <v>180</v>
      </c>
      <c r="C250" s="39" t="s">
        <v>406</v>
      </c>
      <c r="D250" s="39" t="s">
        <v>274</v>
      </c>
      <c r="E250" s="39" t="s">
        <v>962</v>
      </c>
      <c r="F250" s="47">
        <v>565.70000000000005</v>
      </c>
      <c r="G250" s="39" t="s">
        <v>972</v>
      </c>
    </row>
    <row r="251" spans="1:7" s="1" customFormat="1" ht="15" customHeight="1" x14ac:dyDescent="0.25">
      <c r="A251" s="37">
        <v>244</v>
      </c>
      <c r="B251" s="39" t="s">
        <v>180</v>
      </c>
      <c r="C251" s="39" t="s">
        <v>407</v>
      </c>
      <c r="D251" s="39" t="s">
        <v>808</v>
      </c>
      <c r="E251" s="39" t="s">
        <v>961</v>
      </c>
      <c r="F251" s="47">
        <v>172.74</v>
      </c>
      <c r="G251" s="39" t="s">
        <v>972</v>
      </c>
    </row>
    <row r="252" spans="1:7" s="1" customFormat="1" ht="15" customHeight="1" x14ac:dyDescent="0.25">
      <c r="A252" s="37">
        <v>245</v>
      </c>
      <c r="B252" s="39" t="s">
        <v>154</v>
      </c>
      <c r="C252" s="39" t="s">
        <v>408</v>
      </c>
      <c r="D252" s="39" t="s">
        <v>693</v>
      </c>
      <c r="E252" s="39" t="s">
        <v>961</v>
      </c>
      <c r="F252" s="47">
        <v>71.53</v>
      </c>
      <c r="G252" s="39" t="s">
        <v>1008</v>
      </c>
    </row>
    <row r="253" spans="1:7" s="1" customFormat="1" ht="15" customHeight="1" x14ac:dyDescent="0.25">
      <c r="A253" s="37">
        <v>246</v>
      </c>
      <c r="B253" s="39" t="s">
        <v>174</v>
      </c>
      <c r="C253" s="39" t="s">
        <v>409</v>
      </c>
      <c r="D253" s="39" t="s">
        <v>809</v>
      </c>
      <c r="E253" s="39" t="s">
        <v>961</v>
      </c>
      <c r="F253" s="47">
        <v>271.23</v>
      </c>
      <c r="G253" s="39" t="s">
        <v>965</v>
      </c>
    </row>
    <row r="254" spans="1:7" s="1" customFormat="1" ht="15" customHeight="1" x14ac:dyDescent="0.25">
      <c r="A254" s="37">
        <v>247</v>
      </c>
      <c r="B254" s="39" t="s">
        <v>174</v>
      </c>
      <c r="C254" s="39" t="s">
        <v>410</v>
      </c>
      <c r="D254" s="39" t="s">
        <v>679</v>
      </c>
      <c r="E254" s="39" t="s">
        <v>961</v>
      </c>
      <c r="F254" s="47">
        <v>102.26</v>
      </c>
      <c r="G254" s="39" t="s">
        <v>1003</v>
      </c>
    </row>
    <row r="255" spans="1:7" s="1" customFormat="1" ht="15" customHeight="1" x14ac:dyDescent="0.25">
      <c r="A255" s="37">
        <v>248</v>
      </c>
      <c r="B255" s="39" t="s">
        <v>177</v>
      </c>
      <c r="C255" s="39" t="s">
        <v>411</v>
      </c>
      <c r="D255" s="39" t="s">
        <v>684</v>
      </c>
      <c r="E255" s="39" t="s">
        <v>961</v>
      </c>
      <c r="F255" s="47">
        <v>1497.06</v>
      </c>
      <c r="G255" s="39" t="s">
        <v>987</v>
      </c>
    </row>
    <row r="256" spans="1:7" s="1" customFormat="1" ht="15" customHeight="1" x14ac:dyDescent="0.25">
      <c r="A256" s="37">
        <v>249</v>
      </c>
      <c r="B256" s="39" t="s">
        <v>154</v>
      </c>
      <c r="C256" s="39" t="s">
        <v>412</v>
      </c>
      <c r="D256" s="39" t="s">
        <v>810</v>
      </c>
      <c r="E256" s="39" t="s">
        <v>961</v>
      </c>
      <c r="F256" s="47">
        <v>139.02000000000001</v>
      </c>
      <c r="G256" s="39" t="s">
        <v>966</v>
      </c>
    </row>
    <row r="257" spans="1:7" s="1" customFormat="1" ht="15" customHeight="1" x14ac:dyDescent="0.25">
      <c r="A257" s="37">
        <v>250</v>
      </c>
      <c r="B257" s="39" t="s">
        <v>174</v>
      </c>
      <c r="C257" s="39" t="s">
        <v>413</v>
      </c>
      <c r="D257" s="39" t="s">
        <v>811</v>
      </c>
      <c r="E257" s="39" t="s">
        <v>961</v>
      </c>
      <c r="F257" s="47">
        <v>198.83</v>
      </c>
      <c r="G257" s="39" t="s">
        <v>1009</v>
      </c>
    </row>
    <row r="258" spans="1:7" s="1" customFormat="1" ht="15" customHeight="1" x14ac:dyDescent="0.25">
      <c r="A258" s="37">
        <v>251</v>
      </c>
      <c r="B258" s="39" t="s">
        <v>174</v>
      </c>
      <c r="C258" s="39" t="s">
        <v>414</v>
      </c>
      <c r="D258" s="39" t="s">
        <v>693</v>
      </c>
      <c r="E258" s="39" t="s">
        <v>961</v>
      </c>
      <c r="F258" s="47">
        <v>5.1100000000000003</v>
      </c>
      <c r="G258" s="39" t="s">
        <v>1005</v>
      </c>
    </row>
    <row r="259" spans="1:7" s="1" customFormat="1" ht="15" customHeight="1" x14ac:dyDescent="0.25">
      <c r="A259" s="37">
        <v>252</v>
      </c>
      <c r="B259" s="39" t="s">
        <v>182</v>
      </c>
      <c r="C259" s="39" t="s">
        <v>415</v>
      </c>
      <c r="D259" s="39" t="s">
        <v>812</v>
      </c>
      <c r="E259" s="39" t="s">
        <v>961</v>
      </c>
      <c r="F259" s="47">
        <v>81.03</v>
      </c>
      <c r="G259" s="39" t="s">
        <v>969</v>
      </c>
    </row>
    <row r="260" spans="1:7" s="1" customFormat="1" ht="15" customHeight="1" x14ac:dyDescent="0.25">
      <c r="A260" s="37">
        <v>253</v>
      </c>
      <c r="B260" s="39" t="s">
        <v>177</v>
      </c>
      <c r="C260" s="39" t="s">
        <v>416</v>
      </c>
      <c r="D260" s="39" t="s">
        <v>813</v>
      </c>
      <c r="E260" s="39" t="s">
        <v>962</v>
      </c>
      <c r="F260" s="47">
        <v>1260.42</v>
      </c>
      <c r="G260" s="39" t="s">
        <v>969</v>
      </c>
    </row>
    <row r="261" spans="1:7" s="1" customFormat="1" ht="15" customHeight="1" x14ac:dyDescent="0.25">
      <c r="A261" s="37">
        <v>254</v>
      </c>
      <c r="B261" s="39" t="s">
        <v>154</v>
      </c>
      <c r="C261" s="39" t="s">
        <v>44</v>
      </c>
      <c r="D261" s="39" t="s">
        <v>814</v>
      </c>
      <c r="E261" s="39" t="s">
        <v>961</v>
      </c>
      <c r="F261" s="47">
        <v>3057.3</v>
      </c>
      <c r="G261" s="39" t="s">
        <v>966</v>
      </c>
    </row>
    <row r="262" spans="1:7" s="1" customFormat="1" ht="15" customHeight="1" x14ac:dyDescent="0.25">
      <c r="A262" s="37">
        <v>255</v>
      </c>
      <c r="B262" s="39" t="s">
        <v>177</v>
      </c>
      <c r="C262" s="39" t="s">
        <v>417</v>
      </c>
      <c r="D262" s="39" t="s">
        <v>815</v>
      </c>
      <c r="E262" s="39" t="s">
        <v>961</v>
      </c>
      <c r="F262" s="47">
        <v>198.31</v>
      </c>
      <c r="G262" s="39" t="s">
        <v>1010</v>
      </c>
    </row>
    <row r="263" spans="1:7" s="1" customFormat="1" ht="15" customHeight="1" x14ac:dyDescent="0.25">
      <c r="A263" s="37">
        <v>256</v>
      </c>
      <c r="B263" s="39" t="s">
        <v>174</v>
      </c>
      <c r="C263" s="39" t="s">
        <v>418</v>
      </c>
      <c r="D263" s="39" t="s">
        <v>816</v>
      </c>
      <c r="E263" s="39" t="s">
        <v>961</v>
      </c>
      <c r="F263" s="47">
        <v>50.76</v>
      </c>
      <c r="G263" s="39" t="s">
        <v>963</v>
      </c>
    </row>
    <row r="264" spans="1:7" s="1" customFormat="1" ht="15" customHeight="1" x14ac:dyDescent="0.25">
      <c r="A264" s="37">
        <v>257</v>
      </c>
      <c r="B264" s="39" t="s">
        <v>175</v>
      </c>
      <c r="C264" s="39" t="s">
        <v>419</v>
      </c>
      <c r="D264" s="39" t="s">
        <v>171</v>
      </c>
      <c r="E264" s="39" t="s">
        <v>961</v>
      </c>
      <c r="F264" s="47">
        <v>269.36</v>
      </c>
      <c r="G264" s="39" t="s">
        <v>982</v>
      </c>
    </row>
    <row r="265" spans="1:7" s="1" customFormat="1" ht="15" customHeight="1" x14ac:dyDescent="0.25">
      <c r="A265" s="37">
        <v>258</v>
      </c>
      <c r="B265" s="39" t="s">
        <v>174</v>
      </c>
      <c r="C265" s="39" t="s">
        <v>420</v>
      </c>
      <c r="D265" s="39" t="s">
        <v>817</v>
      </c>
      <c r="E265" s="39" t="s">
        <v>961</v>
      </c>
      <c r="F265" s="47">
        <v>61.35</v>
      </c>
      <c r="G265" s="39" t="s">
        <v>963</v>
      </c>
    </row>
    <row r="266" spans="1:7" s="1" customFormat="1" ht="15" customHeight="1" x14ac:dyDescent="0.25">
      <c r="A266" s="37">
        <v>259</v>
      </c>
      <c r="B266" s="39" t="s">
        <v>154</v>
      </c>
      <c r="C266" s="39" t="s">
        <v>421</v>
      </c>
      <c r="D266" s="39" t="s">
        <v>818</v>
      </c>
      <c r="E266" s="39" t="s">
        <v>961</v>
      </c>
      <c r="F266" s="47">
        <v>17023.28</v>
      </c>
      <c r="G266" s="39" t="s">
        <v>967</v>
      </c>
    </row>
    <row r="267" spans="1:7" s="1" customFormat="1" ht="15" customHeight="1" x14ac:dyDescent="0.25">
      <c r="A267" s="37">
        <v>260</v>
      </c>
      <c r="B267" s="39" t="s">
        <v>189</v>
      </c>
      <c r="C267" s="39" t="s">
        <v>422</v>
      </c>
      <c r="D267" s="39" t="s">
        <v>819</v>
      </c>
      <c r="E267" s="39" t="s">
        <v>961</v>
      </c>
      <c r="F267" s="47">
        <v>72.8</v>
      </c>
      <c r="G267" s="39" t="s">
        <v>970</v>
      </c>
    </row>
    <row r="268" spans="1:7" s="1" customFormat="1" ht="15" customHeight="1" x14ac:dyDescent="0.25">
      <c r="A268" s="37">
        <v>261</v>
      </c>
      <c r="B268" s="39" t="s">
        <v>174</v>
      </c>
      <c r="C268" s="39" t="s">
        <v>423</v>
      </c>
      <c r="D268" s="39" t="s">
        <v>820</v>
      </c>
      <c r="E268" s="39" t="s">
        <v>962</v>
      </c>
      <c r="F268" s="47">
        <v>48.91</v>
      </c>
      <c r="G268" s="39" t="s">
        <v>963</v>
      </c>
    </row>
    <row r="269" spans="1:7" s="1" customFormat="1" ht="15" customHeight="1" x14ac:dyDescent="0.25">
      <c r="A269" s="37">
        <v>262</v>
      </c>
      <c r="B269" s="39" t="s">
        <v>184</v>
      </c>
      <c r="C269" s="39" t="s">
        <v>424</v>
      </c>
      <c r="D269" s="39" t="s">
        <v>821</v>
      </c>
      <c r="E269" s="39" t="s">
        <v>961</v>
      </c>
      <c r="F269" s="47">
        <v>10658.38</v>
      </c>
      <c r="G269" s="39" t="s">
        <v>966</v>
      </c>
    </row>
    <row r="270" spans="1:7" s="1" customFormat="1" ht="15" customHeight="1" x14ac:dyDescent="0.25">
      <c r="A270" s="37">
        <v>263</v>
      </c>
      <c r="B270" s="39" t="s">
        <v>174</v>
      </c>
      <c r="C270" s="39" t="s">
        <v>425</v>
      </c>
      <c r="D270" s="39" t="s">
        <v>822</v>
      </c>
      <c r="E270" s="39" t="s">
        <v>961</v>
      </c>
      <c r="F270" s="47">
        <v>61.77</v>
      </c>
      <c r="G270" s="39" t="s">
        <v>963</v>
      </c>
    </row>
    <row r="271" spans="1:7" s="1" customFormat="1" ht="15" customHeight="1" x14ac:dyDescent="0.25">
      <c r="A271" s="37">
        <v>264</v>
      </c>
      <c r="B271" s="39" t="s">
        <v>175</v>
      </c>
      <c r="C271" s="39" t="s">
        <v>426</v>
      </c>
      <c r="D271" s="39" t="s">
        <v>684</v>
      </c>
      <c r="E271" s="39" t="s">
        <v>961</v>
      </c>
      <c r="F271" s="47">
        <v>555.78</v>
      </c>
      <c r="G271" s="39" t="s">
        <v>972</v>
      </c>
    </row>
    <row r="272" spans="1:7" s="1" customFormat="1" ht="15" customHeight="1" x14ac:dyDescent="0.25">
      <c r="A272" s="37">
        <v>265</v>
      </c>
      <c r="B272" s="39" t="s">
        <v>154</v>
      </c>
      <c r="C272" s="39" t="s">
        <v>427</v>
      </c>
      <c r="D272" s="39" t="s">
        <v>823</v>
      </c>
      <c r="E272" s="39" t="s">
        <v>961</v>
      </c>
      <c r="F272" s="47">
        <v>102.26</v>
      </c>
      <c r="G272" s="39" t="s">
        <v>989</v>
      </c>
    </row>
    <row r="273" spans="1:7" s="1" customFormat="1" ht="15" customHeight="1" x14ac:dyDescent="0.25">
      <c r="A273" s="37">
        <v>266</v>
      </c>
      <c r="B273" s="39" t="s">
        <v>182</v>
      </c>
      <c r="C273" s="39" t="s">
        <v>428</v>
      </c>
      <c r="D273" s="39" t="s">
        <v>824</v>
      </c>
      <c r="E273" s="39" t="s">
        <v>961</v>
      </c>
      <c r="F273" s="47">
        <v>1108.2</v>
      </c>
      <c r="G273" s="39" t="s">
        <v>987</v>
      </c>
    </row>
    <row r="274" spans="1:7" s="1" customFormat="1" ht="15" customHeight="1" x14ac:dyDescent="0.25">
      <c r="A274" s="37">
        <v>267</v>
      </c>
      <c r="B274" s="39" t="s">
        <v>154</v>
      </c>
      <c r="C274" s="39" t="s">
        <v>155</v>
      </c>
      <c r="D274" s="39" t="s">
        <v>156</v>
      </c>
      <c r="E274" s="39" t="s">
        <v>961</v>
      </c>
      <c r="F274" s="47">
        <v>69093.3</v>
      </c>
      <c r="G274" s="39" t="s">
        <v>967</v>
      </c>
    </row>
    <row r="275" spans="1:7" s="1" customFormat="1" ht="15" customHeight="1" x14ac:dyDescent="0.25">
      <c r="A275" s="37">
        <v>268</v>
      </c>
      <c r="B275" s="39" t="s">
        <v>186</v>
      </c>
      <c r="C275" s="39" t="s">
        <v>429</v>
      </c>
      <c r="D275" s="39" t="s">
        <v>155</v>
      </c>
      <c r="E275" s="39" t="s">
        <v>961</v>
      </c>
      <c r="F275" s="47">
        <v>1857.85</v>
      </c>
      <c r="G275" s="39" t="s">
        <v>980</v>
      </c>
    </row>
    <row r="276" spans="1:7" s="1" customFormat="1" ht="15" customHeight="1" x14ac:dyDescent="0.25">
      <c r="A276" s="37">
        <v>269</v>
      </c>
      <c r="B276" s="39" t="s">
        <v>174</v>
      </c>
      <c r="C276" s="39" t="s">
        <v>429</v>
      </c>
      <c r="D276" s="39" t="s">
        <v>818</v>
      </c>
      <c r="E276" s="39" t="s">
        <v>961</v>
      </c>
      <c r="F276" s="47">
        <v>447.11</v>
      </c>
      <c r="G276" s="39" t="s">
        <v>1011</v>
      </c>
    </row>
    <row r="277" spans="1:7" s="1" customFormat="1" ht="15" customHeight="1" x14ac:dyDescent="0.25">
      <c r="A277" s="37">
        <v>270</v>
      </c>
      <c r="B277" s="39" t="s">
        <v>179</v>
      </c>
      <c r="C277" s="39" t="s">
        <v>163</v>
      </c>
      <c r="D277" s="39" t="s">
        <v>825</v>
      </c>
      <c r="E277" s="39" t="s">
        <v>961</v>
      </c>
      <c r="F277" s="47">
        <v>117.19</v>
      </c>
      <c r="G277" s="39" t="s">
        <v>972</v>
      </c>
    </row>
    <row r="278" spans="1:7" s="1" customFormat="1" ht="15" customHeight="1" x14ac:dyDescent="0.25">
      <c r="A278" s="37">
        <v>271</v>
      </c>
      <c r="B278" s="39" t="s">
        <v>154</v>
      </c>
      <c r="C278" s="39" t="s">
        <v>163</v>
      </c>
      <c r="D278" s="39" t="s">
        <v>164</v>
      </c>
      <c r="E278" s="39" t="s">
        <v>961</v>
      </c>
      <c r="F278" s="47">
        <v>45924.79</v>
      </c>
      <c r="G278" s="39" t="s">
        <v>983</v>
      </c>
    </row>
    <row r="279" spans="1:7" s="1" customFormat="1" ht="15" customHeight="1" x14ac:dyDescent="0.25">
      <c r="A279" s="37">
        <v>272</v>
      </c>
      <c r="B279" s="39" t="s">
        <v>175</v>
      </c>
      <c r="C279" s="39" t="s">
        <v>430</v>
      </c>
      <c r="D279" s="39" t="s">
        <v>826</v>
      </c>
      <c r="E279" s="39" t="s">
        <v>961</v>
      </c>
      <c r="F279" s="47">
        <v>8.4</v>
      </c>
      <c r="G279" s="39" t="s">
        <v>970</v>
      </c>
    </row>
    <row r="280" spans="1:7" s="44" customFormat="1" ht="15" customHeight="1" x14ac:dyDescent="0.25">
      <c r="A280" s="37">
        <v>273</v>
      </c>
      <c r="B280" s="48" t="s">
        <v>175</v>
      </c>
      <c r="C280" s="48" t="s">
        <v>431</v>
      </c>
      <c r="D280" s="48" t="s">
        <v>827</v>
      </c>
      <c r="E280" s="48" t="s">
        <v>962</v>
      </c>
      <c r="F280" s="49">
        <v>533.77</v>
      </c>
      <c r="G280" s="48" t="s">
        <v>963</v>
      </c>
    </row>
    <row r="281" spans="1:7" s="1" customFormat="1" ht="15" customHeight="1" x14ac:dyDescent="0.25">
      <c r="A281" s="37">
        <v>274</v>
      </c>
      <c r="B281" s="39" t="s">
        <v>186</v>
      </c>
      <c r="C281" s="39" t="s">
        <v>432</v>
      </c>
      <c r="D281" s="39" t="s">
        <v>828</v>
      </c>
      <c r="E281" s="39" t="s">
        <v>961</v>
      </c>
      <c r="F281" s="47">
        <v>1890.44</v>
      </c>
      <c r="G281" s="39" t="s">
        <v>966</v>
      </c>
    </row>
    <row r="282" spans="1:7" s="1" customFormat="1" ht="15" customHeight="1" x14ac:dyDescent="0.25">
      <c r="A282" s="37">
        <v>275</v>
      </c>
      <c r="B282" s="39" t="s">
        <v>177</v>
      </c>
      <c r="C282" s="39" t="s">
        <v>433</v>
      </c>
      <c r="D282" s="39" t="s">
        <v>829</v>
      </c>
      <c r="E282" s="39" t="s">
        <v>961</v>
      </c>
      <c r="F282" s="47">
        <v>1159.96</v>
      </c>
      <c r="G282" s="39" t="s">
        <v>987</v>
      </c>
    </row>
    <row r="283" spans="1:7" s="1" customFormat="1" ht="15" customHeight="1" x14ac:dyDescent="0.25">
      <c r="A283" s="37">
        <v>276</v>
      </c>
      <c r="B283" s="39" t="s">
        <v>186</v>
      </c>
      <c r="C283" s="39" t="s">
        <v>434</v>
      </c>
      <c r="D283" s="39" t="s">
        <v>830</v>
      </c>
      <c r="E283" s="39" t="s">
        <v>961</v>
      </c>
      <c r="F283" s="47">
        <v>173.44</v>
      </c>
      <c r="G283" s="39" t="s">
        <v>980</v>
      </c>
    </row>
    <row r="284" spans="1:7" s="1" customFormat="1" ht="15" customHeight="1" x14ac:dyDescent="0.25">
      <c r="A284" s="37">
        <v>277</v>
      </c>
      <c r="B284" s="39" t="s">
        <v>174</v>
      </c>
      <c r="C284" s="39" t="s">
        <v>435</v>
      </c>
      <c r="D284" s="39" t="s">
        <v>831</v>
      </c>
      <c r="E284" s="39" t="s">
        <v>962</v>
      </c>
      <c r="F284" s="47">
        <v>269.92</v>
      </c>
      <c r="G284" s="39" t="s">
        <v>1012</v>
      </c>
    </row>
    <row r="285" spans="1:7" s="1" customFormat="1" ht="15" customHeight="1" x14ac:dyDescent="0.25">
      <c r="A285" s="37">
        <v>278</v>
      </c>
      <c r="B285" s="39" t="s">
        <v>154</v>
      </c>
      <c r="C285" s="39" t="s">
        <v>436</v>
      </c>
      <c r="D285" s="39" t="s">
        <v>832</v>
      </c>
      <c r="E285" s="39" t="s">
        <v>961</v>
      </c>
      <c r="F285" s="47">
        <v>2231.7783333339999</v>
      </c>
      <c r="G285" s="39" t="s">
        <v>973</v>
      </c>
    </row>
    <row r="286" spans="1:7" s="1" customFormat="1" ht="15" customHeight="1" x14ac:dyDescent="0.25">
      <c r="A286" s="37">
        <v>279</v>
      </c>
      <c r="B286" s="39" t="s">
        <v>181</v>
      </c>
      <c r="C286" s="39" t="s">
        <v>437</v>
      </c>
      <c r="D286" s="39" t="s">
        <v>833</v>
      </c>
      <c r="E286" s="39" t="s">
        <v>961</v>
      </c>
      <c r="F286" s="47">
        <v>319.05</v>
      </c>
      <c r="G286" s="39" t="s">
        <v>973</v>
      </c>
    </row>
    <row r="287" spans="1:7" s="1" customFormat="1" ht="15" customHeight="1" x14ac:dyDescent="0.25">
      <c r="A287" s="37">
        <v>280</v>
      </c>
      <c r="B287" s="39" t="s">
        <v>182</v>
      </c>
      <c r="C287" s="39" t="s">
        <v>438</v>
      </c>
      <c r="D287" s="39" t="s">
        <v>834</v>
      </c>
      <c r="E287" s="39" t="s">
        <v>962</v>
      </c>
      <c r="F287" s="47">
        <v>1554.75</v>
      </c>
      <c r="G287" s="39" t="s">
        <v>969</v>
      </c>
    </row>
    <row r="288" spans="1:7" s="1" customFormat="1" ht="15" customHeight="1" x14ac:dyDescent="0.25">
      <c r="A288" s="37">
        <v>281</v>
      </c>
      <c r="B288" s="39" t="s">
        <v>177</v>
      </c>
      <c r="C288" s="39" t="s">
        <v>439</v>
      </c>
      <c r="D288" s="39" t="s">
        <v>682</v>
      </c>
      <c r="E288" s="39" t="s">
        <v>961</v>
      </c>
      <c r="F288" s="47">
        <v>2995.2</v>
      </c>
      <c r="G288" s="39" t="s">
        <v>969</v>
      </c>
    </row>
    <row r="289" spans="1:7" s="1" customFormat="1" ht="15" customHeight="1" x14ac:dyDescent="0.25">
      <c r="A289" s="37">
        <v>282</v>
      </c>
      <c r="B289" s="39" t="s">
        <v>154</v>
      </c>
      <c r="C289" s="39" t="s">
        <v>440</v>
      </c>
      <c r="D289" s="39" t="s">
        <v>835</v>
      </c>
      <c r="E289" s="39" t="s">
        <v>961</v>
      </c>
      <c r="F289" s="47">
        <v>108.91</v>
      </c>
      <c r="G289" s="39" t="s">
        <v>1013</v>
      </c>
    </row>
    <row r="290" spans="1:7" s="1" customFormat="1" ht="15" customHeight="1" x14ac:dyDescent="0.25">
      <c r="A290" s="37">
        <v>283</v>
      </c>
      <c r="B290" s="39" t="s">
        <v>154</v>
      </c>
      <c r="C290" s="39" t="s">
        <v>441</v>
      </c>
      <c r="D290" s="39" t="s">
        <v>836</v>
      </c>
      <c r="E290" s="39" t="s">
        <v>961</v>
      </c>
      <c r="F290" s="47">
        <v>1276.1099999999999</v>
      </c>
      <c r="G290" s="39" t="s">
        <v>990</v>
      </c>
    </row>
    <row r="291" spans="1:7" s="44" customFormat="1" ht="15" customHeight="1" x14ac:dyDescent="0.25">
      <c r="A291" s="37">
        <v>284</v>
      </c>
      <c r="B291" s="48" t="s">
        <v>154</v>
      </c>
      <c r="C291" s="48" t="s">
        <v>442</v>
      </c>
      <c r="D291" s="48" t="s">
        <v>837</v>
      </c>
      <c r="E291" s="48" t="s">
        <v>962</v>
      </c>
      <c r="F291" s="49">
        <v>4599.3226666660003</v>
      </c>
      <c r="G291" s="48" t="s">
        <v>973</v>
      </c>
    </row>
    <row r="292" spans="1:7" s="1" customFormat="1" ht="15" customHeight="1" x14ac:dyDescent="0.25">
      <c r="A292" s="37">
        <v>285</v>
      </c>
      <c r="B292" s="39" t="s">
        <v>178</v>
      </c>
      <c r="C292" s="39" t="s">
        <v>443</v>
      </c>
      <c r="D292" s="39" t="s">
        <v>838</v>
      </c>
      <c r="E292" s="39" t="s">
        <v>961</v>
      </c>
      <c r="F292" s="47">
        <v>590.44000000000005</v>
      </c>
      <c r="G292" s="39" t="s">
        <v>966</v>
      </c>
    </row>
    <row r="293" spans="1:7" s="1" customFormat="1" ht="15" customHeight="1" x14ac:dyDescent="0.25">
      <c r="A293" s="37">
        <v>286</v>
      </c>
      <c r="B293" s="39" t="s">
        <v>175</v>
      </c>
      <c r="C293" s="39" t="s">
        <v>443</v>
      </c>
      <c r="D293" s="39" t="s">
        <v>839</v>
      </c>
      <c r="E293" s="39" t="s">
        <v>961</v>
      </c>
      <c r="F293" s="47">
        <v>102.26</v>
      </c>
      <c r="G293" s="39" t="s">
        <v>965</v>
      </c>
    </row>
    <row r="294" spans="1:7" s="1" customFormat="1" ht="15" customHeight="1" x14ac:dyDescent="0.25">
      <c r="A294" s="37">
        <v>287</v>
      </c>
      <c r="B294" s="39" t="s">
        <v>154</v>
      </c>
      <c r="C294" s="39" t="s">
        <v>443</v>
      </c>
      <c r="D294" s="39" t="s">
        <v>840</v>
      </c>
      <c r="E294" s="39" t="s">
        <v>961</v>
      </c>
      <c r="F294" s="47">
        <v>40.67</v>
      </c>
      <c r="G294" s="39" t="s">
        <v>963</v>
      </c>
    </row>
    <row r="295" spans="1:7" s="1" customFormat="1" ht="15" customHeight="1" x14ac:dyDescent="0.25">
      <c r="A295" s="37">
        <v>288</v>
      </c>
      <c r="B295" s="39" t="s">
        <v>174</v>
      </c>
      <c r="C295" s="39" t="s">
        <v>444</v>
      </c>
      <c r="D295" s="39" t="s">
        <v>680</v>
      </c>
      <c r="E295" s="39" t="s">
        <v>961</v>
      </c>
      <c r="F295" s="47">
        <v>3734.37</v>
      </c>
      <c r="G295" s="39" t="s">
        <v>971</v>
      </c>
    </row>
    <row r="296" spans="1:7" s="1" customFormat="1" ht="15" customHeight="1" x14ac:dyDescent="0.25">
      <c r="A296" s="37">
        <v>289</v>
      </c>
      <c r="B296" s="39" t="s">
        <v>178</v>
      </c>
      <c r="C296" s="39" t="s">
        <v>445</v>
      </c>
      <c r="D296" s="39" t="s">
        <v>660</v>
      </c>
      <c r="E296" s="39" t="s">
        <v>961</v>
      </c>
      <c r="F296" s="47">
        <v>683.57</v>
      </c>
      <c r="G296" s="39" t="s">
        <v>963</v>
      </c>
    </row>
    <row r="297" spans="1:7" s="1" customFormat="1" ht="15" customHeight="1" x14ac:dyDescent="0.25">
      <c r="A297" s="37">
        <v>290</v>
      </c>
      <c r="B297" s="39" t="s">
        <v>154</v>
      </c>
      <c r="C297" s="39" t="s">
        <v>446</v>
      </c>
      <c r="D297" s="39" t="s">
        <v>841</v>
      </c>
      <c r="E297" s="39" t="s">
        <v>961</v>
      </c>
      <c r="F297" s="47">
        <v>874.22233333400004</v>
      </c>
      <c r="G297" s="39" t="s">
        <v>973</v>
      </c>
    </row>
    <row r="298" spans="1:7" s="1" customFormat="1" ht="15" customHeight="1" x14ac:dyDescent="0.25">
      <c r="A298" s="37">
        <v>291</v>
      </c>
      <c r="B298" s="39" t="s">
        <v>181</v>
      </c>
      <c r="C298" s="39" t="s">
        <v>447</v>
      </c>
      <c r="D298" s="39" t="s">
        <v>251</v>
      </c>
      <c r="E298" s="39" t="s">
        <v>961</v>
      </c>
      <c r="F298" s="47">
        <v>170.16</v>
      </c>
      <c r="G298" s="39" t="s">
        <v>973</v>
      </c>
    </row>
    <row r="299" spans="1:7" s="1" customFormat="1" ht="15" customHeight="1" x14ac:dyDescent="0.25">
      <c r="A299" s="37">
        <v>292</v>
      </c>
      <c r="B299" s="39" t="s">
        <v>178</v>
      </c>
      <c r="C299" s="39" t="s">
        <v>448</v>
      </c>
      <c r="D299" s="39" t="s">
        <v>842</v>
      </c>
      <c r="E299" s="39" t="s">
        <v>961</v>
      </c>
      <c r="F299" s="47">
        <v>1291.6199999999999</v>
      </c>
      <c r="G299" s="39" t="s">
        <v>966</v>
      </c>
    </row>
    <row r="300" spans="1:7" s="1" customFormat="1" ht="15" customHeight="1" x14ac:dyDescent="0.25">
      <c r="A300" s="37">
        <v>293</v>
      </c>
      <c r="B300" s="39" t="s">
        <v>182</v>
      </c>
      <c r="C300" s="39" t="s">
        <v>449</v>
      </c>
      <c r="D300" s="39" t="s">
        <v>843</v>
      </c>
      <c r="E300" s="39" t="s">
        <v>961</v>
      </c>
      <c r="F300" s="47">
        <v>3259.04</v>
      </c>
      <c r="G300" s="39" t="s">
        <v>969</v>
      </c>
    </row>
    <row r="301" spans="1:7" s="1" customFormat="1" ht="15" customHeight="1" x14ac:dyDescent="0.25">
      <c r="A301" s="37">
        <v>294</v>
      </c>
      <c r="B301" s="39" t="s">
        <v>154</v>
      </c>
      <c r="C301" s="39" t="s">
        <v>450</v>
      </c>
      <c r="D301" s="39" t="s">
        <v>844</v>
      </c>
      <c r="E301" s="39" t="s">
        <v>961</v>
      </c>
      <c r="F301" s="47">
        <v>12594.69</v>
      </c>
      <c r="G301" s="39" t="s">
        <v>967</v>
      </c>
    </row>
    <row r="302" spans="1:7" s="1" customFormat="1" ht="15" customHeight="1" x14ac:dyDescent="0.25">
      <c r="A302" s="37">
        <v>295</v>
      </c>
      <c r="B302" s="39" t="s">
        <v>180</v>
      </c>
      <c r="C302" s="39" t="s">
        <v>451</v>
      </c>
      <c r="D302" s="39" t="s">
        <v>845</v>
      </c>
      <c r="E302" s="39" t="s">
        <v>961</v>
      </c>
      <c r="F302" s="47">
        <v>161.4</v>
      </c>
      <c r="G302" s="39" t="s">
        <v>972</v>
      </c>
    </row>
    <row r="303" spans="1:7" s="1" customFormat="1" ht="15" customHeight="1" x14ac:dyDescent="0.25">
      <c r="A303" s="37">
        <v>296</v>
      </c>
      <c r="B303" s="39" t="s">
        <v>174</v>
      </c>
      <c r="C303" s="39" t="s">
        <v>451</v>
      </c>
      <c r="D303" s="39" t="s">
        <v>846</v>
      </c>
      <c r="E303" s="39" t="s">
        <v>961</v>
      </c>
      <c r="F303" s="47">
        <v>149.03</v>
      </c>
      <c r="G303" s="39" t="s">
        <v>982</v>
      </c>
    </row>
    <row r="304" spans="1:7" s="1" customFormat="1" ht="15" customHeight="1" x14ac:dyDescent="0.25">
      <c r="A304" s="37">
        <v>297</v>
      </c>
      <c r="B304" s="39" t="s">
        <v>154</v>
      </c>
      <c r="C304" s="39" t="s">
        <v>452</v>
      </c>
      <c r="D304" s="39" t="s">
        <v>847</v>
      </c>
      <c r="E304" s="39" t="s">
        <v>961</v>
      </c>
      <c r="F304" s="47">
        <v>409.04</v>
      </c>
      <c r="G304" s="39" t="s">
        <v>1014</v>
      </c>
    </row>
    <row r="305" spans="1:7" s="1" customFormat="1" ht="15" customHeight="1" x14ac:dyDescent="0.25">
      <c r="A305" s="37">
        <v>298</v>
      </c>
      <c r="B305" s="39" t="s">
        <v>182</v>
      </c>
      <c r="C305" s="39" t="s">
        <v>453</v>
      </c>
      <c r="D305" s="39" t="s">
        <v>778</v>
      </c>
      <c r="E305" s="39" t="s">
        <v>961</v>
      </c>
      <c r="F305" s="47">
        <v>196.04</v>
      </c>
      <c r="G305" s="39" t="s">
        <v>969</v>
      </c>
    </row>
    <row r="306" spans="1:7" s="1" customFormat="1" ht="15" customHeight="1" x14ac:dyDescent="0.25">
      <c r="A306" s="37">
        <v>299</v>
      </c>
      <c r="B306" s="39" t="s">
        <v>175</v>
      </c>
      <c r="C306" s="39" t="s">
        <v>454</v>
      </c>
      <c r="D306" s="39" t="s">
        <v>848</v>
      </c>
      <c r="E306" s="39" t="s">
        <v>961</v>
      </c>
      <c r="F306" s="47">
        <v>102.26</v>
      </c>
      <c r="G306" s="39" t="s">
        <v>1015</v>
      </c>
    </row>
    <row r="307" spans="1:7" s="1" customFormat="1" ht="15" customHeight="1" x14ac:dyDescent="0.25">
      <c r="A307" s="37">
        <v>300</v>
      </c>
      <c r="B307" s="39" t="s">
        <v>174</v>
      </c>
      <c r="C307" s="39" t="s">
        <v>454</v>
      </c>
      <c r="D307" s="39" t="s">
        <v>849</v>
      </c>
      <c r="E307" s="39" t="s">
        <v>961</v>
      </c>
      <c r="F307" s="47">
        <v>143.02000000000001</v>
      </c>
      <c r="G307" s="39" t="s">
        <v>970</v>
      </c>
    </row>
    <row r="308" spans="1:7" s="1" customFormat="1" ht="15" customHeight="1" x14ac:dyDescent="0.25">
      <c r="A308" s="37">
        <v>301</v>
      </c>
      <c r="B308" s="39" t="s">
        <v>154</v>
      </c>
      <c r="C308" s="39" t="s">
        <v>455</v>
      </c>
      <c r="D308" s="39" t="s">
        <v>850</v>
      </c>
      <c r="E308" s="39" t="s">
        <v>961</v>
      </c>
      <c r="F308" s="47">
        <v>1332.33</v>
      </c>
      <c r="G308" s="39" t="s">
        <v>1003</v>
      </c>
    </row>
    <row r="309" spans="1:7" s="1" customFormat="1" ht="15" customHeight="1" x14ac:dyDescent="0.25">
      <c r="A309" s="37">
        <v>302</v>
      </c>
      <c r="B309" s="39" t="s">
        <v>180</v>
      </c>
      <c r="C309" s="39" t="s">
        <v>455</v>
      </c>
      <c r="D309" s="39" t="s">
        <v>715</v>
      </c>
      <c r="E309" s="39" t="s">
        <v>961</v>
      </c>
      <c r="F309" s="47">
        <v>1707.11</v>
      </c>
      <c r="G309" s="39" t="s">
        <v>972</v>
      </c>
    </row>
    <row r="310" spans="1:7" s="1" customFormat="1" ht="15" customHeight="1" x14ac:dyDescent="0.25">
      <c r="A310" s="37">
        <v>303</v>
      </c>
      <c r="B310" s="39" t="s">
        <v>179</v>
      </c>
      <c r="C310" s="39" t="s">
        <v>455</v>
      </c>
      <c r="D310" s="39" t="s">
        <v>715</v>
      </c>
      <c r="E310" s="39" t="s">
        <v>961</v>
      </c>
      <c r="F310" s="47">
        <v>378.76</v>
      </c>
      <c r="G310" s="39" t="s">
        <v>972</v>
      </c>
    </row>
    <row r="311" spans="1:7" s="1" customFormat="1" ht="15" customHeight="1" x14ac:dyDescent="0.25">
      <c r="A311" s="37">
        <v>304</v>
      </c>
      <c r="B311" s="39" t="s">
        <v>174</v>
      </c>
      <c r="C311" s="39" t="s">
        <v>455</v>
      </c>
      <c r="D311" s="39" t="s">
        <v>166</v>
      </c>
      <c r="E311" s="39" t="s">
        <v>962</v>
      </c>
      <c r="F311" s="47">
        <v>23.06</v>
      </c>
      <c r="G311" s="39" t="s">
        <v>963</v>
      </c>
    </row>
    <row r="312" spans="1:7" s="1" customFormat="1" ht="15" customHeight="1" x14ac:dyDescent="0.25">
      <c r="A312" s="37">
        <v>305</v>
      </c>
      <c r="B312" s="39" t="s">
        <v>177</v>
      </c>
      <c r="C312" s="39" t="s">
        <v>455</v>
      </c>
      <c r="D312" s="39" t="s">
        <v>797</v>
      </c>
      <c r="E312" s="39" t="s">
        <v>961</v>
      </c>
      <c r="F312" s="47">
        <v>890.67</v>
      </c>
      <c r="G312" s="39" t="s">
        <v>969</v>
      </c>
    </row>
    <row r="313" spans="1:7" s="1" customFormat="1" ht="15" customHeight="1" x14ac:dyDescent="0.25">
      <c r="A313" s="37">
        <v>306</v>
      </c>
      <c r="B313" s="39" t="s">
        <v>181</v>
      </c>
      <c r="C313" s="39" t="s">
        <v>455</v>
      </c>
      <c r="D313" s="39" t="s">
        <v>851</v>
      </c>
      <c r="E313" s="39" t="s">
        <v>961</v>
      </c>
      <c r="F313" s="47">
        <v>1595.26</v>
      </c>
      <c r="G313" s="39" t="s">
        <v>973</v>
      </c>
    </row>
    <row r="314" spans="1:7" s="1" customFormat="1" ht="15" customHeight="1" x14ac:dyDescent="0.25">
      <c r="A314" s="37">
        <v>307</v>
      </c>
      <c r="B314" s="39" t="s">
        <v>154</v>
      </c>
      <c r="C314" s="39" t="s">
        <v>165</v>
      </c>
      <c r="D314" s="39" t="s">
        <v>166</v>
      </c>
      <c r="E314" s="39" t="s">
        <v>961</v>
      </c>
      <c r="F314" s="47">
        <v>42117.65</v>
      </c>
      <c r="G314" s="39" t="s">
        <v>993</v>
      </c>
    </row>
    <row r="315" spans="1:7" s="1" customFormat="1" ht="15" customHeight="1" x14ac:dyDescent="0.25">
      <c r="A315" s="37">
        <v>308</v>
      </c>
      <c r="B315" s="39" t="s">
        <v>154</v>
      </c>
      <c r="C315" s="39" t="s">
        <v>456</v>
      </c>
      <c r="D315" s="39" t="s">
        <v>623</v>
      </c>
      <c r="E315" s="39" t="s">
        <v>961</v>
      </c>
      <c r="F315" s="47">
        <v>11483.66</v>
      </c>
      <c r="G315" s="39" t="s">
        <v>967</v>
      </c>
    </row>
    <row r="316" spans="1:7" s="1" customFormat="1" ht="15" customHeight="1" x14ac:dyDescent="0.25">
      <c r="A316" s="37">
        <v>309</v>
      </c>
      <c r="B316" s="39" t="s">
        <v>175</v>
      </c>
      <c r="C316" s="39" t="s">
        <v>457</v>
      </c>
      <c r="D316" s="39" t="s">
        <v>675</v>
      </c>
      <c r="E316" s="39" t="s">
        <v>961</v>
      </c>
      <c r="F316" s="47">
        <v>12825.55</v>
      </c>
      <c r="G316" s="39" t="s">
        <v>966</v>
      </c>
    </row>
    <row r="317" spans="1:7" s="1" customFormat="1" ht="15" customHeight="1" x14ac:dyDescent="0.25">
      <c r="A317" s="37">
        <v>310</v>
      </c>
      <c r="B317" s="39" t="s">
        <v>177</v>
      </c>
      <c r="C317" s="39" t="s">
        <v>458</v>
      </c>
      <c r="D317" s="39" t="s">
        <v>821</v>
      </c>
      <c r="E317" s="39" t="s">
        <v>961</v>
      </c>
      <c r="F317" s="47">
        <v>2018.34</v>
      </c>
      <c r="G317" s="39" t="s">
        <v>969</v>
      </c>
    </row>
    <row r="318" spans="1:7" s="1" customFormat="1" ht="15" customHeight="1" x14ac:dyDescent="0.25">
      <c r="A318" s="37">
        <v>311</v>
      </c>
      <c r="B318" s="39" t="s">
        <v>174</v>
      </c>
      <c r="C318" s="39" t="s">
        <v>459</v>
      </c>
      <c r="D318" s="39" t="s">
        <v>739</v>
      </c>
      <c r="E318" s="39" t="s">
        <v>961</v>
      </c>
      <c r="F318" s="47">
        <v>241.81</v>
      </c>
      <c r="G318" s="39" t="s">
        <v>963</v>
      </c>
    </row>
    <row r="319" spans="1:7" s="1" customFormat="1" ht="15" customHeight="1" x14ac:dyDescent="0.25">
      <c r="A319" s="37">
        <v>312</v>
      </c>
      <c r="B319" s="39" t="s">
        <v>175</v>
      </c>
      <c r="C319" s="39" t="s">
        <v>460</v>
      </c>
      <c r="D319" s="39" t="s">
        <v>852</v>
      </c>
      <c r="E319" s="39" t="s">
        <v>961</v>
      </c>
      <c r="F319" s="47">
        <v>143.02000000000001</v>
      </c>
      <c r="G319" s="39" t="s">
        <v>966</v>
      </c>
    </row>
    <row r="320" spans="1:7" s="1" customFormat="1" ht="15" customHeight="1" x14ac:dyDescent="0.25">
      <c r="A320" s="37">
        <v>313</v>
      </c>
      <c r="B320" s="39" t="s">
        <v>154</v>
      </c>
      <c r="C320" s="39" t="s">
        <v>461</v>
      </c>
      <c r="D320" s="39" t="s">
        <v>623</v>
      </c>
      <c r="E320" s="39" t="s">
        <v>961</v>
      </c>
      <c r="F320" s="47">
        <v>8418.14</v>
      </c>
      <c r="G320" s="39" t="s">
        <v>967</v>
      </c>
    </row>
    <row r="321" spans="1:7" s="1" customFormat="1" ht="15" customHeight="1" x14ac:dyDescent="0.25">
      <c r="A321" s="37">
        <v>314</v>
      </c>
      <c r="B321" s="39" t="s">
        <v>154</v>
      </c>
      <c r="C321" s="39" t="s">
        <v>462</v>
      </c>
      <c r="D321" s="39" t="s">
        <v>853</v>
      </c>
      <c r="E321" s="39" t="s">
        <v>961</v>
      </c>
      <c r="F321" s="47">
        <v>591.63</v>
      </c>
      <c r="G321" s="39" t="s">
        <v>963</v>
      </c>
    </row>
    <row r="322" spans="1:7" s="1" customFormat="1" ht="15" customHeight="1" x14ac:dyDescent="0.25">
      <c r="A322" s="37">
        <v>315</v>
      </c>
      <c r="B322" s="39" t="s">
        <v>186</v>
      </c>
      <c r="C322" s="39" t="s">
        <v>462</v>
      </c>
      <c r="D322" s="39" t="s">
        <v>736</v>
      </c>
      <c r="E322" s="39" t="s">
        <v>961</v>
      </c>
      <c r="F322" s="47">
        <v>198.83</v>
      </c>
      <c r="G322" s="39" t="s">
        <v>966</v>
      </c>
    </row>
    <row r="323" spans="1:7" s="1" customFormat="1" ht="15" customHeight="1" x14ac:dyDescent="0.25">
      <c r="A323" s="37">
        <v>316</v>
      </c>
      <c r="B323" s="39" t="s">
        <v>181</v>
      </c>
      <c r="C323" s="39" t="s">
        <v>463</v>
      </c>
      <c r="D323" s="39" t="s">
        <v>854</v>
      </c>
      <c r="E323" s="39" t="s">
        <v>961</v>
      </c>
      <c r="F323" s="47">
        <v>372.23</v>
      </c>
      <c r="G323" s="39" t="s">
        <v>973</v>
      </c>
    </row>
    <row r="324" spans="1:7" s="1" customFormat="1" ht="15" customHeight="1" x14ac:dyDescent="0.25">
      <c r="A324" s="37">
        <v>317</v>
      </c>
      <c r="B324" s="39" t="s">
        <v>183</v>
      </c>
      <c r="C324" s="39" t="s">
        <v>464</v>
      </c>
      <c r="D324" s="39" t="s">
        <v>855</v>
      </c>
      <c r="E324" s="39" t="s">
        <v>961</v>
      </c>
      <c r="F324" s="47">
        <v>639.59</v>
      </c>
      <c r="G324" s="39" t="s">
        <v>1016</v>
      </c>
    </row>
    <row r="325" spans="1:7" s="1" customFormat="1" ht="15" customHeight="1" x14ac:dyDescent="0.25">
      <c r="A325" s="37">
        <v>318</v>
      </c>
      <c r="B325" s="39" t="s">
        <v>154</v>
      </c>
      <c r="C325" s="39" t="s">
        <v>465</v>
      </c>
      <c r="D325" s="39" t="s">
        <v>715</v>
      </c>
      <c r="E325" s="39" t="s">
        <v>962</v>
      </c>
      <c r="F325" s="47">
        <v>2353.2739999999999</v>
      </c>
      <c r="G325" s="39" t="s">
        <v>973</v>
      </c>
    </row>
    <row r="326" spans="1:7" s="1" customFormat="1" ht="15" customHeight="1" x14ac:dyDescent="0.25">
      <c r="A326" s="37">
        <v>319</v>
      </c>
      <c r="B326" s="39" t="s">
        <v>183</v>
      </c>
      <c r="C326" s="39" t="s">
        <v>466</v>
      </c>
      <c r="D326" s="39" t="s">
        <v>727</v>
      </c>
      <c r="E326" s="39" t="s">
        <v>961</v>
      </c>
      <c r="F326" s="47">
        <v>3776.1</v>
      </c>
      <c r="G326" s="39" t="s">
        <v>966</v>
      </c>
    </row>
    <row r="327" spans="1:7" s="1" customFormat="1" ht="15" customHeight="1" x14ac:dyDescent="0.25">
      <c r="A327" s="37">
        <v>320</v>
      </c>
      <c r="B327" s="39" t="s">
        <v>154</v>
      </c>
      <c r="C327" s="39" t="s">
        <v>467</v>
      </c>
      <c r="D327" s="39" t="s">
        <v>856</v>
      </c>
      <c r="E327" s="39" t="s">
        <v>961</v>
      </c>
      <c r="F327" s="47">
        <v>739.95</v>
      </c>
      <c r="G327" s="39" t="s">
        <v>985</v>
      </c>
    </row>
    <row r="328" spans="1:7" s="1" customFormat="1" ht="15" customHeight="1" x14ac:dyDescent="0.25">
      <c r="A328" s="37">
        <v>321</v>
      </c>
      <c r="B328" s="39" t="s">
        <v>177</v>
      </c>
      <c r="C328" s="39" t="s">
        <v>468</v>
      </c>
      <c r="D328" s="39" t="s">
        <v>806</v>
      </c>
      <c r="E328" s="39" t="s">
        <v>961</v>
      </c>
      <c r="F328" s="47">
        <v>1201.96</v>
      </c>
      <c r="G328" s="39" t="s">
        <v>969</v>
      </c>
    </row>
    <row r="329" spans="1:7" s="1" customFormat="1" ht="15" customHeight="1" x14ac:dyDescent="0.25">
      <c r="A329" s="37">
        <v>322</v>
      </c>
      <c r="B329" s="39" t="s">
        <v>174</v>
      </c>
      <c r="C329" s="39" t="s">
        <v>469</v>
      </c>
      <c r="D329" s="39" t="s">
        <v>857</v>
      </c>
      <c r="E329" s="39" t="s">
        <v>961</v>
      </c>
      <c r="F329" s="47">
        <v>192</v>
      </c>
      <c r="G329" s="39" t="s">
        <v>963</v>
      </c>
    </row>
    <row r="330" spans="1:7" s="1" customFormat="1" ht="15" customHeight="1" x14ac:dyDescent="0.25">
      <c r="A330" s="37">
        <v>323</v>
      </c>
      <c r="B330" s="39" t="s">
        <v>175</v>
      </c>
      <c r="C330" s="39" t="s">
        <v>470</v>
      </c>
      <c r="D330" s="39" t="s">
        <v>858</v>
      </c>
      <c r="E330" s="39" t="s">
        <v>962</v>
      </c>
      <c r="F330" s="47">
        <v>16.8</v>
      </c>
      <c r="G330" s="39" t="s">
        <v>963</v>
      </c>
    </row>
    <row r="331" spans="1:7" s="1" customFormat="1" ht="15" customHeight="1" x14ac:dyDescent="0.25">
      <c r="A331" s="37">
        <v>324</v>
      </c>
      <c r="B331" s="39" t="s">
        <v>175</v>
      </c>
      <c r="C331" s="39" t="s">
        <v>471</v>
      </c>
      <c r="D331" s="39" t="s">
        <v>806</v>
      </c>
      <c r="E331" s="39" t="s">
        <v>961</v>
      </c>
      <c r="F331" s="47">
        <v>8.4</v>
      </c>
      <c r="G331" s="39" t="s">
        <v>963</v>
      </c>
    </row>
    <row r="332" spans="1:7" s="1" customFormat="1" ht="15" customHeight="1" x14ac:dyDescent="0.25">
      <c r="A332" s="37">
        <v>325</v>
      </c>
      <c r="B332" s="39" t="s">
        <v>154</v>
      </c>
      <c r="C332" s="39" t="s">
        <v>472</v>
      </c>
      <c r="D332" s="39" t="s">
        <v>506</v>
      </c>
      <c r="E332" s="39" t="s">
        <v>961</v>
      </c>
      <c r="F332" s="47">
        <v>38.76</v>
      </c>
      <c r="G332" s="39" t="s">
        <v>963</v>
      </c>
    </row>
    <row r="333" spans="1:7" s="1" customFormat="1" ht="15" customHeight="1" x14ac:dyDescent="0.25">
      <c r="A333" s="37">
        <v>326</v>
      </c>
      <c r="B333" s="39" t="s">
        <v>154</v>
      </c>
      <c r="C333" s="39" t="s">
        <v>473</v>
      </c>
      <c r="D333" s="39" t="s">
        <v>727</v>
      </c>
      <c r="E333" s="39" t="s">
        <v>961</v>
      </c>
      <c r="F333" s="47">
        <v>5.33</v>
      </c>
      <c r="G333" s="39" t="s">
        <v>985</v>
      </c>
    </row>
    <row r="334" spans="1:7" s="1" customFormat="1" ht="15" customHeight="1" x14ac:dyDescent="0.25">
      <c r="A334" s="37">
        <v>327</v>
      </c>
      <c r="B334" s="39" t="s">
        <v>174</v>
      </c>
      <c r="C334" s="39" t="s">
        <v>474</v>
      </c>
      <c r="D334" s="39" t="s">
        <v>682</v>
      </c>
      <c r="E334" s="39" t="s">
        <v>961</v>
      </c>
      <c r="F334" s="47">
        <v>4369.5200000000004</v>
      </c>
      <c r="G334" s="39" t="s">
        <v>967</v>
      </c>
    </row>
    <row r="335" spans="1:7" s="1" customFormat="1" ht="15" customHeight="1" x14ac:dyDescent="0.25">
      <c r="A335" s="37">
        <v>328</v>
      </c>
      <c r="B335" s="39" t="s">
        <v>154</v>
      </c>
      <c r="C335" s="39" t="s">
        <v>475</v>
      </c>
      <c r="D335" s="39" t="s">
        <v>727</v>
      </c>
      <c r="E335" s="39" t="s">
        <v>962</v>
      </c>
      <c r="F335" s="47">
        <v>1959.9816666679999</v>
      </c>
      <c r="G335" s="39" t="s">
        <v>973</v>
      </c>
    </row>
    <row r="336" spans="1:7" s="1" customFormat="1" ht="15" customHeight="1" x14ac:dyDescent="0.25">
      <c r="A336" s="37">
        <v>329</v>
      </c>
      <c r="B336" s="39" t="s">
        <v>174</v>
      </c>
      <c r="C336" s="39" t="s">
        <v>476</v>
      </c>
      <c r="D336" s="39" t="s">
        <v>859</v>
      </c>
      <c r="E336" s="39" t="s">
        <v>961</v>
      </c>
      <c r="F336" s="47">
        <v>172.85</v>
      </c>
      <c r="G336" s="39" t="s">
        <v>963</v>
      </c>
    </row>
    <row r="337" spans="1:7" s="1" customFormat="1" ht="15" customHeight="1" x14ac:dyDescent="0.25">
      <c r="A337" s="37">
        <v>330</v>
      </c>
      <c r="B337" s="39" t="s">
        <v>175</v>
      </c>
      <c r="C337" s="39" t="s">
        <v>477</v>
      </c>
      <c r="D337" s="39" t="s">
        <v>787</v>
      </c>
      <c r="E337" s="39" t="s">
        <v>961</v>
      </c>
      <c r="F337" s="47">
        <v>214.53</v>
      </c>
      <c r="G337" s="39" t="s">
        <v>1017</v>
      </c>
    </row>
    <row r="338" spans="1:7" s="1" customFormat="1" ht="15" customHeight="1" x14ac:dyDescent="0.25">
      <c r="A338" s="37">
        <v>331</v>
      </c>
      <c r="B338" s="39" t="s">
        <v>154</v>
      </c>
      <c r="C338" s="39" t="s">
        <v>478</v>
      </c>
      <c r="D338" s="39" t="s">
        <v>813</v>
      </c>
      <c r="E338" s="39" t="s">
        <v>961</v>
      </c>
      <c r="F338" s="47">
        <v>234.49</v>
      </c>
      <c r="G338" s="39" t="s">
        <v>1018</v>
      </c>
    </row>
    <row r="339" spans="1:7" s="1" customFormat="1" ht="15" customHeight="1" x14ac:dyDescent="0.25">
      <c r="A339" s="37">
        <v>332</v>
      </c>
      <c r="B339" s="39" t="s">
        <v>154</v>
      </c>
      <c r="C339" s="39" t="s">
        <v>479</v>
      </c>
      <c r="D339" s="39" t="s">
        <v>684</v>
      </c>
      <c r="E339" s="39" t="s">
        <v>962</v>
      </c>
      <c r="F339" s="47">
        <v>99.81</v>
      </c>
      <c r="G339" s="39" t="s">
        <v>963</v>
      </c>
    </row>
    <row r="340" spans="1:7" s="1" customFormat="1" ht="15" customHeight="1" x14ac:dyDescent="0.25">
      <c r="A340" s="37">
        <v>333</v>
      </c>
      <c r="B340" s="39" t="s">
        <v>174</v>
      </c>
      <c r="C340" s="39" t="s">
        <v>480</v>
      </c>
      <c r="D340" s="39" t="s">
        <v>514</v>
      </c>
      <c r="E340" s="39" t="s">
        <v>961</v>
      </c>
      <c r="F340" s="47">
        <v>173.08</v>
      </c>
      <c r="G340" s="39" t="s">
        <v>995</v>
      </c>
    </row>
    <row r="341" spans="1:7" s="1" customFormat="1" ht="15" customHeight="1" x14ac:dyDescent="0.25">
      <c r="A341" s="37">
        <v>334</v>
      </c>
      <c r="B341" s="39" t="s">
        <v>154</v>
      </c>
      <c r="C341" s="39" t="s">
        <v>481</v>
      </c>
      <c r="D341" s="39" t="s">
        <v>860</v>
      </c>
      <c r="E341" s="39" t="s">
        <v>961</v>
      </c>
      <c r="F341" s="47">
        <v>11333.57</v>
      </c>
      <c r="G341" s="39" t="s">
        <v>971</v>
      </c>
    </row>
    <row r="342" spans="1:7" s="1" customFormat="1" ht="15" customHeight="1" x14ac:dyDescent="0.25">
      <c r="A342" s="37">
        <v>335</v>
      </c>
      <c r="B342" s="39" t="s">
        <v>190</v>
      </c>
      <c r="C342" s="39" t="s">
        <v>482</v>
      </c>
      <c r="D342" s="39" t="s">
        <v>684</v>
      </c>
      <c r="E342" s="39" t="s">
        <v>962</v>
      </c>
      <c r="F342" s="47">
        <v>15154.99</v>
      </c>
      <c r="G342" s="39" t="s">
        <v>974</v>
      </c>
    </row>
    <row r="343" spans="1:7" s="1" customFormat="1" ht="15" customHeight="1" x14ac:dyDescent="0.25">
      <c r="A343" s="37">
        <v>336</v>
      </c>
      <c r="B343" s="39" t="s">
        <v>154</v>
      </c>
      <c r="C343" s="39" t="s">
        <v>483</v>
      </c>
      <c r="D343" s="39" t="s">
        <v>727</v>
      </c>
      <c r="E343" s="39" t="s">
        <v>961</v>
      </c>
      <c r="F343" s="47">
        <v>11239.42</v>
      </c>
      <c r="G343" s="39" t="s">
        <v>974</v>
      </c>
    </row>
    <row r="344" spans="1:7" s="1" customFormat="1" ht="15" customHeight="1" x14ac:dyDescent="0.25">
      <c r="A344" s="37">
        <v>337</v>
      </c>
      <c r="B344" s="39" t="s">
        <v>180</v>
      </c>
      <c r="C344" s="39" t="s">
        <v>484</v>
      </c>
      <c r="D344" s="39" t="s">
        <v>861</v>
      </c>
      <c r="E344" s="39" t="s">
        <v>961</v>
      </c>
      <c r="F344" s="47">
        <v>1277.75</v>
      </c>
      <c r="G344" s="39" t="s">
        <v>972</v>
      </c>
    </row>
    <row r="345" spans="1:7" s="1" customFormat="1" ht="15" customHeight="1" x14ac:dyDescent="0.25">
      <c r="A345" s="37">
        <v>338</v>
      </c>
      <c r="B345" s="39" t="s">
        <v>175</v>
      </c>
      <c r="C345" s="39" t="s">
        <v>485</v>
      </c>
      <c r="D345" s="39" t="s">
        <v>862</v>
      </c>
      <c r="E345" s="39" t="s">
        <v>961</v>
      </c>
      <c r="F345" s="47">
        <v>270.33999999999997</v>
      </c>
      <c r="G345" s="39" t="s">
        <v>977</v>
      </c>
    </row>
    <row r="346" spans="1:7" s="1" customFormat="1" ht="15" customHeight="1" x14ac:dyDescent="0.25">
      <c r="A346" s="37">
        <v>339</v>
      </c>
      <c r="B346" s="39" t="s">
        <v>175</v>
      </c>
      <c r="C346" s="39" t="s">
        <v>486</v>
      </c>
      <c r="D346" s="39" t="s">
        <v>753</v>
      </c>
      <c r="E346" s="39" t="s">
        <v>961</v>
      </c>
      <c r="F346" s="47">
        <v>539.34</v>
      </c>
      <c r="G346" s="39" t="s">
        <v>963</v>
      </c>
    </row>
    <row r="347" spans="1:7" s="1" customFormat="1" ht="15" customHeight="1" x14ac:dyDescent="0.25">
      <c r="A347" s="37">
        <v>340</v>
      </c>
      <c r="B347" s="39" t="s">
        <v>154</v>
      </c>
      <c r="C347" s="39" t="s">
        <v>487</v>
      </c>
      <c r="D347" s="39" t="s">
        <v>863</v>
      </c>
      <c r="E347" s="39" t="s">
        <v>961</v>
      </c>
      <c r="F347" s="47">
        <v>198.83</v>
      </c>
      <c r="G347" s="39" t="s">
        <v>965</v>
      </c>
    </row>
    <row r="348" spans="1:7" s="1" customFormat="1" ht="15" customHeight="1" x14ac:dyDescent="0.25">
      <c r="A348" s="37">
        <v>341</v>
      </c>
      <c r="B348" s="39" t="s">
        <v>175</v>
      </c>
      <c r="C348" s="39" t="s">
        <v>488</v>
      </c>
      <c r="D348" s="39" t="s">
        <v>864</v>
      </c>
      <c r="E348" s="39" t="s">
        <v>961</v>
      </c>
      <c r="F348" s="47">
        <v>970.55</v>
      </c>
      <c r="G348" s="39" t="s">
        <v>973</v>
      </c>
    </row>
    <row r="349" spans="1:7" s="1" customFormat="1" ht="15" customHeight="1" x14ac:dyDescent="0.25">
      <c r="A349" s="37">
        <v>342</v>
      </c>
      <c r="B349" s="39" t="s">
        <v>175</v>
      </c>
      <c r="C349" s="39" t="s">
        <v>489</v>
      </c>
      <c r="D349" s="39" t="s">
        <v>865</v>
      </c>
      <c r="E349" s="39" t="s">
        <v>962</v>
      </c>
      <c r="F349" s="47">
        <v>914.68</v>
      </c>
      <c r="G349" s="39" t="s">
        <v>972</v>
      </c>
    </row>
    <row r="350" spans="1:7" s="1" customFormat="1" ht="15" customHeight="1" x14ac:dyDescent="0.25">
      <c r="A350" s="37">
        <v>343</v>
      </c>
      <c r="B350" s="39" t="s">
        <v>180</v>
      </c>
      <c r="C350" s="39" t="s">
        <v>490</v>
      </c>
      <c r="D350" s="39" t="s">
        <v>866</v>
      </c>
      <c r="E350" s="39" t="s">
        <v>961</v>
      </c>
      <c r="F350" s="47">
        <v>660.66</v>
      </c>
      <c r="G350" s="39" t="s">
        <v>972</v>
      </c>
    </row>
    <row r="351" spans="1:7" s="1" customFormat="1" ht="15" customHeight="1" x14ac:dyDescent="0.25">
      <c r="A351" s="37">
        <v>344</v>
      </c>
      <c r="B351" s="39" t="s">
        <v>175</v>
      </c>
      <c r="C351" s="39" t="s">
        <v>491</v>
      </c>
      <c r="D351" s="39" t="s">
        <v>705</v>
      </c>
      <c r="E351" s="39" t="s">
        <v>961</v>
      </c>
      <c r="F351" s="47">
        <v>23.22</v>
      </c>
      <c r="G351" s="39" t="s">
        <v>972</v>
      </c>
    </row>
    <row r="352" spans="1:7" s="1" customFormat="1" ht="15" customHeight="1" x14ac:dyDescent="0.25">
      <c r="A352" s="37">
        <v>345</v>
      </c>
      <c r="B352" s="39" t="s">
        <v>154</v>
      </c>
      <c r="C352" s="39" t="s">
        <v>492</v>
      </c>
      <c r="D352" s="39" t="s">
        <v>727</v>
      </c>
      <c r="E352" s="39" t="s">
        <v>961</v>
      </c>
      <c r="F352" s="47">
        <v>22.196000000000002</v>
      </c>
      <c r="G352" s="39" t="s">
        <v>973</v>
      </c>
    </row>
    <row r="353" spans="1:7" s="1" customFormat="1" ht="15" customHeight="1" x14ac:dyDescent="0.25">
      <c r="A353" s="37">
        <v>346</v>
      </c>
      <c r="B353" s="39" t="s">
        <v>174</v>
      </c>
      <c r="C353" s="39" t="s">
        <v>493</v>
      </c>
      <c r="D353" s="39" t="s">
        <v>786</v>
      </c>
      <c r="E353" s="39" t="s">
        <v>961</v>
      </c>
      <c r="F353" s="47">
        <v>99.81</v>
      </c>
      <c r="G353" s="39" t="s">
        <v>982</v>
      </c>
    </row>
    <row r="354" spans="1:7" s="1" customFormat="1" ht="15" customHeight="1" x14ac:dyDescent="0.25">
      <c r="A354" s="37">
        <v>347</v>
      </c>
      <c r="B354" s="39" t="s">
        <v>154</v>
      </c>
      <c r="C354" s="39" t="s">
        <v>494</v>
      </c>
      <c r="D354" s="39" t="s">
        <v>867</v>
      </c>
      <c r="E354" s="39" t="s">
        <v>962</v>
      </c>
      <c r="F354" s="47">
        <v>1217.1859999999999</v>
      </c>
      <c r="G354" s="39" t="s">
        <v>973</v>
      </c>
    </row>
    <row r="355" spans="1:7" s="1" customFormat="1" ht="15" customHeight="1" x14ac:dyDescent="0.25">
      <c r="A355" s="37">
        <v>348</v>
      </c>
      <c r="B355" s="39" t="s">
        <v>175</v>
      </c>
      <c r="C355" s="39" t="s">
        <v>495</v>
      </c>
      <c r="D355" s="39" t="s">
        <v>765</v>
      </c>
      <c r="E355" s="39" t="s">
        <v>961</v>
      </c>
      <c r="F355" s="47">
        <v>269.67</v>
      </c>
      <c r="G355" s="39" t="s">
        <v>972</v>
      </c>
    </row>
    <row r="356" spans="1:7" s="1" customFormat="1" ht="15" customHeight="1" x14ac:dyDescent="0.25">
      <c r="A356" s="37">
        <v>349</v>
      </c>
      <c r="B356" s="39" t="s">
        <v>174</v>
      </c>
      <c r="C356" s="39" t="s">
        <v>496</v>
      </c>
      <c r="D356" s="39" t="s">
        <v>868</v>
      </c>
      <c r="E356" s="39" t="s">
        <v>961</v>
      </c>
      <c r="F356" s="47">
        <v>11.47</v>
      </c>
      <c r="G356" s="39" t="s">
        <v>977</v>
      </c>
    </row>
    <row r="357" spans="1:7" s="1" customFormat="1" ht="15" customHeight="1" x14ac:dyDescent="0.25">
      <c r="A357" s="37">
        <v>350</v>
      </c>
      <c r="B357" s="39" t="s">
        <v>154</v>
      </c>
      <c r="C357" s="39" t="s">
        <v>497</v>
      </c>
      <c r="D357" s="39" t="s">
        <v>869</v>
      </c>
      <c r="E357" s="39" t="s">
        <v>961</v>
      </c>
      <c r="F357" s="47">
        <v>287.60000000000002</v>
      </c>
      <c r="G357" s="39" t="s">
        <v>973</v>
      </c>
    </row>
    <row r="358" spans="1:7" s="1" customFormat="1" ht="15" customHeight="1" x14ac:dyDescent="0.25">
      <c r="A358" s="37">
        <v>351</v>
      </c>
      <c r="B358" s="39" t="s">
        <v>154</v>
      </c>
      <c r="C358" s="39" t="s">
        <v>498</v>
      </c>
      <c r="D358" s="39" t="s">
        <v>870</v>
      </c>
      <c r="E358" s="39" t="s">
        <v>961</v>
      </c>
      <c r="F358" s="47">
        <v>2338.3586666669999</v>
      </c>
      <c r="G358" s="39" t="s">
        <v>973</v>
      </c>
    </row>
    <row r="359" spans="1:7" s="1" customFormat="1" ht="15" customHeight="1" x14ac:dyDescent="0.25">
      <c r="A359" s="37">
        <v>352</v>
      </c>
      <c r="B359" s="39" t="s">
        <v>181</v>
      </c>
      <c r="C359" s="39" t="s">
        <v>499</v>
      </c>
      <c r="D359" s="39" t="s">
        <v>155</v>
      </c>
      <c r="E359" s="39" t="s">
        <v>961</v>
      </c>
      <c r="F359" s="47">
        <v>446.67</v>
      </c>
      <c r="G359" s="39" t="s">
        <v>973</v>
      </c>
    </row>
    <row r="360" spans="1:7" s="1" customFormat="1" ht="15" customHeight="1" x14ac:dyDescent="0.25">
      <c r="A360" s="37">
        <v>353</v>
      </c>
      <c r="B360" s="39" t="s">
        <v>175</v>
      </c>
      <c r="C360" s="39" t="s">
        <v>499</v>
      </c>
      <c r="D360" s="39" t="s">
        <v>753</v>
      </c>
      <c r="E360" s="39" t="s">
        <v>961</v>
      </c>
      <c r="F360" s="47">
        <v>2037.2</v>
      </c>
      <c r="G360" s="39" t="s">
        <v>973</v>
      </c>
    </row>
    <row r="361" spans="1:7" s="1" customFormat="1" ht="15" customHeight="1" x14ac:dyDescent="0.25">
      <c r="A361" s="37">
        <v>354</v>
      </c>
      <c r="B361" s="39" t="s">
        <v>175</v>
      </c>
      <c r="C361" s="39" t="s">
        <v>500</v>
      </c>
      <c r="D361" s="39" t="s">
        <v>871</v>
      </c>
      <c r="E361" s="39" t="s">
        <v>961</v>
      </c>
      <c r="F361" s="47">
        <v>968.31</v>
      </c>
      <c r="G361" s="39" t="s">
        <v>963</v>
      </c>
    </row>
    <row r="362" spans="1:7" s="1" customFormat="1" ht="15" customHeight="1" x14ac:dyDescent="0.25">
      <c r="A362" s="37">
        <v>355</v>
      </c>
      <c r="B362" s="39" t="s">
        <v>174</v>
      </c>
      <c r="C362" s="39" t="s">
        <v>501</v>
      </c>
      <c r="D362" s="39" t="s">
        <v>687</v>
      </c>
      <c r="E362" s="39" t="s">
        <v>961</v>
      </c>
      <c r="F362" s="47">
        <v>84.82</v>
      </c>
      <c r="G362" s="39" t="s">
        <v>995</v>
      </c>
    </row>
    <row r="363" spans="1:7" s="1" customFormat="1" ht="15" customHeight="1" x14ac:dyDescent="0.25">
      <c r="A363" s="37">
        <v>356</v>
      </c>
      <c r="B363" s="39" t="s">
        <v>178</v>
      </c>
      <c r="C363" s="39" t="s">
        <v>502</v>
      </c>
      <c r="D363" s="39" t="s">
        <v>728</v>
      </c>
      <c r="E363" s="39" t="s">
        <v>961</v>
      </c>
      <c r="F363" s="47">
        <v>268.11</v>
      </c>
      <c r="G363" s="39" t="s">
        <v>972</v>
      </c>
    </row>
    <row r="364" spans="1:7" s="1" customFormat="1" ht="15" customHeight="1" x14ac:dyDescent="0.25">
      <c r="A364" s="37">
        <v>357</v>
      </c>
      <c r="B364" s="39" t="s">
        <v>178</v>
      </c>
      <c r="C364" s="39" t="s">
        <v>503</v>
      </c>
      <c r="D364" s="39" t="s">
        <v>872</v>
      </c>
      <c r="E364" s="39" t="s">
        <v>962</v>
      </c>
      <c r="F364" s="47">
        <v>172.74</v>
      </c>
      <c r="G364" s="39" t="s">
        <v>972</v>
      </c>
    </row>
    <row r="365" spans="1:7" s="1" customFormat="1" ht="15" customHeight="1" x14ac:dyDescent="0.25">
      <c r="A365" s="37">
        <v>358</v>
      </c>
      <c r="B365" s="39" t="s">
        <v>154</v>
      </c>
      <c r="C365" s="39" t="s">
        <v>504</v>
      </c>
      <c r="D365" s="39" t="s">
        <v>873</v>
      </c>
      <c r="E365" s="39" t="s">
        <v>961</v>
      </c>
      <c r="F365" s="47">
        <v>8.4</v>
      </c>
      <c r="G365" s="39" t="s">
        <v>965</v>
      </c>
    </row>
    <row r="366" spans="1:7" s="1" customFormat="1" ht="15" customHeight="1" x14ac:dyDescent="0.25">
      <c r="A366" s="37">
        <v>359</v>
      </c>
      <c r="B366" s="39" t="s">
        <v>174</v>
      </c>
      <c r="C366" s="39" t="s">
        <v>505</v>
      </c>
      <c r="D366" s="39" t="s">
        <v>874</v>
      </c>
      <c r="E366" s="39" t="s">
        <v>961</v>
      </c>
      <c r="F366" s="47">
        <v>363.33</v>
      </c>
      <c r="G366" s="39" t="s">
        <v>1004</v>
      </c>
    </row>
    <row r="367" spans="1:7" s="1" customFormat="1" ht="15" customHeight="1" x14ac:dyDescent="0.25">
      <c r="A367" s="37">
        <v>360</v>
      </c>
      <c r="B367" s="39" t="s">
        <v>175</v>
      </c>
      <c r="C367" s="39" t="s">
        <v>506</v>
      </c>
      <c r="D367" s="39" t="s">
        <v>197</v>
      </c>
      <c r="E367" s="39" t="s">
        <v>961</v>
      </c>
      <c r="F367" s="47">
        <v>1634.72</v>
      </c>
      <c r="G367" s="39" t="s">
        <v>963</v>
      </c>
    </row>
    <row r="368" spans="1:7" s="1" customFormat="1" ht="15" customHeight="1" x14ac:dyDescent="0.25">
      <c r="A368" s="37">
        <v>361</v>
      </c>
      <c r="B368" s="39" t="s">
        <v>187</v>
      </c>
      <c r="C368" s="39" t="s">
        <v>507</v>
      </c>
      <c r="D368" s="39" t="s">
        <v>171</v>
      </c>
      <c r="E368" s="39" t="s">
        <v>961</v>
      </c>
      <c r="F368" s="47">
        <v>4143.45</v>
      </c>
      <c r="G368" s="39" t="s">
        <v>1019</v>
      </c>
    </row>
    <row r="369" spans="1:7" s="1" customFormat="1" ht="15" customHeight="1" x14ac:dyDescent="0.25">
      <c r="A369" s="37">
        <v>362</v>
      </c>
      <c r="B369" s="39" t="s">
        <v>154</v>
      </c>
      <c r="C369" s="39" t="s">
        <v>508</v>
      </c>
      <c r="D369" s="39" t="s">
        <v>875</v>
      </c>
      <c r="E369" s="39" t="s">
        <v>961</v>
      </c>
      <c r="F369" s="47">
        <v>215.7</v>
      </c>
      <c r="G369" s="39" t="s">
        <v>973</v>
      </c>
    </row>
    <row r="370" spans="1:7" s="1" customFormat="1" ht="15" customHeight="1" x14ac:dyDescent="0.25">
      <c r="A370" s="37">
        <v>363</v>
      </c>
      <c r="B370" s="39" t="s">
        <v>154</v>
      </c>
      <c r="C370" s="39" t="s">
        <v>509</v>
      </c>
      <c r="D370" s="39" t="s">
        <v>736</v>
      </c>
      <c r="E370" s="39" t="s">
        <v>961</v>
      </c>
      <c r="F370" s="47">
        <v>3914.9853333340002</v>
      </c>
      <c r="G370" s="39" t="s">
        <v>973</v>
      </c>
    </row>
    <row r="371" spans="1:7" s="1" customFormat="1" ht="15" customHeight="1" x14ac:dyDescent="0.25">
      <c r="A371" s="37">
        <v>364</v>
      </c>
      <c r="B371" s="39" t="s">
        <v>182</v>
      </c>
      <c r="C371" s="39" t="s">
        <v>510</v>
      </c>
      <c r="D371" s="39" t="s">
        <v>684</v>
      </c>
      <c r="E371" s="39" t="s">
        <v>961</v>
      </c>
      <c r="F371" s="47">
        <v>5005.29</v>
      </c>
      <c r="G371" s="39" t="s">
        <v>969</v>
      </c>
    </row>
    <row r="372" spans="1:7" s="1" customFormat="1" ht="15" customHeight="1" x14ac:dyDescent="0.25">
      <c r="A372" s="37">
        <v>365</v>
      </c>
      <c r="B372" s="39" t="s">
        <v>181</v>
      </c>
      <c r="C372" s="39" t="s">
        <v>511</v>
      </c>
      <c r="D372" s="39" t="s">
        <v>876</v>
      </c>
      <c r="E372" s="39" t="s">
        <v>961</v>
      </c>
      <c r="F372" s="47">
        <v>903.99</v>
      </c>
      <c r="G372" s="39" t="s">
        <v>973</v>
      </c>
    </row>
    <row r="373" spans="1:7" s="1" customFormat="1" ht="15" customHeight="1" x14ac:dyDescent="0.25">
      <c r="A373" s="37">
        <v>366</v>
      </c>
      <c r="B373" s="39" t="s">
        <v>174</v>
      </c>
      <c r="C373" s="39" t="s">
        <v>511</v>
      </c>
      <c r="D373" s="39" t="s">
        <v>877</v>
      </c>
      <c r="E373" s="39" t="s">
        <v>961</v>
      </c>
      <c r="F373" s="47">
        <v>28.65</v>
      </c>
      <c r="G373" s="39" t="s">
        <v>970</v>
      </c>
    </row>
    <row r="374" spans="1:7" s="1" customFormat="1" ht="15" customHeight="1" x14ac:dyDescent="0.25">
      <c r="A374" s="37">
        <v>367</v>
      </c>
      <c r="B374" s="39" t="s">
        <v>174</v>
      </c>
      <c r="C374" s="39" t="s">
        <v>512</v>
      </c>
      <c r="D374" s="39" t="s">
        <v>878</v>
      </c>
      <c r="E374" s="39" t="s">
        <v>962</v>
      </c>
      <c r="F374" s="47">
        <v>39.770000000000003</v>
      </c>
      <c r="G374" s="39" t="s">
        <v>963</v>
      </c>
    </row>
    <row r="375" spans="1:7" s="1" customFormat="1" ht="15" customHeight="1" x14ac:dyDescent="0.25">
      <c r="A375" s="37">
        <v>368</v>
      </c>
      <c r="B375" s="39" t="s">
        <v>182</v>
      </c>
      <c r="C375" s="39" t="s">
        <v>513</v>
      </c>
      <c r="D375" s="39" t="s">
        <v>736</v>
      </c>
      <c r="E375" s="39" t="s">
        <v>962</v>
      </c>
      <c r="F375" s="47">
        <v>2441.69</v>
      </c>
      <c r="G375" s="39" t="s">
        <v>969</v>
      </c>
    </row>
    <row r="376" spans="1:7" s="1" customFormat="1" ht="15" customHeight="1" x14ac:dyDescent="0.25">
      <c r="A376" s="37">
        <v>369</v>
      </c>
      <c r="B376" s="39" t="s">
        <v>174</v>
      </c>
      <c r="C376" s="39" t="s">
        <v>514</v>
      </c>
      <c r="D376" s="39" t="s">
        <v>879</v>
      </c>
      <c r="E376" s="39" t="s">
        <v>961</v>
      </c>
      <c r="F376" s="47">
        <v>171.67</v>
      </c>
      <c r="G376" s="39" t="s">
        <v>963</v>
      </c>
    </row>
    <row r="377" spans="1:7" s="1" customFormat="1" ht="15" customHeight="1" x14ac:dyDescent="0.25">
      <c r="A377" s="37">
        <v>370</v>
      </c>
      <c r="B377" s="39" t="s">
        <v>154</v>
      </c>
      <c r="C377" s="39" t="s">
        <v>515</v>
      </c>
      <c r="D377" s="39" t="s">
        <v>880</v>
      </c>
      <c r="E377" s="39" t="s">
        <v>961</v>
      </c>
      <c r="F377" s="47">
        <v>330.66</v>
      </c>
      <c r="G377" s="39" t="s">
        <v>1003</v>
      </c>
    </row>
    <row r="378" spans="1:7" s="1" customFormat="1" ht="15" customHeight="1" x14ac:dyDescent="0.25">
      <c r="A378" s="37">
        <v>371</v>
      </c>
      <c r="B378" s="39" t="s">
        <v>174</v>
      </c>
      <c r="C378" s="39" t="s">
        <v>516</v>
      </c>
      <c r="D378" s="39" t="s">
        <v>840</v>
      </c>
      <c r="E378" s="39" t="s">
        <v>961</v>
      </c>
      <c r="F378" s="47">
        <v>85.660000000000096</v>
      </c>
      <c r="G378" s="39" t="s">
        <v>1004</v>
      </c>
    </row>
    <row r="379" spans="1:7" s="1" customFormat="1" ht="15" customHeight="1" x14ac:dyDescent="0.25">
      <c r="A379" s="37">
        <v>372</v>
      </c>
      <c r="B379" s="39" t="s">
        <v>178</v>
      </c>
      <c r="C379" s="39" t="s">
        <v>517</v>
      </c>
      <c r="D379" s="39" t="s">
        <v>881</v>
      </c>
      <c r="E379" s="39" t="s">
        <v>961</v>
      </c>
      <c r="F379" s="47">
        <v>234.38</v>
      </c>
      <c r="G379" s="39" t="s">
        <v>972</v>
      </c>
    </row>
    <row r="380" spans="1:7" s="1" customFormat="1" ht="15" customHeight="1" x14ac:dyDescent="0.25">
      <c r="A380" s="37">
        <v>373</v>
      </c>
      <c r="B380" s="39" t="s">
        <v>154</v>
      </c>
      <c r="C380" s="39" t="s">
        <v>518</v>
      </c>
      <c r="D380" s="39" t="s">
        <v>882</v>
      </c>
      <c r="E380" s="39" t="s">
        <v>961</v>
      </c>
      <c r="F380" s="47">
        <v>274.08999999999997</v>
      </c>
      <c r="G380" s="39" t="s">
        <v>963</v>
      </c>
    </row>
    <row r="381" spans="1:7" s="1" customFormat="1" ht="15" customHeight="1" x14ac:dyDescent="0.25">
      <c r="A381" s="37">
        <v>374</v>
      </c>
      <c r="B381" s="39" t="s">
        <v>154</v>
      </c>
      <c r="C381" s="39" t="s">
        <v>519</v>
      </c>
      <c r="D381" s="39" t="s">
        <v>862</v>
      </c>
      <c r="E381" s="39" t="s">
        <v>961</v>
      </c>
      <c r="F381" s="47">
        <v>220.22</v>
      </c>
      <c r="G381" s="39" t="s">
        <v>1003</v>
      </c>
    </row>
    <row r="382" spans="1:7" s="1" customFormat="1" ht="15" customHeight="1" x14ac:dyDescent="0.25">
      <c r="A382" s="37">
        <v>375</v>
      </c>
      <c r="B382" s="39" t="s">
        <v>175</v>
      </c>
      <c r="C382" s="39" t="s">
        <v>520</v>
      </c>
      <c r="D382" s="39" t="s">
        <v>883</v>
      </c>
      <c r="E382" s="39" t="s">
        <v>961</v>
      </c>
      <c r="F382" s="47">
        <v>446.97</v>
      </c>
      <c r="G382" s="39" t="s">
        <v>963</v>
      </c>
    </row>
    <row r="383" spans="1:7" s="1" customFormat="1" ht="15" customHeight="1" x14ac:dyDescent="0.25">
      <c r="A383" s="37">
        <v>376</v>
      </c>
      <c r="B383" s="39" t="s">
        <v>174</v>
      </c>
      <c r="C383" s="39" t="s">
        <v>521</v>
      </c>
      <c r="D383" s="39" t="s">
        <v>884</v>
      </c>
      <c r="E383" s="39" t="s">
        <v>961</v>
      </c>
      <c r="F383" s="47">
        <v>437.42</v>
      </c>
      <c r="G383" s="39" t="s">
        <v>963</v>
      </c>
    </row>
    <row r="384" spans="1:7" s="1" customFormat="1" ht="15" customHeight="1" x14ac:dyDescent="0.25">
      <c r="A384" s="37">
        <v>377</v>
      </c>
      <c r="B384" s="39" t="s">
        <v>175</v>
      </c>
      <c r="C384" s="39" t="s">
        <v>522</v>
      </c>
      <c r="D384" s="39" t="s">
        <v>160</v>
      </c>
      <c r="E384" s="39" t="s">
        <v>962</v>
      </c>
      <c r="F384" s="47">
        <v>1886.5</v>
      </c>
      <c r="G384" s="39" t="s">
        <v>964</v>
      </c>
    </row>
    <row r="385" spans="1:7" s="1" customFormat="1" ht="15" customHeight="1" x14ac:dyDescent="0.25">
      <c r="A385" s="37">
        <v>378</v>
      </c>
      <c r="B385" s="39" t="s">
        <v>175</v>
      </c>
      <c r="C385" s="39" t="s">
        <v>523</v>
      </c>
      <c r="D385" s="39" t="s">
        <v>678</v>
      </c>
      <c r="E385" s="39" t="s">
        <v>961</v>
      </c>
      <c r="F385" s="47">
        <v>5722.72</v>
      </c>
      <c r="G385" s="39" t="s">
        <v>980</v>
      </c>
    </row>
    <row r="386" spans="1:7" s="1" customFormat="1" ht="15" customHeight="1" x14ac:dyDescent="0.25">
      <c r="A386" s="37">
        <v>379</v>
      </c>
      <c r="B386" s="39" t="s">
        <v>186</v>
      </c>
      <c r="C386" s="39" t="s">
        <v>524</v>
      </c>
      <c r="D386" s="39" t="s">
        <v>765</v>
      </c>
      <c r="E386" s="39" t="s">
        <v>961</v>
      </c>
      <c r="F386" s="47">
        <v>173.44</v>
      </c>
      <c r="G386" s="39" t="s">
        <v>980</v>
      </c>
    </row>
    <row r="387" spans="1:7" s="1" customFormat="1" ht="15" customHeight="1" x14ac:dyDescent="0.25">
      <c r="A387" s="37">
        <v>380</v>
      </c>
      <c r="B387" s="39" t="s">
        <v>178</v>
      </c>
      <c r="C387" s="39" t="s">
        <v>525</v>
      </c>
      <c r="D387" s="39" t="s">
        <v>885</v>
      </c>
      <c r="E387" s="39" t="s">
        <v>961</v>
      </c>
      <c r="F387" s="47">
        <v>61.73</v>
      </c>
      <c r="G387" s="39" t="s">
        <v>995</v>
      </c>
    </row>
    <row r="388" spans="1:7" s="1" customFormat="1" ht="15" customHeight="1" x14ac:dyDescent="0.25">
      <c r="A388" s="37">
        <v>381</v>
      </c>
      <c r="B388" s="39" t="s">
        <v>175</v>
      </c>
      <c r="C388" s="39" t="s">
        <v>526</v>
      </c>
      <c r="D388" s="39" t="s">
        <v>886</v>
      </c>
      <c r="E388" s="39" t="s">
        <v>961</v>
      </c>
      <c r="F388" s="47">
        <v>741.39</v>
      </c>
      <c r="G388" s="39" t="s">
        <v>972</v>
      </c>
    </row>
    <row r="389" spans="1:7" s="1" customFormat="1" ht="15" customHeight="1" x14ac:dyDescent="0.25">
      <c r="A389" s="37">
        <v>382</v>
      </c>
      <c r="B389" s="39" t="s">
        <v>154</v>
      </c>
      <c r="C389" s="39" t="s">
        <v>527</v>
      </c>
      <c r="D389" s="39" t="s">
        <v>887</v>
      </c>
      <c r="E389" s="39" t="s">
        <v>961</v>
      </c>
      <c r="F389" s="47">
        <v>2191.7329999990002</v>
      </c>
      <c r="G389" s="39" t="s">
        <v>973</v>
      </c>
    </row>
    <row r="390" spans="1:7" s="1" customFormat="1" ht="15" customHeight="1" x14ac:dyDescent="0.25">
      <c r="A390" s="37">
        <v>383</v>
      </c>
      <c r="B390" s="39" t="s">
        <v>175</v>
      </c>
      <c r="C390" s="39" t="s">
        <v>528</v>
      </c>
      <c r="D390" s="39" t="s">
        <v>731</v>
      </c>
      <c r="E390" s="39" t="s">
        <v>962</v>
      </c>
      <c r="F390" s="47">
        <v>1735.23</v>
      </c>
      <c r="G390" s="39" t="s">
        <v>967</v>
      </c>
    </row>
    <row r="391" spans="1:7" s="1" customFormat="1" ht="15" customHeight="1" x14ac:dyDescent="0.25">
      <c r="A391" s="37">
        <v>384</v>
      </c>
      <c r="B391" s="39" t="s">
        <v>176</v>
      </c>
      <c r="C391" s="39" t="s">
        <v>529</v>
      </c>
      <c r="D391" s="39" t="s">
        <v>714</v>
      </c>
      <c r="E391" s="39" t="s">
        <v>961</v>
      </c>
      <c r="F391" s="47">
        <v>6420.88</v>
      </c>
      <c r="G391" s="39" t="s">
        <v>967</v>
      </c>
    </row>
    <row r="392" spans="1:7" s="1" customFormat="1" ht="15" customHeight="1" x14ac:dyDescent="0.25">
      <c r="A392" s="37">
        <v>385</v>
      </c>
      <c r="B392" s="39" t="s">
        <v>178</v>
      </c>
      <c r="C392" s="39" t="s">
        <v>530</v>
      </c>
      <c r="D392" s="39" t="s">
        <v>888</v>
      </c>
      <c r="E392" s="39" t="s">
        <v>961</v>
      </c>
      <c r="F392" s="47">
        <v>71.510000000000005</v>
      </c>
      <c r="G392" s="39" t="s">
        <v>963</v>
      </c>
    </row>
    <row r="393" spans="1:7" s="1" customFormat="1" ht="15" customHeight="1" x14ac:dyDescent="0.25">
      <c r="A393" s="37">
        <v>386</v>
      </c>
      <c r="B393" s="39" t="s">
        <v>178</v>
      </c>
      <c r="C393" s="39" t="s">
        <v>531</v>
      </c>
      <c r="D393" s="39" t="s">
        <v>171</v>
      </c>
      <c r="E393" s="39" t="s">
        <v>961</v>
      </c>
      <c r="F393" s="47">
        <v>220.22</v>
      </c>
      <c r="G393" s="39" t="s">
        <v>972</v>
      </c>
    </row>
    <row r="394" spans="1:7" s="1" customFormat="1" ht="15" customHeight="1" x14ac:dyDescent="0.25">
      <c r="A394" s="37">
        <v>387</v>
      </c>
      <c r="B394" s="39" t="s">
        <v>178</v>
      </c>
      <c r="C394" s="39" t="s">
        <v>532</v>
      </c>
      <c r="D394" s="39" t="s">
        <v>889</v>
      </c>
      <c r="E394" s="39" t="s">
        <v>962</v>
      </c>
      <c r="F394" s="47">
        <v>123.46</v>
      </c>
      <c r="G394" s="39" t="s">
        <v>972</v>
      </c>
    </row>
    <row r="395" spans="1:7" s="1" customFormat="1" ht="15" customHeight="1" x14ac:dyDescent="0.25">
      <c r="A395" s="37">
        <v>388</v>
      </c>
      <c r="B395" s="39" t="s">
        <v>154</v>
      </c>
      <c r="C395" s="39" t="s">
        <v>533</v>
      </c>
      <c r="D395" s="39" t="s">
        <v>890</v>
      </c>
      <c r="E395" s="39" t="s">
        <v>961</v>
      </c>
      <c r="F395" s="47">
        <v>3307.3739999999998</v>
      </c>
      <c r="G395" s="39" t="s">
        <v>973</v>
      </c>
    </row>
    <row r="396" spans="1:7" s="1" customFormat="1" ht="15" customHeight="1" x14ac:dyDescent="0.25">
      <c r="A396" s="37">
        <v>389</v>
      </c>
      <c r="B396" s="39" t="s">
        <v>154</v>
      </c>
      <c r="C396" s="39" t="s">
        <v>533</v>
      </c>
      <c r="D396" s="39" t="s">
        <v>891</v>
      </c>
      <c r="E396" s="39" t="s">
        <v>961</v>
      </c>
      <c r="F396" s="47">
        <v>3727.3496666669998</v>
      </c>
      <c r="G396" s="39" t="s">
        <v>973</v>
      </c>
    </row>
    <row r="397" spans="1:7" s="1" customFormat="1" ht="15" customHeight="1" x14ac:dyDescent="0.25">
      <c r="A397" s="37">
        <v>390</v>
      </c>
      <c r="B397" s="39" t="s">
        <v>154</v>
      </c>
      <c r="C397" s="39" t="s">
        <v>534</v>
      </c>
      <c r="D397" s="39" t="s">
        <v>892</v>
      </c>
      <c r="E397" s="39" t="s">
        <v>961</v>
      </c>
      <c r="F397" s="47">
        <v>298.64999999999998</v>
      </c>
      <c r="G397" s="39" t="s">
        <v>963</v>
      </c>
    </row>
    <row r="398" spans="1:7" s="1" customFormat="1" ht="15" customHeight="1" x14ac:dyDescent="0.25">
      <c r="A398" s="37">
        <v>391</v>
      </c>
      <c r="B398" s="39" t="s">
        <v>154</v>
      </c>
      <c r="C398" s="39" t="s">
        <v>535</v>
      </c>
      <c r="D398" s="39" t="s">
        <v>893</v>
      </c>
      <c r="E398" s="39" t="s">
        <v>961</v>
      </c>
      <c r="F398" s="47">
        <v>867.83</v>
      </c>
      <c r="G398" s="39" t="s">
        <v>963</v>
      </c>
    </row>
    <row r="399" spans="1:7" s="1" customFormat="1" ht="15" customHeight="1" x14ac:dyDescent="0.25">
      <c r="A399" s="37">
        <v>392</v>
      </c>
      <c r="B399" s="39" t="s">
        <v>180</v>
      </c>
      <c r="C399" s="39" t="s">
        <v>536</v>
      </c>
      <c r="D399" s="39" t="s">
        <v>164</v>
      </c>
      <c r="E399" s="39" t="s">
        <v>961</v>
      </c>
      <c r="F399" s="47">
        <v>172.74</v>
      </c>
      <c r="G399" s="39" t="s">
        <v>972</v>
      </c>
    </row>
    <row r="400" spans="1:7" s="1" customFormat="1" ht="15" customHeight="1" x14ac:dyDescent="0.25">
      <c r="A400" s="37">
        <v>393</v>
      </c>
      <c r="B400" s="39" t="s">
        <v>154</v>
      </c>
      <c r="C400" s="39" t="s">
        <v>537</v>
      </c>
      <c r="D400" s="39" t="s">
        <v>274</v>
      </c>
      <c r="E400" s="39" t="s">
        <v>961</v>
      </c>
      <c r="F400" s="47">
        <v>1643.88</v>
      </c>
      <c r="G400" s="39" t="s">
        <v>967</v>
      </c>
    </row>
    <row r="401" spans="1:7" s="1" customFormat="1" ht="15" customHeight="1" x14ac:dyDescent="0.25">
      <c r="A401" s="37">
        <v>394</v>
      </c>
      <c r="B401" s="39" t="s">
        <v>177</v>
      </c>
      <c r="C401" s="39" t="s">
        <v>538</v>
      </c>
      <c r="D401" s="39" t="s">
        <v>894</v>
      </c>
      <c r="E401" s="39" t="s">
        <v>961</v>
      </c>
      <c r="F401" s="47">
        <v>2142.3200000000002</v>
      </c>
      <c r="G401" s="39" t="s">
        <v>987</v>
      </c>
    </row>
    <row r="402" spans="1:7" s="1" customFormat="1" ht="15" customHeight="1" x14ac:dyDescent="0.25">
      <c r="A402" s="37">
        <v>395</v>
      </c>
      <c r="B402" s="39" t="s">
        <v>175</v>
      </c>
      <c r="C402" s="39" t="s">
        <v>538</v>
      </c>
      <c r="D402" s="39" t="s">
        <v>895</v>
      </c>
      <c r="E402" s="39" t="s">
        <v>961</v>
      </c>
      <c r="F402" s="47">
        <v>71.510000000000005</v>
      </c>
      <c r="G402" s="39" t="s">
        <v>963</v>
      </c>
    </row>
    <row r="403" spans="1:7" s="1" customFormat="1" ht="15" customHeight="1" x14ac:dyDescent="0.25">
      <c r="A403" s="37">
        <v>396</v>
      </c>
      <c r="B403" s="39" t="s">
        <v>154</v>
      </c>
      <c r="C403" s="39" t="s">
        <v>538</v>
      </c>
      <c r="D403" s="39" t="s">
        <v>896</v>
      </c>
      <c r="E403" s="39" t="s">
        <v>961</v>
      </c>
      <c r="F403" s="47">
        <v>16.07</v>
      </c>
      <c r="G403" s="39" t="s">
        <v>988</v>
      </c>
    </row>
    <row r="404" spans="1:7" s="1" customFormat="1" ht="15" customHeight="1" x14ac:dyDescent="0.25">
      <c r="A404" s="37">
        <v>397</v>
      </c>
      <c r="B404" s="39" t="s">
        <v>183</v>
      </c>
      <c r="C404" s="39" t="s">
        <v>539</v>
      </c>
      <c r="D404" s="39" t="s">
        <v>897</v>
      </c>
      <c r="E404" s="39" t="s">
        <v>962</v>
      </c>
      <c r="F404" s="47">
        <v>629.26</v>
      </c>
      <c r="G404" s="39" t="s">
        <v>1020</v>
      </c>
    </row>
    <row r="405" spans="1:7" s="1" customFormat="1" ht="15" customHeight="1" x14ac:dyDescent="0.25">
      <c r="A405" s="37">
        <v>398</v>
      </c>
      <c r="B405" s="39" t="s">
        <v>180</v>
      </c>
      <c r="C405" s="39" t="s">
        <v>540</v>
      </c>
      <c r="D405" s="39" t="s">
        <v>684</v>
      </c>
      <c r="E405" s="39" t="s">
        <v>961</v>
      </c>
      <c r="F405" s="47">
        <v>1546.3</v>
      </c>
      <c r="G405" s="39" t="s">
        <v>972</v>
      </c>
    </row>
    <row r="406" spans="1:7" s="1" customFormat="1" ht="15" customHeight="1" x14ac:dyDescent="0.25">
      <c r="A406" s="37">
        <v>399</v>
      </c>
      <c r="B406" s="39" t="s">
        <v>154</v>
      </c>
      <c r="C406" s="39" t="s">
        <v>541</v>
      </c>
      <c r="D406" s="39" t="s">
        <v>898</v>
      </c>
      <c r="E406" s="39" t="s">
        <v>961</v>
      </c>
      <c r="F406" s="47">
        <v>130.24</v>
      </c>
      <c r="G406" s="39" t="s">
        <v>1021</v>
      </c>
    </row>
    <row r="407" spans="1:7" s="1" customFormat="1" ht="15" customHeight="1" x14ac:dyDescent="0.25">
      <c r="A407" s="37">
        <v>400</v>
      </c>
      <c r="B407" s="39" t="s">
        <v>175</v>
      </c>
      <c r="C407" s="39" t="s">
        <v>542</v>
      </c>
      <c r="D407" s="39" t="s">
        <v>810</v>
      </c>
      <c r="E407" s="39" t="s">
        <v>961</v>
      </c>
      <c r="F407" s="47">
        <v>13638.57</v>
      </c>
      <c r="G407" s="39" t="s">
        <v>974</v>
      </c>
    </row>
    <row r="408" spans="1:7" s="1" customFormat="1" ht="15" customHeight="1" x14ac:dyDescent="0.25">
      <c r="A408" s="37">
        <v>401</v>
      </c>
      <c r="B408" s="39" t="s">
        <v>178</v>
      </c>
      <c r="C408" s="39" t="s">
        <v>543</v>
      </c>
      <c r="D408" s="39" t="s">
        <v>781</v>
      </c>
      <c r="E408" s="39" t="s">
        <v>961</v>
      </c>
      <c r="F408" s="47">
        <v>894.45</v>
      </c>
      <c r="G408" s="39" t="s">
        <v>972</v>
      </c>
    </row>
    <row r="409" spans="1:7" s="1" customFormat="1" ht="15" customHeight="1" x14ac:dyDescent="0.25">
      <c r="A409" s="37">
        <v>402</v>
      </c>
      <c r="B409" s="39" t="s">
        <v>174</v>
      </c>
      <c r="C409" s="39" t="s">
        <v>543</v>
      </c>
      <c r="D409" s="39" t="s">
        <v>899</v>
      </c>
      <c r="E409" s="39" t="s">
        <v>961</v>
      </c>
      <c r="F409" s="47">
        <v>748.27</v>
      </c>
      <c r="G409" s="39" t="s">
        <v>967</v>
      </c>
    </row>
    <row r="410" spans="1:7" s="1" customFormat="1" ht="15" customHeight="1" x14ac:dyDescent="0.25">
      <c r="A410" s="37">
        <v>403</v>
      </c>
      <c r="B410" s="39" t="s">
        <v>154</v>
      </c>
      <c r="C410" s="39" t="s">
        <v>544</v>
      </c>
      <c r="D410" s="39" t="s">
        <v>900</v>
      </c>
      <c r="E410" s="39" t="s">
        <v>961</v>
      </c>
      <c r="F410" s="47">
        <v>14.65</v>
      </c>
      <c r="G410" s="39" t="s">
        <v>970</v>
      </c>
    </row>
    <row r="411" spans="1:7" s="1" customFormat="1" ht="15" customHeight="1" x14ac:dyDescent="0.25">
      <c r="A411" s="37">
        <v>404</v>
      </c>
      <c r="B411" s="39" t="s">
        <v>174</v>
      </c>
      <c r="C411" s="39" t="s">
        <v>545</v>
      </c>
      <c r="D411" s="39" t="s">
        <v>171</v>
      </c>
      <c r="E411" s="39" t="s">
        <v>961</v>
      </c>
      <c r="F411" s="47">
        <v>117.86</v>
      </c>
      <c r="G411" s="39" t="s">
        <v>963</v>
      </c>
    </row>
    <row r="412" spans="1:7" s="1" customFormat="1" ht="15" customHeight="1" x14ac:dyDescent="0.25">
      <c r="A412" s="37">
        <v>405</v>
      </c>
      <c r="B412" s="39" t="s">
        <v>180</v>
      </c>
      <c r="C412" s="39" t="s">
        <v>546</v>
      </c>
      <c r="D412" s="39" t="s">
        <v>901</v>
      </c>
      <c r="E412" s="39" t="s">
        <v>962</v>
      </c>
      <c r="F412" s="47">
        <v>525.25</v>
      </c>
      <c r="G412" s="39" t="s">
        <v>972</v>
      </c>
    </row>
    <row r="413" spans="1:7" s="1" customFormat="1" ht="15" customHeight="1" x14ac:dyDescent="0.25">
      <c r="A413" s="37">
        <v>406</v>
      </c>
      <c r="B413" s="39" t="s">
        <v>180</v>
      </c>
      <c r="C413" s="39" t="s">
        <v>547</v>
      </c>
      <c r="D413" s="39" t="s">
        <v>675</v>
      </c>
      <c r="E413" s="39" t="s">
        <v>961</v>
      </c>
      <c r="F413" s="47">
        <v>345.48</v>
      </c>
      <c r="G413" s="39" t="s">
        <v>972</v>
      </c>
    </row>
    <row r="414" spans="1:7" s="1" customFormat="1" ht="15" customHeight="1" x14ac:dyDescent="0.25">
      <c r="A414" s="37">
        <v>407</v>
      </c>
      <c r="B414" s="39" t="s">
        <v>184</v>
      </c>
      <c r="C414" s="39" t="s">
        <v>548</v>
      </c>
      <c r="D414" s="39" t="s">
        <v>711</v>
      </c>
      <c r="E414" s="39" t="s">
        <v>962</v>
      </c>
      <c r="F414" s="47">
        <v>15101.65</v>
      </c>
      <c r="G414" s="39" t="s">
        <v>992</v>
      </c>
    </row>
    <row r="415" spans="1:7" s="1" customFormat="1" ht="15" customHeight="1" x14ac:dyDescent="0.25">
      <c r="A415" s="37">
        <v>408</v>
      </c>
      <c r="B415" s="39" t="s">
        <v>175</v>
      </c>
      <c r="C415" s="39" t="s">
        <v>549</v>
      </c>
      <c r="D415" s="39" t="s">
        <v>902</v>
      </c>
      <c r="E415" s="39" t="s">
        <v>961</v>
      </c>
      <c r="F415" s="47">
        <v>8.4</v>
      </c>
      <c r="G415" s="39" t="s">
        <v>970</v>
      </c>
    </row>
    <row r="416" spans="1:7" s="1" customFormat="1" ht="15" customHeight="1" x14ac:dyDescent="0.25">
      <c r="A416" s="37">
        <v>409</v>
      </c>
      <c r="B416" s="39" t="s">
        <v>189</v>
      </c>
      <c r="C416" s="39" t="s">
        <v>550</v>
      </c>
      <c r="D416" s="39" t="s">
        <v>688</v>
      </c>
      <c r="E416" s="39" t="s">
        <v>961</v>
      </c>
      <c r="F416" s="47">
        <v>245.28</v>
      </c>
      <c r="G416" s="39" t="s">
        <v>970</v>
      </c>
    </row>
    <row r="417" spans="1:7" s="1" customFormat="1" ht="15" customHeight="1" x14ac:dyDescent="0.25">
      <c r="A417" s="37">
        <v>410</v>
      </c>
      <c r="B417" s="39" t="s">
        <v>154</v>
      </c>
      <c r="C417" s="39" t="s">
        <v>551</v>
      </c>
      <c r="D417" s="39" t="s">
        <v>158</v>
      </c>
      <c r="E417" s="39" t="s">
        <v>961</v>
      </c>
      <c r="F417" s="47">
        <v>3037.99</v>
      </c>
      <c r="G417" s="39" t="s">
        <v>973</v>
      </c>
    </row>
    <row r="418" spans="1:7" s="1" customFormat="1" ht="15" customHeight="1" x14ac:dyDescent="0.25">
      <c r="A418" s="37">
        <v>411</v>
      </c>
      <c r="B418" s="39" t="s">
        <v>154</v>
      </c>
      <c r="C418" s="39" t="s">
        <v>552</v>
      </c>
      <c r="D418" s="39" t="s">
        <v>717</v>
      </c>
      <c r="E418" s="39" t="s">
        <v>961</v>
      </c>
      <c r="F418" s="47">
        <v>18709.52</v>
      </c>
      <c r="G418" s="39" t="s">
        <v>967</v>
      </c>
    </row>
    <row r="419" spans="1:7" s="1" customFormat="1" ht="15" customHeight="1" x14ac:dyDescent="0.25">
      <c r="A419" s="37">
        <v>412</v>
      </c>
      <c r="B419" s="39" t="s">
        <v>154</v>
      </c>
      <c r="C419" s="39" t="s">
        <v>553</v>
      </c>
      <c r="D419" s="39" t="s">
        <v>903</v>
      </c>
      <c r="E419" s="39" t="s">
        <v>961</v>
      </c>
      <c r="F419" s="47">
        <v>134.68</v>
      </c>
      <c r="G419" s="39" t="s">
        <v>1018</v>
      </c>
    </row>
    <row r="420" spans="1:7" s="1" customFormat="1" ht="15" customHeight="1" x14ac:dyDescent="0.25">
      <c r="A420" s="37">
        <v>413</v>
      </c>
      <c r="B420" s="39" t="s">
        <v>154</v>
      </c>
      <c r="C420" s="39" t="s">
        <v>553</v>
      </c>
      <c r="D420" s="39" t="s">
        <v>160</v>
      </c>
      <c r="E420" s="39" t="s">
        <v>961</v>
      </c>
      <c r="F420" s="47">
        <v>9416.3700000000008</v>
      </c>
      <c r="G420" s="39" t="s">
        <v>1022</v>
      </c>
    </row>
    <row r="421" spans="1:7" s="1" customFormat="1" ht="15" customHeight="1" x14ac:dyDescent="0.25">
      <c r="A421" s="37">
        <v>414</v>
      </c>
      <c r="B421" s="39" t="s">
        <v>183</v>
      </c>
      <c r="C421" s="39" t="s">
        <v>554</v>
      </c>
      <c r="D421" s="39" t="s">
        <v>904</v>
      </c>
      <c r="E421" s="39" t="s">
        <v>961</v>
      </c>
      <c r="F421" s="47">
        <v>475.55</v>
      </c>
      <c r="G421" s="39" t="s">
        <v>1023</v>
      </c>
    </row>
    <row r="422" spans="1:7" s="1" customFormat="1" ht="15" customHeight="1" x14ac:dyDescent="0.25">
      <c r="A422" s="37">
        <v>415</v>
      </c>
      <c r="B422" s="39" t="s">
        <v>185</v>
      </c>
      <c r="C422" s="39" t="s">
        <v>555</v>
      </c>
      <c r="D422" s="39" t="s">
        <v>164</v>
      </c>
      <c r="E422" s="39" t="s">
        <v>961</v>
      </c>
      <c r="F422" s="47">
        <v>10274.14</v>
      </c>
      <c r="G422" s="39" t="s">
        <v>974</v>
      </c>
    </row>
    <row r="423" spans="1:7" s="1" customFormat="1" ht="15" customHeight="1" x14ac:dyDescent="0.25">
      <c r="A423" s="37">
        <v>416</v>
      </c>
      <c r="B423" s="39" t="s">
        <v>154</v>
      </c>
      <c r="C423" s="39" t="s">
        <v>556</v>
      </c>
      <c r="D423" s="39" t="s">
        <v>702</v>
      </c>
      <c r="E423" s="39" t="s">
        <v>961</v>
      </c>
      <c r="F423" s="47">
        <v>71.510000000000005</v>
      </c>
      <c r="G423" s="39" t="s">
        <v>966</v>
      </c>
    </row>
    <row r="424" spans="1:7" s="1" customFormat="1" ht="15" customHeight="1" x14ac:dyDescent="0.25">
      <c r="A424" s="37">
        <v>417</v>
      </c>
      <c r="B424" s="39" t="s">
        <v>154</v>
      </c>
      <c r="C424" s="39" t="s">
        <v>557</v>
      </c>
      <c r="D424" s="39" t="s">
        <v>905</v>
      </c>
      <c r="E424" s="39" t="s">
        <v>961</v>
      </c>
      <c r="F424" s="47">
        <v>41.966666666999998</v>
      </c>
      <c r="G424" s="39" t="s">
        <v>973</v>
      </c>
    </row>
    <row r="425" spans="1:7" s="1" customFormat="1" ht="15" customHeight="1" x14ac:dyDescent="0.25">
      <c r="A425" s="37">
        <v>418</v>
      </c>
      <c r="B425" s="39" t="s">
        <v>175</v>
      </c>
      <c r="C425" s="39" t="s">
        <v>558</v>
      </c>
      <c r="D425" s="39" t="s">
        <v>906</v>
      </c>
      <c r="E425" s="39" t="s">
        <v>961</v>
      </c>
      <c r="F425" s="47">
        <v>7867.88</v>
      </c>
      <c r="G425" s="39" t="s">
        <v>974</v>
      </c>
    </row>
    <row r="426" spans="1:7" s="1" customFormat="1" ht="15" customHeight="1" x14ac:dyDescent="0.25">
      <c r="A426" s="37">
        <v>419</v>
      </c>
      <c r="B426" s="39" t="s">
        <v>178</v>
      </c>
      <c r="C426" s="39" t="s">
        <v>559</v>
      </c>
      <c r="D426" s="39" t="s">
        <v>623</v>
      </c>
      <c r="E426" s="39" t="s">
        <v>961</v>
      </c>
      <c r="F426" s="47">
        <v>10347.15</v>
      </c>
      <c r="G426" s="39" t="s">
        <v>974</v>
      </c>
    </row>
    <row r="427" spans="1:7" s="1" customFormat="1" ht="15" customHeight="1" x14ac:dyDescent="0.25">
      <c r="A427" s="37">
        <v>420</v>
      </c>
      <c r="B427" s="39" t="s">
        <v>154</v>
      </c>
      <c r="C427" s="39" t="s">
        <v>560</v>
      </c>
      <c r="D427" s="39" t="s">
        <v>907</v>
      </c>
      <c r="E427" s="39" t="s">
        <v>961</v>
      </c>
      <c r="F427" s="47">
        <v>693.22</v>
      </c>
      <c r="G427" s="39" t="s">
        <v>977</v>
      </c>
    </row>
    <row r="428" spans="1:7" s="1" customFormat="1" ht="15" customHeight="1" x14ac:dyDescent="0.25">
      <c r="A428" s="37">
        <v>421</v>
      </c>
      <c r="B428" s="39" t="s">
        <v>154</v>
      </c>
      <c r="C428" s="39" t="s">
        <v>561</v>
      </c>
      <c r="D428" s="39" t="s">
        <v>908</v>
      </c>
      <c r="E428" s="39" t="s">
        <v>961</v>
      </c>
      <c r="F428" s="47">
        <v>1793.4623333330001</v>
      </c>
      <c r="G428" s="39" t="s">
        <v>973</v>
      </c>
    </row>
    <row r="429" spans="1:7" s="1" customFormat="1" ht="15" customHeight="1" x14ac:dyDescent="0.25">
      <c r="A429" s="37">
        <v>422</v>
      </c>
      <c r="B429" s="39" t="s">
        <v>154</v>
      </c>
      <c r="C429" s="39" t="s">
        <v>562</v>
      </c>
      <c r="D429" s="39" t="s">
        <v>678</v>
      </c>
      <c r="E429" s="39" t="s">
        <v>961</v>
      </c>
      <c r="F429" s="47">
        <v>1984.72</v>
      </c>
      <c r="G429" s="39" t="s">
        <v>979</v>
      </c>
    </row>
    <row r="430" spans="1:7" s="1" customFormat="1" ht="15" customHeight="1" x14ac:dyDescent="0.25">
      <c r="A430" s="37">
        <v>423</v>
      </c>
      <c r="B430" s="39" t="s">
        <v>154</v>
      </c>
      <c r="C430" s="39" t="s">
        <v>563</v>
      </c>
      <c r="D430" s="39" t="s">
        <v>909</v>
      </c>
      <c r="E430" s="39" t="s">
        <v>961</v>
      </c>
      <c r="F430" s="47">
        <v>770.97</v>
      </c>
      <c r="G430" s="39" t="s">
        <v>963</v>
      </c>
    </row>
    <row r="431" spans="1:7" s="1" customFormat="1" ht="15" customHeight="1" x14ac:dyDescent="0.25">
      <c r="A431" s="37">
        <v>424</v>
      </c>
      <c r="B431" s="39" t="s">
        <v>154</v>
      </c>
      <c r="C431" s="39" t="s">
        <v>564</v>
      </c>
      <c r="D431" s="39" t="s">
        <v>910</v>
      </c>
      <c r="E431" s="39" t="s">
        <v>961</v>
      </c>
      <c r="F431" s="47">
        <v>108.01</v>
      </c>
      <c r="G431" s="39" t="s">
        <v>970</v>
      </c>
    </row>
    <row r="432" spans="1:7" s="1" customFormat="1" ht="15" customHeight="1" x14ac:dyDescent="0.25">
      <c r="A432" s="37">
        <v>425</v>
      </c>
      <c r="B432" s="39" t="s">
        <v>154</v>
      </c>
      <c r="C432" s="39" t="s">
        <v>565</v>
      </c>
      <c r="D432" s="39" t="s">
        <v>751</v>
      </c>
      <c r="E432" s="39" t="s">
        <v>961</v>
      </c>
      <c r="F432" s="47">
        <v>788.20433333300002</v>
      </c>
      <c r="G432" s="39" t="s">
        <v>973</v>
      </c>
    </row>
    <row r="433" spans="1:7" s="1" customFormat="1" ht="15" customHeight="1" x14ac:dyDescent="0.25">
      <c r="A433" s="37">
        <v>426</v>
      </c>
      <c r="B433" s="39" t="s">
        <v>180</v>
      </c>
      <c r="C433" s="39" t="s">
        <v>566</v>
      </c>
      <c r="D433" s="39" t="s">
        <v>911</v>
      </c>
      <c r="E433" s="39" t="s">
        <v>961</v>
      </c>
      <c r="F433" s="47">
        <v>172.74</v>
      </c>
      <c r="G433" s="39" t="s">
        <v>965</v>
      </c>
    </row>
    <row r="434" spans="1:7" s="1" customFormat="1" ht="15" customHeight="1" x14ac:dyDescent="0.25">
      <c r="A434" s="37">
        <v>427</v>
      </c>
      <c r="B434" s="39" t="s">
        <v>175</v>
      </c>
      <c r="C434" s="39" t="s">
        <v>567</v>
      </c>
      <c r="D434" s="39" t="s">
        <v>912</v>
      </c>
      <c r="E434" s="39" t="s">
        <v>961</v>
      </c>
      <c r="F434" s="47">
        <v>71.38</v>
      </c>
      <c r="G434" s="39" t="s">
        <v>963</v>
      </c>
    </row>
    <row r="435" spans="1:7" s="1" customFormat="1" ht="15" customHeight="1" x14ac:dyDescent="0.25">
      <c r="A435" s="37">
        <v>428</v>
      </c>
      <c r="B435" s="39" t="s">
        <v>175</v>
      </c>
      <c r="C435" s="39" t="s">
        <v>568</v>
      </c>
      <c r="D435" s="39" t="s">
        <v>913</v>
      </c>
      <c r="E435" s="39" t="s">
        <v>961</v>
      </c>
      <c r="F435" s="47">
        <v>1064.3699999999999</v>
      </c>
      <c r="G435" s="39" t="s">
        <v>972</v>
      </c>
    </row>
    <row r="436" spans="1:7" s="1" customFormat="1" ht="15" customHeight="1" x14ac:dyDescent="0.25">
      <c r="A436" s="37">
        <v>429</v>
      </c>
      <c r="B436" s="39" t="s">
        <v>154</v>
      </c>
      <c r="C436" s="39" t="s">
        <v>569</v>
      </c>
      <c r="D436" s="39" t="s">
        <v>914</v>
      </c>
      <c r="E436" s="39" t="s">
        <v>961</v>
      </c>
      <c r="F436" s="47">
        <v>4461.6143333330001</v>
      </c>
      <c r="G436" s="39" t="s">
        <v>973</v>
      </c>
    </row>
    <row r="437" spans="1:7" s="1" customFormat="1" ht="15" customHeight="1" x14ac:dyDescent="0.25">
      <c r="A437" s="37">
        <v>430</v>
      </c>
      <c r="B437" s="39" t="s">
        <v>180</v>
      </c>
      <c r="C437" s="39" t="s">
        <v>570</v>
      </c>
      <c r="D437" s="39" t="s">
        <v>915</v>
      </c>
      <c r="E437" s="39" t="s">
        <v>961</v>
      </c>
      <c r="F437" s="47">
        <v>143.29</v>
      </c>
      <c r="G437" s="39" t="s">
        <v>972</v>
      </c>
    </row>
    <row r="438" spans="1:7" s="1" customFormat="1" ht="15" customHeight="1" x14ac:dyDescent="0.25">
      <c r="A438" s="37">
        <v>431</v>
      </c>
      <c r="B438" s="39" t="s">
        <v>175</v>
      </c>
      <c r="C438" s="39" t="s">
        <v>571</v>
      </c>
      <c r="D438" s="39" t="s">
        <v>825</v>
      </c>
      <c r="E438" s="39" t="s">
        <v>962</v>
      </c>
      <c r="F438" s="47">
        <v>1660.56</v>
      </c>
      <c r="G438" s="39" t="s">
        <v>964</v>
      </c>
    </row>
    <row r="439" spans="1:7" s="1" customFormat="1" ht="15" customHeight="1" x14ac:dyDescent="0.25">
      <c r="A439" s="37">
        <v>432</v>
      </c>
      <c r="B439" s="39" t="s">
        <v>175</v>
      </c>
      <c r="C439" s="39" t="s">
        <v>571</v>
      </c>
      <c r="D439" s="39" t="s">
        <v>158</v>
      </c>
      <c r="E439" s="39" t="s">
        <v>961</v>
      </c>
      <c r="F439" s="47">
        <v>565.70000000000005</v>
      </c>
      <c r="G439" s="39" t="s">
        <v>972</v>
      </c>
    </row>
    <row r="440" spans="1:7" s="1" customFormat="1" ht="15" customHeight="1" x14ac:dyDescent="0.25">
      <c r="A440" s="37">
        <v>433</v>
      </c>
      <c r="B440" s="39" t="s">
        <v>175</v>
      </c>
      <c r="C440" s="39" t="s">
        <v>572</v>
      </c>
      <c r="D440" s="39" t="s">
        <v>916</v>
      </c>
      <c r="E440" s="39" t="s">
        <v>961</v>
      </c>
      <c r="F440" s="47">
        <v>521.30999999999995</v>
      </c>
      <c r="G440" s="39" t="s">
        <v>963</v>
      </c>
    </row>
    <row r="441" spans="1:7" s="1" customFormat="1" ht="15" customHeight="1" x14ac:dyDescent="0.25">
      <c r="A441" s="37">
        <v>434</v>
      </c>
      <c r="B441" s="39" t="s">
        <v>154</v>
      </c>
      <c r="C441" s="39" t="s">
        <v>573</v>
      </c>
      <c r="D441" s="39" t="s">
        <v>797</v>
      </c>
      <c r="E441" s="39" t="s">
        <v>961</v>
      </c>
      <c r="F441" s="47">
        <v>9.08</v>
      </c>
      <c r="G441" s="39" t="s">
        <v>965</v>
      </c>
    </row>
    <row r="442" spans="1:7" s="1" customFormat="1" ht="15" customHeight="1" x14ac:dyDescent="0.25">
      <c r="A442" s="37">
        <v>435</v>
      </c>
      <c r="B442" s="39" t="s">
        <v>178</v>
      </c>
      <c r="C442" s="39" t="s">
        <v>574</v>
      </c>
      <c r="D442" s="39" t="s">
        <v>917</v>
      </c>
      <c r="E442" s="39" t="s">
        <v>961</v>
      </c>
      <c r="F442" s="47">
        <v>491.46</v>
      </c>
      <c r="G442" s="39" t="s">
        <v>974</v>
      </c>
    </row>
    <row r="443" spans="1:7" s="1" customFormat="1" ht="15" customHeight="1" x14ac:dyDescent="0.25">
      <c r="A443" s="37">
        <v>436</v>
      </c>
      <c r="B443" s="39" t="s">
        <v>154</v>
      </c>
      <c r="C443" s="39" t="s">
        <v>575</v>
      </c>
      <c r="D443" s="39" t="s">
        <v>918</v>
      </c>
      <c r="E443" s="39" t="s">
        <v>961</v>
      </c>
      <c r="F443" s="47">
        <v>24.71</v>
      </c>
      <c r="G443" s="39" t="s">
        <v>963</v>
      </c>
    </row>
    <row r="444" spans="1:7" s="1" customFormat="1" ht="15" customHeight="1" x14ac:dyDescent="0.25">
      <c r="A444" s="37">
        <v>437</v>
      </c>
      <c r="B444" s="39" t="s">
        <v>181</v>
      </c>
      <c r="C444" s="39" t="s">
        <v>576</v>
      </c>
      <c r="D444" s="39" t="s">
        <v>727</v>
      </c>
      <c r="E444" s="39" t="s">
        <v>961</v>
      </c>
      <c r="F444" s="47">
        <v>521.12</v>
      </c>
      <c r="G444" s="39" t="s">
        <v>973</v>
      </c>
    </row>
    <row r="445" spans="1:7" s="1" customFormat="1" ht="15" customHeight="1" x14ac:dyDescent="0.25">
      <c r="A445" s="37">
        <v>438</v>
      </c>
      <c r="B445" s="39" t="s">
        <v>154</v>
      </c>
      <c r="C445" s="39" t="s">
        <v>577</v>
      </c>
      <c r="D445" s="39" t="s">
        <v>684</v>
      </c>
      <c r="E445" s="39" t="s">
        <v>961</v>
      </c>
      <c r="F445" s="47">
        <v>173.64</v>
      </c>
      <c r="G445" s="39" t="s">
        <v>965</v>
      </c>
    </row>
    <row r="446" spans="1:7" s="1" customFormat="1" ht="15" customHeight="1" x14ac:dyDescent="0.25">
      <c r="A446" s="37">
        <v>439</v>
      </c>
      <c r="B446" s="39" t="s">
        <v>178</v>
      </c>
      <c r="C446" s="39" t="s">
        <v>578</v>
      </c>
      <c r="D446" s="39" t="s">
        <v>919</v>
      </c>
      <c r="E446" s="39" t="s">
        <v>962</v>
      </c>
      <c r="F446" s="47">
        <v>198.83</v>
      </c>
      <c r="G446" s="39" t="s">
        <v>963</v>
      </c>
    </row>
    <row r="447" spans="1:7" s="1" customFormat="1" ht="15" customHeight="1" x14ac:dyDescent="0.25">
      <c r="A447" s="37">
        <v>440</v>
      </c>
      <c r="B447" s="39" t="s">
        <v>154</v>
      </c>
      <c r="C447" s="39" t="s">
        <v>579</v>
      </c>
      <c r="D447" s="39" t="s">
        <v>920</v>
      </c>
      <c r="E447" s="39" t="s">
        <v>961</v>
      </c>
      <c r="F447" s="47">
        <v>71.510000000000005</v>
      </c>
      <c r="G447" s="39" t="s">
        <v>965</v>
      </c>
    </row>
    <row r="448" spans="1:7" s="1" customFormat="1" ht="15" customHeight="1" x14ac:dyDescent="0.25">
      <c r="A448" s="37">
        <v>441</v>
      </c>
      <c r="B448" s="39" t="s">
        <v>175</v>
      </c>
      <c r="C448" s="39" t="s">
        <v>580</v>
      </c>
      <c r="D448" s="39" t="s">
        <v>921</v>
      </c>
      <c r="E448" s="39" t="s">
        <v>961</v>
      </c>
      <c r="F448" s="47">
        <v>198.83</v>
      </c>
      <c r="G448" s="39" t="s">
        <v>1024</v>
      </c>
    </row>
    <row r="449" spans="1:7" s="44" customFormat="1" ht="15" customHeight="1" x14ac:dyDescent="0.25">
      <c r="A449" s="37">
        <v>442</v>
      </c>
      <c r="B449" s="48" t="s">
        <v>154</v>
      </c>
      <c r="C449" s="48" t="s">
        <v>581</v>
      </c>
      <c r="D449" s="48" t="s">
        <v>922</v>
      </c>
      <c r="E449" s="48" t="s">
        <v>962</v>
      </c>
      <c r="F449" s="49">
        <v>166.70599999999999</v>
      </c>
      <c r="G449" s="48" t="s">
        <v>973</v>
      </c>
    </row>
    <row r="450" spans="1:7" s="1" customFormat="1" ht="15" customHeight="1" x14ac:dyDescent="0.25">
      <c r="A450" s="37">
        <v>443</v>
      </c>
      <c r="B450" s="39" t="s">
        <v>154</v>
      </c>
      <c r="C450" s="39" t="s">
        <v>582</v>
      </c>
      <c r="D450" s="39" t="s">
        <v>923</v>
      </c>
      <c r="E450" s="39" t="s">
        <v>961</v>
      </c>
      <c r="F450" s="47">
        <v>12044.29</v>
      </c>
      <c r="G450" s="39" t="s">
        <v>990</v>
      </c>
    </row>
    <row r="451" spans="1:7" s="1" customFormat="1" ht="15" customHeight="1" x14ac:dyDescent="0.25">
      <c r="A451" s="37">
        <v>444</v>
      </c>
      <c r="B451" s="39" t="s">
        <v>175</v>
      </c>
      <c r="C451" s="39" t="s">
        <v>583</v>
      </c>
      <c r="D451" s="39" t="s">
        <v>821</v>
      </c>
      <c r="E451" s="39" t="s">
        <v>962</v>
      </c>
      <c r="F451" s="47">
        <v>7161.87</v>
      </c>
      <c r="G451" s="39" t="s">
        <v>996</v>
      </c>
    </row>
    <row r="452" spans="1:7" s="1" customFormat="1" ht="15" customHeight="1" x14ac:dyDescent="0.25">
      <c r="A452" s="37">
        <v>445</v>
      </c>
      <c r="B452" s="39" t="s">
        <v>181</v>
      </c>
      <c r="C452" s="39" t="s">
        <v>584</v>
      </c>
      <c r="D452" s="39" t="s">
        <v>751</v>
      </c>
      <c r="E452" s="39" t="s">
        <v>961</v>
      </c>
      <c r="F452" s="47">
        <v>170.16</v>
      </c>
      <c r="G452" s="39" t="s">
        <v>973</v>
      </c>
    </row>
    <row r="453" spans="1:7" s="1" customFormat="1" ht="15" customHeight="1" x14ac:dyDescent="0.25">
      <c r="A453" s="37">
        <v>446</v>
      </c>
      <c r="B453" s="39" t="s">
        <v>182</v>
      </c>
      <c r="C453" s="39" t="s">
        <v>585</v>
      </c>
      <c r="D453" s="39" t="s">
        <v>739</v>
      </c>
      <c r="E453" s="39" t="s">
        <v>961</v>
      </c>
      <c r="F453" s="47">
        <v>4704.79</v>
      </c>
      <c r="G453" s="39" t="s">
        <v>969</v>
      </c>
    </row>
    <row r="454" spans="1:7" s="1" customFormat="1" ht="15" customHeight="1" x14ac:dyDescent="0.25">
      <c r="A454" s="37">
        <v>447</v>
      </c>
      <c r="B454" s="39" t="s">
        <v>154</v>
      </c>
      <c r="C454" s="39" t="s">
        <v>586</v>
      </c>
      <c r="D454" s="39" t="s">
        <v>736</v>
      </c>
      <c r="E454" s="39" t="s">
        <v>961</v>
      </c>
      <c r="F454" s="47">
        <v>4246.6286666670003</v>
      </c>
      <c r="G454" s="39" t="s">
        <v>973</v>
      </c>
    </row>
    <row r="455" spans="1:7" s="1" customFormat="1" ht="15" customHeight="1" x14ac:dyDescent="0.25">
      <c r="A455" s="37">
        <v>448</v>
      </c>
      <c r="B455" s="39" t="s">
        <v>174</v>
      </c>
      <c r="C455" s="39" t="s">
        <v>587</v>
      </c>
      <c r="D455" s="39" t="s">
        <v>682</v>
      </c>
      <c r="E455" s="39" t="s">
        <v>962</v>
      </c>
      <c r="F455" s="47">
        <v>280.55</v>
      </c>
      <c r="G455" s="39" t="s">
        <v>967</v>
      </c>
    </row>
    <row r="456" spans="1:7" s="1" customFormat="1" ht="15" customHeight="1" x14ac:dyDescent="0.25">
      <c r="A456" s="37">
        <v>449</v>
      </c>
      <c r="B456" s="39" t="s">
        <v>178</v>
      </c>
      <c r="C456" s="39" t="s">
        <v>588</v>
      </c>
      <c r="D456" s="39" t="s">
        <v>675</v>
      </c>
      <c r="E456" s="39" t="s">
        <v>961</v>
      </c>
      <c r="F456" s="47">
        <v>234.38</v>
      </c>
      <c r="G456" s="39" t="s">
        <v>972</v>
      </c>
    </row>
    <row r="457" spans="1:7" s="1" customFormat="1" ht="15" customHeight="1" x14ac:dyDescent="0.25">
      <c r="A457" s="37">
        <v>450</v>
      </c>
      <c r="B457" s="39" t="s">
        <v>175</v>
      </c>
      <c r="C457" s="39" t="s">
        <v>589</v>
      </c>
      <c r="D457" s="39" t="s">
        <v>924</v>
      </c>
      <c r="E457" s="39" t="s">
        <v>961</v>
      </c>
      <c r="F457" s="47">
        <v>143.02000000000001</v>
      </c>
      <c r="G457" s="39" t="s">
        <v>995</v>
      </c>
    </row>
    <row r="458" spans="1:7" s="1" customFormat="1" ht="15" customHeight="1" x14ac:dyDescent="0.25">
      <c r="A458" s="37">
        <v>451</v>
      </c>
      <c r="B458" s="39" t="s">
        <v>174</v>
      </c>
      <c r="C458" s="39" t="s">
        <v>590</v>
      </c>
      <c r="D458" s="39" t="s">
        <v>925</v>
      </c>
      <c r="E458" s="39" t="s">
        <v>961</v>
      </c>
      <c r="F458" s="47">
        <v>529.71</v>
      </c>
      <c r="G458" s="39" t="s">
        <v>963</v>
      </c>
    </row>
    <row r="459" spans="1:7" s="1" customFormat="1" ht="15" customHeight="1" x14ac:dyDescent="0.25">
      <c r="A459" s="37">
        <v>452</v>
      </c>
      <c r="B459" s="39" t="s">
        <v>182</v>
      </c>
      <c r="C459" s="39" t="s">
        <v>591</v>
      </c>
      <c r="D459" s="39" t="s">
        <v>691</v>
      </c>
      <c r="E459" s="39" t="s">
        <v>961</v>
      </c>
      <c r="F459" s="47">
        <v>4115.6099999999997</v>
      </c>
      <c r="G459" s="39" t="s">
        <v>1025</v>
      </c>
    </row>
    <row r="460" spans="1:7" s="1" customFormat="1" ht="15" customHeight="1" x14ac:dyDescent="0.25">
      <c r="A460" s="37">
        <v>453</v>
      </c>
      <c r="B460" s="39" t="s">
        <v>177</v>
      </c>
      <c r="C460" s="39" t="s">
        <v>592</v>
      </c>
      <c r="D460" s="39" t="s">
        <v>821</v>
      </c>
      <c r="E460" s="39" t="s">
        <v>961</v>
      </c>
      <c r="F460" s="47">
        <v>835.66</v>
      </c>
      <c r="G460" s="39" t="s">
        <v>1010</v>
      </c>
    </row>
    <row r="461" spans="1:7" s="1" customFormat="1" ht="15" customHeight="1" x14ac:dyDescent="0.25">
      <c r="A461" s="37">
        <v>454</v>
      </c>
      <c r="B461" s="39" t="s">
        <v>184</v>
      </c>
      <c r="C461" s="39" t="s">
        <v>593</v>
      </c>
      <c r="D461" s="39" t="s">
        <v>684</v>
      </c>
      <c r="E461" s="39" t="s">
        <v>961</v>
      </c>
      <c r="F461" s="47">
        <v>7456.0800000000099</v>
      </c>
      <c r="G461" s="39" t="s">
        <v>966</v>
      </c>
    </row>
    <row r="462" spans="1:7" s="1" customFormat="1" ht="15" customHeight="1" x14ac:dyDescent="0.25">
      <c r="A462" s="37">
        <v>455</v>
      </c>
      <c r="B462" s="39" t="s">
        <v>154</v>
      </c>
      <c r="C462" s="39" t="s">
        <v>594</v>
      </c>
      <c r="D462" s="39" t="s">
        <v>753</v>
      </c>
      <c r="E462" s="39" t="s">
        <v>961</v>
      </c>
      <c r="F462" s="47">
        <v>178.92</v>
      </c>
      <c r="G462" s="39" t="s">
        <v>965</v>
      </c>
    </row>
    <row r="463" spans="1:7" s="1" customFormat="1" ht="15" customHeight="1" x14ac:dyDescent="0.25">
      <c r="A463" s="37">
        <v>456</v>
      </c>
      <c r="B463" s="39" t="s">
        <v>175</v>
      </c>
      <c r="C463" s="39" t="s">
        <v>595</v>
      </c>
      <c r="D463" s="39" t="s">
        <v>678</v>
      </c>
      <c r="E463" s="39" t="s">
        <v>961</v>
      </c>
      <c r="F463" s="47">
        <v>1920.74</v>
      </c>
      <c r="G463" s="39" t="s">
        <v>966</v>
      </c>
    </row>
    <row r="464" spans="1:7" s="1" customFormat="1" ht="15" customHeight="1" x14ac:dyDescent="0.25">
      <c r="A464" s="37">
        <v>457</v>
      </c>
      <c r="B464" s="39" t="s">
        <v>178</v>
      </c>
      <c r="C464" s="39" t="s">
        <v>595</v>
      </c>
      <c r="D464" s="39" t="s">
        <v>158</v>
      </c>
      <c r="E464" s="39" t="s">
        <v>962</v>
      </c>
      <c r="F464" s="47">
        <v>71.510000000000005</v>
      </c>
      <c r="G464" s="39" t="s">
        <v>1009</v>
      </c>
    </row>
    <row r="465" spans="1:7" s="1" customFormat="1" ht="15" customHeight="1" x14ac:dyDescent="0.25">
      <c r="A465" s="37">
        <v>458</v>
      </c>
      <c r="B465" s="39" t="s">
        <v>154</v>
      </c>
      <c r="C465" s="39" t="s">
        <v>596</v>
      </c>
      <c r="D465" s="39" t="s">
        <v>926</v>
      </c>
      <c r="E465" s="39" t="s">
        <v>961</v>
      </c>
      <c r="F465" s="47">
        <v>6275.0583333329996</v>
      </c>
      <c r="G465" s="39" t="s">
        <v>973</v>
      </c>
    </row>
    <row r="466" spans="1:7" s="1" customFormat="1" ht="15" customHeight="1" x14ac:dyDescent="0.25">
      <c r="A466" s="37">
        <v>459</v>
      </c>
      <c r="B466" s="39" t="s">
        <v>154</v>
      </c>
      <c r="C466" s="39" t="s">
        <v>597</v>
      </c>
      <c r="D466" s="39" t="s">
        <v>927</v>
      </c>
      <c r="E466" s="39" t="s">
        <v>961</v>
      </c>
      <c r="F466" s="47">
        <v>469.346</v>
      </c>
      <c r="G466" s="39" t="s">
        <v>973</v>
      </c>
    </row>
    <row r="467" spans="1:7" s="1" customFormat="1" ht="15" customHeight="1" x14ac:dyDescent="0.25">
      <c r="A467" s="37">
        <v>460</v>
      </c>
      <c r="B467" s="39" t="s">
        <v>154</v>
      </c>
      <c r="C467" s="39" t="s">
        <v>598</v>
      </c>
      <c r="D467" s="39" t="s">
        <v>414</v>
      </c>
      <c r="E467" s="39" t="s">
        <v>961</v>
      </c>
      <c r="F467" s="47">
        <v>154.51300000000001</v>
      </c>
      <c r="G467" s="39" t="s">
        <v>973</v>
      </c>
    </row>
    <row r="468" spans="1:7" s="1" customFormat="1" ht="15" customHeight="1" x14ac:dyDescent="0.25">
      <c r="A468" s="37">
        <v>461</v>
      </c>
      <c r="B468" s="39" t="s">
        <v>154</v>
      </c>
      <c r="C468" s="39" t="s">
        <v>599</v>
      </c>
      <c r="D468" s="39" t="s">
        <v>928</v>
      </c>
      <c r="E468" s="39" t="s">
        <v>961</v>
      </c>
      <c r="F468" s="47">
        <v>96.87</v>
      </c>
      <c r="G468" s="39" t="s">
        <v>963</v>
      </c>
    </row>
    <row r="469" spans="1:7" s="1" customFormat="1" ht="15" customHeight="1" x14ac:dyDescent="0.25">
      <c r="A469" s="37">
        <v>462</v>
      </c>
      <c r="B469" s="39" t="s">
        <v>154</v>
      </c>
      <c r="C469" s="39" t="s">
        <v>600</v>
      </c>
      <c r="D469" s="39" t="s">
        <v>929</v>
      </c>
      <c r="E469" s="39" t="s">
        <v>962</v>
      </c>
      <c r="F469" s="47">
        <v>4585.2876666669999</v>
      </c>
      <c r="G469" s="39" t="s">
        <v>973</v>
      </c>
    </row>
    <row r="470" spans="1:7" s="1" customFormat="1" ht="15" customHeight="1" x14ac:dyDescent="0.25">
      <c r="A470" s="37">
        <v>463</v>
      </c>
      <c r="B470" s="39" t="s">
        <v>182</v>
      </c>
      <c r="C470" s="39" t="s">
        <v>601</v>
      </c>
      <c r="D470" s="39" t="s">
        <v>735</v>
      </c>
      <c r="E470" s="39" t="s">
        <v>961</v>
      </c>
      <c r="F470" s="47">
        <v>5255.98</v>
      </c>
      <c r="G470" s="39" t="s">
        <v>969</v>
      </c>
    </row>
    <row r="471" spans="1:7" s="1" customFormat="1" ht="15" customHeight="1" x14ac:dyDescent="0.25">
      <c r="A471" s="37">
        <v>464</v>
      </c>
      <c r="B471" s="39" t="s">
        <v>175</v>
      </c>
      <c r="C471" s="39" t="s">
        <v>601</v>
      </c>
      <c r="D471" s="39" t="s">
        <v>171</v>
      </c>
      <c r="E471" s="39" t="s">
        <v>961</v>
      </c>
      <c r="F471" s="47">
        <v>787.89</v>
      </c>
      <c r="G471" s="39" t="s">
        <v>972</v>
      </c>
    </row>
    <row r="472" spans="1:7" s="1" customFormat="1" ht="15" customHeight="1" x14ac:dyDescent="0.25">
      <c r="A472" s="37">
        <v>465</v>
      </c>
      <c r="B472" s="39" t="s">
        <v>154</v>
      </c>
      <c r="C472" s="39" t="s">
        <v>601</v>
      </c>
      <c r="D472" s="39" t="s">
        <v>930</v>
      </c>
      <c r="E472" s="39" t="s">
        <v>961</v>
      </c>
      <c r="F472" s="47">
        <v>3188.5126666669998</v>
      </c>
      <c r="G472" s="39" t="s">
        <v>973</v>
      </c>
    </row>
    <row r="473" spans="1:7" s="1" customFormat="1" ht="15" customHeight="1" x14ac:dyDescent="0.25">
      <c r="A473" s="37">
        <v>466</v>
      </c>
      <c r="B473" s="39" t="s">
        <v>178</v>
      </c>
      <c r="C473" s="39" t="s">
        <v>601</v>
      </c>
      <c r="D473" s="39" t="s">
        <v>727</v>
      </c>
      <c r="E473" s="39" t="s">
        <v>961</v>
      </c>
      <c r="F473" s="47">
        <v>392.96</v>
      </c>
      <c r="G473" s="39" t="s">
        <v>972</v>
      </c>
    </row>
    <row r="474" spans="1:7" s="1" customFormat="1" ht="15" customHeight="1" x14ac:dyDescent="0.25">
      <c r="A474" s="37">
        <v>467</v>
      </c>
      <c r="B474" s="39" t="s">
        <v>178</v>
      </c>
      <c r="C474" s="39" t="s">
        <v>602</v>
      </c>
      <c r="D474" s="39" t="s">
        <v>931</v>
      </c>
      <c r="E474" s="39" t="s">
        <v>961</v>
      </c>
      <c r="F474" s="47">
        <v>231.18</v>
      </c>
      <c r="G474" s="39" t="s">
        <v>972</v>
      </c>
    </row>
    <row r="475" spans="1:7" s="1" customFormat="1" ht="15" customHeight="1" x14ac:dyDescent="0.25">
      <c r="A475" s="37">
        <v>468</v>
      </c>
      <c r="B475" s="39" t="s">
        <v>174</v>
      </c>
      <c r="C475" s="39" t="s">
        <v>603</v>
      </c>
      <c r="D475" s="39" t="s">
        <v>727</v>
      </c>
      <c r="E475" s="39" t="s">
        <v>961</v>
      </c>
      <c r="F475" s="47">
        <v>72.8</v>
      </c>
      <c r="G475" s="39" t="s">
        <v>970</v>
      </c>
    </row>
    <row r="476" spans="1:7" s="1" customFormat="1" ht="15" customHeight="1" x14ac:dyDescent="0.25">
      <c r="A476" s="37">
        <v>469</v>
      </c>
      <c r="B476" s="39" t="s">
        <v>175</v>
      </c>
      <c r="C476" s="39" t="s">
        <v>604</v>
      </c>
      <c r="D476" s="39" t="s">
        <v>784</v>
      </c>
      <c r="E476" s="39" t="s">
        <v>961</v>
      </c>
      <c r="F476" s="47">
        <v>172.74</v>
      </c>
      <c r="G476" s="39" t="s">
        <v>972</v>
      </c>
    </row>
    <row r="477" spans="1:7" s="1" customFormat="1" ht="15" customHeight="1" x14ac:dyDescent="0.25">
      <c r="A477" s="37">
        <v>470</v>
      </c>
      <c r="B477" s="39" t="s">
        <v>176</v>
      </c>
      <c r="C477" s="39" t="s">
        <v>604</v>
      </c>
      <c r="D477" s="39" t="s">
        <v>810</v>
      </c>
      <c r="E477" s="39" t="s">
        <v>962</v>
      </c>
      <c r="F477" s="47">
        <v>2465.9899999999998</v>
      </c>
      <c r="G477" s="39" t="s">
        <v>964</v>
      </c>
    </row>
    <row r="478" spans="1:7" s="1" customFormat="1" ht="15" customHeight="1" x14ac:dyDescent="0.25">
      <c r="A478" s="37">
        <v>471</v>
      </c>
      <c r="B478" s="39" t="s">
        <v>154</v>
      </c>
      <c r="C478" s="39" t="s">
        <v>605</v>
      </c>
      <c r="D478" s="39" t="s">
        <v>274</v>
      </c>
      <c r="E478" s="39" t="s">
        <v>961</v>
      </c>
      <c r="F478" s="47">
        <v>81.2</v>
      </c>
      <c r="G478" s="39" t="s">
        <v>965</v>
      </c>
    </row>
    <row r="479" spans="1:7" s="1" customFormat="1" ht="15" customHeight="1" x14ac:dyDescent="0.25">
      <c r="A479" s="37">
        <v>472</v>
      </c>
      <c r="B479" s="39" t="s">
        <v>176</v>
      </c>
      <c r="C479" s="39" t="s">
        <v>606</v>
      </c>
      <c r="D479" s="39" t="s">
        <v>818</v>
      </c>
      <c r="E479" s="39" t="s">
        <v>961</v>
      </c>
      <c r="F479" s="47">
        <v>2191.6799999999998</v>
      </c>
      <c r="G479" s="39" t="s">
        <v>967</v>
      </c>
    </row>
    <row r="480" spans="1:7" s="1" customFormat="1" ht="15" customHeight="1" x14ac:dyDescent="0.25">
      <c r="A480" s="37">
        <v>473</v>
      </c>
      <c r="B480" s="39" t="s">
        <v>177</v>
      </c>
      <c r="C480" s="39" t="s">
        <v>607</v>
      </c>
      <c r="D480" s="39" t="s">
        <v>784</v>
      </c>
      <c r="E480" s="39" t="s">
        <v>961</v>
      </c>
      <c r="F480" s="47">
        <v>1476.61</v>
      </c>
      <c r="G480" s="39" t="s">
        <v>987</v>
      </c>
    </row>
    <row r="481" spans="1:7" s="1" customFormat="1" ht="15" customHeight="1" x14ac:dyDescent="0.25">
      <c r="A481" s="37">
        <v>474</v>
      </c>
      <c r="B481" s="39" t="s">
        <v>175</v>
      </c>
      <c r="C481" s="39" t="s">
        <v>608</v>
      </c>
      <c r="D481" s="39" t="s">
        <v>932</v>
      </c>
      <c r="E481" s="39" t="s">
        <v>962</v>
      </c>
      <c r="F481" s="47">
        <v>4451.1000000000004</v>
      </c>
      <c r="G481" s="39" t="s">
        <v>974</v>
      </c>
    </row>
    <row r="482" spans="1:7" s="1" customFormat="1" ht="15" customHeight="1" x14ac:dyDescent="0.25">
      <c r="A482" s="37">
        <v>475</v>
      </c>
      <c r="B482" s="39" t="s">
        <v>180</v>
      </c>
      <c r="C482" s="39" t="s">
        <v>609</v>
      </c>
      <c r="D482" s="39" t="s">
        <v>675</v>
      </c>
      <c r="E482" s="39" t="s">
        <v>961</v>
      </c>
      <c r="F482" s="47">
        <v>220.22</v>
      </c>
      <c r="G482" s="39" t="s">
        <v>972</v>
      </c>
    </row>
    <row r="483" spans="1:7" s="1" customFormat="1" ht="15" customHeight="1" x14ac:dyDescent="0.25">
      <c r="A483" s="37">
        <v>476</v>
      </c>
      <c r="B483" s="39" t="s">
        <v>154</v>
      </c>
      <c r="C483" s="39" t="s">
        <v>610</v>
      </c>
      <c r="D483" s="39" t="s">
        <v>678</v>
      </c>
      <c r="E483" s="39" t="s">
        <v>961</v>
      </c>
      <c r="F483" s="47">
        <v>5057.4266666670001</v>
      </c>
      <c r="G483" s="39" t="s">
        <v>973</v>
      </c>
    </row>
    <row r="484" spans="1:7" s="1" customFormat="1" ht="15" customHeight="1" x14ac:dyDescent="0.25">
      <c r="A484" s="37">
        <v>477</v>
      </c>
      <c r="B484" s="39" t="s">
        <v>154</v>
      </c>
      <c r="C484" s="39" t="s">
        <v>611</v>
      </c>
      <c r="D484" s="39" t="s">
        <v>155</v>
      </c>
      <c r="E484" s="39" t="s">
        <v>961</v>
      </c>
      <c r="F484" s="47">
        <v>467.73</v>
      </c>
      <c r="G484" s="39" t="s">
        <v>988</v>
      </c>
    </row>
    <row r="485" spans="1:7" s="1" customFormat="1" ht="15" customHeight="1" x14ac:dyDescent="0.25">
      <c r="A485" s="37">
        <v>478</v>
      </c>
      <c r="B485" s="39" t="s">
        <v>154</v>
      </c>
      <c r="C485" s="39" t="s">
        <v>612</v>
      </c>
      <c r="D485" s="39" t="s">
        <v>684</v>
      </c>
      <c r="E485" s="39" t="s">
        <v>961</v>
      </c>
      <c r="F485" s="47">
        <v>172.74</v>
      </c>
      <c r="G485" s="39" t="s">
        <v>965</v>
      </c>
    </row>
    <row r="486" spans="1:7" s="1" customFormat="1" ht="15" customHeight="1" x14ac:dyDescent="0.25">
      <c r="A486" s="37">
        <v>479</v>
      </c>
      <c r="B486" s="39" t="s">
        <v>175</v>
      </c>
      <c r="C486" s="39" t="s">
        <v>613</v>
      </c>
      <c r="D486" s="39" t="s">
        <v>933</v>
      </c>
      <c r="E486" s="39" t="s">
        <v>961</v>
      </c>
      <c r="F486" s="47">
        <v>420.72</v>
      </c>
      <c r="G486" s="39" t="s">
        <v>963</v>
      </c>
    </row>
    <row r="487" spans="1:7" s="1" customFormat="1" ht="15" customHeight="1" x14ac:dyDescent="0.25">
      <c r="A487" s="37">
        <v>480</v>
      </c>
      <c r="B487" s="39" t="s">
        <v>154</v>
      </c>
      <c r="C487" s="39" t="s">
        <v>614</v>
      </c>
      <c r="D487" s="39" t="s">
        <v>934</v>
      </c>
      <c r="E487" s="39" t="s">
        <v>961</v>
      </c>
      <c r="F487" s="47">
        <v>635.54</v>
      </c>
      <c r="G487" s="39" t="s">
        <v>977</v>
      </c>
    </row>
    <row r="488" spans="1:7" s="44" customFormat="1" ht="15" customHeight="1" x14ac:dyDescent="0.25">
      <c r="A488" s="37">
        <v>481</v>
      </c>
      <c r="B488" s="48" t="s">
        <v>178</v>
      </c>
      <c r="C488" s="48" t="s">
        <v>615</v>
      </c>
      <c r="D488" s="48" t="s">
        <v>935</v>
      </c>
      <c r="E488" s="48" t="s">
        <v>962</v>
      </c>
      <c r="F488" s="49">
        <v>198.83</v>
      </c>
      <c r="G488" s="48" t="s">
        <v>1006</v>
      </c>
    </row>
    <row r="489" spans="1:7" s="1" customFormat="1" ht="15" customHeight="1" x14ac:dyDescent="0.25">
      <c r="A489" s="37">
        <v>482</v>
      </c>
      <c r="B489" s="39" t="s">
        <v>186</v>
      </c>
      <c r="C489" s="39" t="s">
        <v>616</v>
      </c>
      <c r="D489" s="39" t="s">
        <v>680</v>
      </c>
      <c r="E489" s="39" t="s">
        <v>961</v>
      </c>
      <c r="F489" s="47">
        <v>2392.36</v>
      </c>
      <c r="G489" s="39" t="s">
        <v>980</v>
      </c>
    </row>
    <row r="490" spans="1:7" s="1" customFormat="1" ht="15" customHeight="1" x14ac:dyDescent="0.25">
      <c r="A490" s="37">
        <v>483</v>
      </c>
      <c r="B490" s="39" t="s">
        <v>183</v>
      </c>
      <c r="C490" s="39" t="s">
        <v>617</v>
      </c>
      <c r="D490" s="39" t="s">
        <v>936</v>
      </c>
      <c r="E490" s="39" t="s">
        <v>961</v>
      </c>
      <c r="F490" s="47">
        <v>372.6</v>
      </c>
      <c r="G490" s="39" t="s">
        <v>963</v>
      </c>
    </row>
    <row r="491" spans="1:7" s="1" customFormat="1" ht="15" customHeight="1" x14ac:dyDescent="0.25">
      <c r="A491" s="37">
        <v>484</v>
      </c>
      <c r="B491" s="39" t="s">
        <v>177</v>
      </c>
      <c r="C491" s="39" t="s">
        <v>618</v>
      </c>
      <c r="D491" s="39" t="s">
        <v>937</v>
      </c>
      <c r="E491" s="39" t="s">
        <v>961</v>
      </c>
      <c r="F491" s="47">
        <v>2204.92</v>
      </c>
      <c r="G491" s="39" t="s">
        <v>969</v>
      </c>
    </row>
    <row r="492" spans="1:7" s="1" customFormat="1" ht="15" customHeight="1" x14ac:dyDescent="0.25">
      <c r="A492" s="37">
        <v>485</v>
      </c>
      <c r="B492" s="39" t="s">
        <v>178</v>
      </c>
      <c r="C492" s="39" t="s">
        <v>619</v>
      </c>
      <c r="D492" s="39" t="s">
        <v>938</v>
      </c>
      <c r="E492" s="39" t="s">
        <v>961</v>
      </c>
      <c r="F492" s="47">
        <v>114.49</v>
      </c>
      <c r="G492" s="39" t="s">
        <v>963</v>
      </c>
    </row>
    <row r="493" spans="1:7" s="1" customFormat="1" ht="15" customHeight="1" x14ac:dyDescent="0.25">
      <c r="A493" s="37">
        <v>486</v>
      </c>
      <c r="B493" s="39" t="s">
        <v>154</v>
      </c>
      <c r="C493" s="39" t="s">
        <v>170</v>
      </c>
      <c r="D493" s="39" t="s">
        <v>171</v>
      </c>
      <c r="E493" s="39" t="s">
        <v>961</v>
      </c>
      <c r="F493" s="47">
        <v>21032.82</v>
      </c>
      <c r="G493" s="39" t="s">
        <v>967</v>
      </c>
    </row>
    <row r="494" spans="1:7" s="1" customFormat="1" ht="15" customHeight="1" x14ac:dyDescent="0.25">
      <c r="A494" s="37">
        <v>487</v>
      </c>
      <c r="B494" s="39" t="s">
        <v>154</v>
      </c>
      <c r="C494" s="39" t="s">
        <v>620</v>
      </c>
      <c r="D494" s="39" t="s">
        <v>414</v>
      </c>
      <c r="E494" s="39" t="s">
        <v>961</v>
      </c>
      <c r="F494" s="47">
        <v>1463.204666633</v>
      </c>
      <c r="G494" s="39" t="s">
        <v>973</v>
      </c>
    </row>
    <row r="495" spans="1:7" s="1" customFormat="1" ht="15" customHeight="1" x14ac:dyDescent="0.25">
      <c r="A495" s="37">
        <v>488</v>
      </c>
      <c r="B495" s="39" t="s">
        <v>154</v>
      </c>
      <c r="C495" s="39" t="s">
        <v>621</v>
      </c>
      <c r="D495" s="39" t="s">
        <v>939</v>
      </c>
      <c r="E495" s="39" t="s">
        <v>961</v>
      </c>
      <c r="F495" s="47">
        <v>6746.24</v>
      </c>
      <c r="G495" s="39" t="s">
        <v>967</v>
      </c>
    </row>
    <row r="496" spans="1:7" s="44" customFormat="1" ht="15" customHeight="1" x14ac:dyDescent="0.25">
      <c r="A496" s="37">
        <v>489</v>
      </c>
      <c r="B496" s="48" t="s">
        <v>178</v>
      </c>
      <c r="C496" s="48" t="s">
        <v>622</v>
      </c>
      <c r="D496" s="48" t="s">
        <v>940</v>
      </c>
      <c r="E496" s="48" t="s">
        <v>961</v>
      </c>
      <c r="F496" s="49">
        <v>3686.17</v>
      </c>
      <c r="G496" s="48" t="s">
        <v>1028</v>
      </c>
    </row>
    <row r="497" spans="1:7" s="1" customFormat="1" ht="15" customHeight="1" x14ac:dyDescent="0.25">
      <c r="A497" s="37">
        <v>490</v>
      </c>
      <c r="B497" s="39" t="s">
        <v>154</v>
      </c>
      <c r="C497" s="39" t="s">
        <v>623</v>
      </c>
      <c r="D497" s="39" t="s">
        <v>941</v>
      </c>
      <c r="E497" s="39" t="s">
        <v>961</v>
      </c>
      <c r="F497" s="47">
        <v>238.21</v>
      </c>
      <c r="G497" s="39" t="s">
        <v>985</v>
      </c>
    </row>
    <row r="498" spans="1:7" s="1" customFormat="1" ht="15" customHeight="1" x14ac:dyDescent="0.25">
      <c r="A498" s="37">
        <v>491</v>
      </c>
      <c r="B498" s="39" t="s">
        <v>174</v>
      </c>
      <c r="C498" s="39" t="s">
        <v>623</v>
      </c>
      <c r="D498" s="39" t="s">
        <v>942</v>
      </c>
      <c r="E498" s="39" t="s">
        <v>961</v>
      </c>
      <c r="F498" s="47">
        <v>1643.73</v>
      </c>
      <c r="G498" s="39" t="s">
        <v>1004</v>
      </c>
    </row>
    <row r="499" spans="1:7" s="1" customFormat="1" ht="15" customHeight="1" x14ac:dyDescent="0.25">
      <c r="A499" s="37">
        <v>492</v>
      </c>
      <c r="B499" s="39" t="s">
        <v>154</v>
      </c>
      <c r="C499" s="39" t="s">
        <v>623</v>
      </c>
      <c r="D499" s="39" t="s">
        <v>740</v>
      </c>
      <c r="E499" s="39" t="s">
        <v>962</v>
      </c>
      <c r="F499" s="47">
        <v>1957.2716666660001</v>
      </c>
      <c r="G499" s="39" t="s">
        <v>973</v>
      </c>
    </row>
    <row r="500" spans="1:7" s="1" customFormat="1" ht="15" customHeight="1" x14ac:dyDescent="0.25">
      <c r="A500" s="37">
        <v>493</v>
      </c>
      <c r="B500" s="39" t="s">
        <v>179</v>
      </c>
      <c r="C500" s="39" t="s">
        <v>623</v>
      </c>
      <c r="D500" s="39" t="s">
        <v>487</v>
      </c>
      <c r="E500" s="39" t="s">
        <v>961</v>
      </c>
      <c r="F500" s="47">
        <v>220.22</v>
      </c>
      <c r="G500" s="39" t="s">
        <v>972</v>
      </c>
    </row>
    <row r="501" spans="1:7" s="1" customFormat="1" ht="15" customHeight="1" x14ac:dyDescent="0.25">
      <c r="A501" s="37">
        <v>494</v>
      </c>
      <c r="B501" s="39" t="s">
        <v>174</v>
      </c>
      <c r="C501" s="39" t="s">
        <v>624</v>
      </c>
      <c r="D501" s="39" t="s">
        <v>943</v>
      </c>
      <c r="E501" s="39" t="s">
        <v>961</v>
      </c>
      <c r="F501" s="47">
        <v>571.94000000000005</v>
      </c>
      <c r="G501" s="39" t="s">
        <v>965</v>
      </c>
    </row>
    <row r="502" spans="1:7" s="1" customFormat="1" ht="15" customHeight="1" x14ac:dyDescent="0.25">
      <c r="A502" s="37">
        <v>495</v>
      </c>
      <c r="B502" s="39" t="s">
        <v>175</v>
      </c>
      <c r="C502" s="39" t="s">
        <v>625</v>
      </c>
      <c r="D502" s="39" t="s">
        <v>197</v>
      </c>
      <c r="E502" s="39" t="s">
        <v>961</v>
      </c>
      <c r="F502" s="47">
        <v>173.77</v>
      </c>
      <c r="G502" s="39" t="s">
        <v>963</v>
      </c>
    </row>
    <row r="503" spans="1:7" s="1" customFormat="1" ht="15" customHeight="1" x14ac:dyDescent="0.25">
      <c r="A503" s="37">
        <v>496</v>
      </c>
      <c r="B503" s="39" t="s">
        <v>154</v>
      </c>
      <c r="C503" s="39" t="s">
        <v>626</v>
      </c>
      <c r="D503" s="39" t="s">
        <v>944</v>
      </c>
      <c r="E503" s="39" t="s">
        <v>961</v>
      </c>
      <c r="F503" s="47">
        <v>495.5</v>
      </c>
      <c r="G503" s="39" t="s">
        <v>985</v>
      </c>
    </row>
    <row r="504" spans="1:7" s="1" customFormat="1" ht="15" customHeight="1" x14ac:dyDescent="0.25">
      <c r="A504" s="37">
        <v>497</v>
      </c>
      <c r="B504" s="39" t="s">
        <v>177</v>
      </c>
      <c r="C504" s="39" t="s">
        <v>627</v>
      </c>
      <c r="D504" s="39" t="s">
        <v>945</v>
      </c>
      <c r="E504" s="39" t="s">
        <v>961</v>
      </c>
      <c r="F504" s="47">
        <v>1435</v>
      </c>
      <c r="G504" s="39" t="s">
        <v>969</v>
      </c>
    </row>
    <row r="505" spans="1:7" s="1" customFormat="1" ht="15" customHeight="1" x14ac:dyDescent="0.25">
      <c r="A505" s="37">
        <v>498</v>
      </c>
      <c r="B505" s="39" t="s">
        <v>154</v>
      </c>
      <c r="C505" s="39" t="s">
        <v>628</v>
      </c>
      <c r="D505" s="39" t="s">
        <v>792</v>
      </c>
      <c r="E505" s="39" t="s">
        <v>961</v>
      </c>
      <c r="F505" s="47">
        <v>1626.72</v>
      </c>
      <c r="G505" s="39" t="s">
        <v>971</v>
      </c>
    </row>
    <row r="506" spans="1:7" s="1" customFormat="1" ht="15" customHeight="1" x14ac:dyDescent="0.25">
      <c r="A506" s="37">
        <v>499</v>
      </c>
      <c r="B506" s="39" t="s">
        <v>178</v>
      </c>
      <c r="C506" s="39" t="s">
        <v>629</v>
      </c>
      <c r="D506" s="39" t="s">
        <v>734</v>
      </c>
      <c r="E506" s="39" t="s">
        <v>961</v>
      </c>
      <c r="F506" s="47">
        <v>887.25</v>
      </c>
      <c r="G506" s="39" t="s">
        <v>992</v>
      </c>
    </row>
    <row r="507" spans="1:7" s="1" customFormat="1" ht="15" customHeight="1" x14ac:dyDescent="0.25">
      <c r="A507" s="37">
        <v>500</v>
      </c>
      <c r="B507" s="39" t="s">
        <v>175</v>
      </c>
      <c r="C507" s="39" t="s">
        <v>630</v>
      </c>
      <c r="D507" s="39" t="s">
        <v>946</v>
      </c>
      <c r="E507" s="39" t="s">
        <v>961</v>
      </c>
      <c r="F507" s="47">
        <v>1283.2</v>
      </c>
      <c r="G507" s="39" t="s">
        <v>963</v>
      </c>
    </row>
    <row r="508" spans="1:7" s="1" customFormat="1" ht="15" customHeight="1" x14ac:dyDescent="0.25">
      <c r="A508" s="37">
        <v>501</v>
      </c>
      <c r="B508" s="39" t="s">
        <v>154</v>
      </c>
      <c r="C508" s="39" t="s">
        <v>631</v>
      </c>
      <c r="D508" s="39" t="s">
        <v>947</v>
      </c>
      <c r="E508" s="39" t="s">
        <v>961</v>
      </c>
      <c r="F508" s="47">
        <v>8933.74</v>
      </c>
      <c r="G508" s="39" t="s">
        <v>967</v>
      </c>
    </row>
    <row r="509" spans="1:7" s="1" customFormat="1" ht="15" customHeight="1" x14ac:dyDescent="0.25">
      <c r="A509" s="37">
        <v>502</v>
      </c>
      <c r="B509" s="39" t="s">
        <v>154</v>
      </c>
      <c r="C509" s="39" t="s">
        <v>632</v>
      </c>
      <c r="D509" s="39" t="s">
        <v>948</v>
      </c>
      <c r="E509" s="39" t="s">
        <v>961</v>
      </c>
      <c r="F509" s="47">
        <v>5650.1159999990005</v>
      </c>
      <c r="G509" s="39" t="s">
        <v>973</v>
      </c>
    </row>
    <row r="510" spans="1:7" s="1" customFormat="1" ht="15" customHeight="1" x14ac:dyDescent="0.25">
      <c r="A510" s="37">
        <v>503</v>
      </c>
      <c r="B510" s="39" t="s">
        <v>154</v>
      </c>
      <c r="C510" s="39" t="s">
        <v>633</v>
      </c>
      <c r="D510" s="39" t="s">
        <v>949</v>
      </c>
      <c r="E510" s="39" t="s">
        <v>961</v>
      </c>
      <c r="F510" s="47">
        <v>27.11</v>
      </c>
      <c r="G510" s="39" t="s">
        <v>990</v>
      </c>
    </row>
    <row r="511" spans="1:7" s="1" customFormat="1" ht="15" customHeight="1" x14ac:dyDescent="0.25">
      <c r="A511" s="37">
        <v>504</v>
      </c>
      <c r="B511" s="39" t="s">
        <v>154</v>
      </c>
      <c r="C511" s="39" t="s">
        <v>634</v>
      </c>
      <c r="D511" s="39" t="s">
        <v>950</v>
      </c>
      <c r="E511" s="39" t="s">
        <v>961</v>
      </c>
      <c r="F511" s="47">
        <v>5.86</v>
      </c>
      <c r="G511" s="39" t="s">
        <v>1026</v>
      </c>
    </row>
    <row r="512" spans="1:7" s="1" customFormat="1" ht="15" customHeight="1" x14ac:dyDescent="0.25">
      <c r="A512" s="37">
        <v>505</v>
      </c>
      <c r="B512" s="39" t="s">
        <v>154</v>
      </c>
      <c r="C512" s="39" t="s">
        <v>635</v>
      </c>
      <c r="D512" s="39" t="s">
        <v>750</v>
      </c>
      <c r="E512" s="39" t="s">
        <v>961</v>
      </c>
      <c r="F512" s="47">
        <v>2440.879666667</v>
      </c>
      <c r="G512" s="39" t="s">
        <v>973</v>
      </c>
    </row>
    <row r="513" spans="1:7" s="1" customFormat="1" ht="15" customHeight="1" x14ac:dyDescent="0.25">
      <c r="A513" s="37">
        <v>506</v>
      </c>
      <c r="B513" s="39" t="s">
        <v>174</v>
      </c>
      <c r="C513" s="39" t="s">
        <v>636</v>
      </c>
      <c r="D513" s="39" t="s">
        <v>727</v>
      </c>
      <c r="E513" s="39" t="s">
        <v>961</v>
      </c>
      <c r="F513" s="47">
        <v>163.82</v>
      </c>
      <c r="G513" s="39" t="s">
        <v>963</v>
      </c>
    </row>
    <row r="514" spans="1:7" s="1" customFormat="1" ht="15" customHeight="1" x14ac:dyDescent="0.25">
      <c r="A514" s="37">
        <v>507</v>
      </c>
      <c r="B514" s="39" t="s">
        <v>184</v>
      </c>
      <c r="C514" s="39" t="s">
        <v>637</v>
      </c>
      <c r="D514" s="39" t="s">
        <v>727</v>
      </c>
      <c r="E514" s="39" t="s">
        <v>961</v>
      </c>
      <c r="F514" s="47">
        <v>648.12</v>
      </c>
      <c r="G514" s="39" t="s">
        <v>973</v>
      </c>
    </row>
    <row r="515" spans="1:7" s="1" customFormat="1" ht="15" customHeight="1" x14ac:dyDescent="0.25">
      <c r="A515" s="37">
        <v>508</v>
      </c>
      <c r="B515" s="39" t="s">
        <v>154</v>
      </c>
      <c r="C515" s="39" t="s">
        <v>638</v>
      </c>
      <c r="D515" s="39" t="s">
        <v>882</v>
      </c>
      <c r="E515" s="39" t="s">
        <v>961</v>
      </c>
      <c r="F515" s="47">
        <v>16.13</v>
      </c>
      <c r="G515" s="39" t="s">
        <v>1003</v>
      </c>
    </row>
    <row r="516" spans="1:7" s="1" customFormat="1" ht="15" customHeight="1" x14ac:dyDescent="0.25">
      <c r="A516" s="37">
        <v>509</v>
      </c>
      <c r="B516" s="39" t="s">
        <v>174</v>
      </c>
      <c r="C516" s="39" t="s">
        <v>639</v>
      </c>
      <c r="D516" s="39" t="s">
        <v>802</v>
      </c>
      <c r="E516" s="39" t="s">
        <v>961</v>
      </c>
      <c r="F516" s="47">
        <v>55.08</v>
      </c>
      <c r="G516" s="39" t="s">
        <v>977</v>
      </c>
    </row>
    <row r="517" spans="1:7" s="1" customFormat="1" ht="15" customHeight="1" x14ac:dyDescent="0.25">
      <c r="A517" s="37">
        <v>510</v>
      </c>
      <c r="B517" s="39" t="s">
        <v>182</v>
      </c>
      <c r="C517" s="39" t="s">
        <v>640</v>
      </c>
      <c r="D517" s="39" t="s">
        <v>951</v>
      </c>
      <c r="E517" s="39" t="s">
        <v>962</v>
      </c>
      <c r="F517" s="47">
        <v>2582.13</v>
      </c>
      <c r="G517" s="39" t="s">
        <v>969</v>
      </c>
    </row>
    <row r="518" spans="1:7" s="1" customFormat="1" ht="15" customHeight="1" x14ac:dyDescent="0.25">
      <c r="A518" s="37">
        <v>511</v>
      </c>
      <c r="B518" s="39" t="s">
        <v>154</v>
      </c>
      <c r="C518" s="39" t="s">
        <v>641</v>
      </c>
      <c r="D518" s="39" t="s">
        <v>675</v>
      </c>
      <c r="E518" s="39" t="s">
        <v>961</v>
      </c>
      <c r="F518" s="47">
        <v>1732.67</v>
      </c>
      <c r="G518" s="39" t="s">
        <v>967</v>
      </c>
    </row>
    <row r="519" spans="1:7" s="1" customFormat="1" ht="15" customHeight="1" x14ac:dyDescent="0.25">
      <c r="A519" s="37">
        <v>512</v>
      </c>
      <c r="B519" s="39" t="s">
        <v>154</v>
      </c>
      <c r="C519" s="39" t="s">
        <v>641</v>
      </c>
      <c r="D519" s="39" t="s">
        <v>810</v>
      </c>
      <c r="E519" s="39" t="s">
        <v>961</v>
      </c>
      <c r="F519" s="47">
        <v>6374.97</v>
      </c>
      <c r="G519" s="39" t="s">
        <v>967</v>
      </c>
    </row>
    <row r="520" spans="1:7" s="1" customFormat="1" ht="15" customHeight="1" x14ac:dyDescent="0.25">
      <c r="A520" s="37">
        <v>513</v>
      </c>
      <c r="B520" s="39" t="s">
        <v>175</v>
      </c>
      <c r="C520" s="39" t="s">
        <v>642</v>
      </c>
      <c r="D520" s="39" t="s">
        <v>164</v>
      </c>
      <c r="E520" s="39" t="s">
        <v>961</v>
      </c>
      <c r="F520" s="47">
        <v>584.1</v>
      </c>
      <c r="G520" s="39" t="s">
        <v>966</v>
      </c>
    </row>
    <row r="521" spans="1:7" s="1" customFormat="1" ht="15" customHeight="1" x14ac:dyDescent="0.25">
      <c r="A521" s="37">
        <v>514</v>
      </c>
      <c r="B521" s="39" t="s">
        <v>177</v>
      </c>
      <c r="C521" s="39" t="s">
        <v>643</v>
      </c>
      <c r="D521" s="39" t="s">
        <v>623</v>
      </c>
      <c r="E521" s="39" t="s">
        <v>961</v>
      </c>
      <c r="F521" s="47">
        <v>1679.93</v>
      </c>
      <c r="G521" s="39" t="s">
        <v>1010</v>
      </c>
    </row>
    <row r="522" spans="1:7" s="1" customFormat="1" ht="15" customHeight="1" x14ac:dyDescent="0.25">
      <c r="A522" s="37">
        <v>515</v>
      </c>
      <c r="B522" s="39" t="s">
        <v>181</v>
      </c>
      <c r="C522" s="39" t="s">
        <v>644</v>
      </c>
      <c r="D522" s="39" t="s">
        <v>952</v>
      </c>
      <c r="E522" s="39" t="s">
        <v>961</v>
      </c>
      <c r="F522" s="47">
        <v>446.67</v>
      </c>
      <c r="G522" s="39" t="s">
        <v>973</v>
      </c>
    </row>
    <row r="523" spans="1:7" s="1" customFormat="1" ht="15" customHeight="1" x14ac:dyDescent="0.25">
      <c r="A523" s="37">
        <v>516</v>
      </c>
      <c r="B523" s="39" t="s">
        <v>174</v>
      </c>
      <c r="C523" s="39" t="s">
        <v>645</v>
      </c>
      <c r="D523" s="39" t="s">
        <v>716</v>
      </c>
      <c r="E523" s="39" t="s">
        <v>961</v>
      </c>
      <c r="F523" s="47">
        <v>265.72000000000003</v>
      </c>
      <c r="G523" s="39" t="s">
        <v>965</v>
      </c>
    </row>
    <row r="524" spans="1:7" s="1" customFormat="1" ht="15" customHeight="1" x14ac:dyDescent="0.25">
      <c r="A524" s="37">
        <v>517</v>
      </c>
      <c r="B524" s="39" t="s">
        <v>174</v>
      </c>
      <c r="C524" s="39" t="s">
        <v>646</v>
      </c>
      <c r="D524" s="39" t="s">
        <v>171</v>
      </c>
      <c r="E524" s="39" t="s">
        <v>961</v>
      </c>
      <c r="F524" s="47">
        <v>99.81</v>
      </c>
      <c r="G524" s="39" t="s">
        <v>982</v>
      </c>
    </row>
    <row r="525" spans="1:7" s="1" customFormat="1" ht="15" customHeight="1" x14ac:dyDescent="0.25">
      <c r="A525" s="37">
        <v>518</v>
      </c>
      <c r="B525" s="39" t="s">
        <v>183</v>
      </c>
      <c r="C525" s="39" t="s">
        <v>646</v>
      </c>
      <c r="D525" s="39" t="s">
        <v>487</v>
      </c>
      <c r="E525" s="39" t="s">
        <v>961</v>
      </c>
      <c r="F525" s="47">
        <v>9214.6299999999992</v>
      </c>
      <c r="G525" s="39" t="s">
        <v>966</v>
      </c>
    </row>
    <row r="526" spans="1:7" s="1" customFormat="1" ht="15" customHeight="1" x14ac:dyDescent="0.25">
      <c r="A526" s="37">
        <v>519</v>
      </c>
      <c r="B526" s="39" t="s">
        <v>180</v>
      </c>
      <c r="C526" s="39" t="s">
        <v>646</v>
      </c>
      <c r="D526" s="39" t="s">
        <v>736</v>
      </c>
      <c r="E526" s="39" t="s">
        <v>961</v>
      </c>
      <c r="F526" s="47">
        <v>170.81</v>
      </c>
      <c r="G526" s="39" t="s">
        <v>972</v>
      </c>
    </row>
    <row r="527" spans="1:7" s="1" customFormat="1" ht="15" customHeight="1" x14ac:dyDescent="0.25">
      <c r="A527" s="37">
        <v>520</v>
      </c>
      <c r="B527" s="39" t="s">
        <v>183</v>
      </c>
      <c r="C527" s="39" t="s">
        <v>646</v>
      </c>
      <c r="D527" s="39" t="s">
        <v>953</v>
      </c>
      <c r="E527" s="39" t="s">
        <v>961</v>
      </c>
      <c r="F527" s="47">
        <v>8823.4299999999894</v>
      </c>
      <c r="G527" s="39" t="s">
        <v>966</v>
      </c>
    </row>
    <row r="528" spans="1:7" s="1" customFormat="1" ht="15" customHeight="1" x14ac:dyDescent="0.25">
      <c r="A528" s="37">
        <v>521</v>
      </c>
      <c r="B528" s="39" t="s">
        <v>178</v>
      </c>
      <c r="C528" s="39" t="s">
        <v>646</v>
      </c>
      <c r="D528" s="39" t="s">
        <v>760</v>
      </c>
      <c r="E528" s="39" t="s">
        <v>961</v>
      </c>
      <c r="F528" s="47">
        <v>345.48</v>
      </c>
      <c r="G528" s="39" t="s">
        <v>972</v>
      </c>
    </row>
    <row r="529" spans="1:7" s="1" customFormat="1" ht="15" customHeight="1" x14ac:dyDescent="0.25">
      <c r="A529" s="37">
        <v>522</v>
      </c>
      <c r="B529" s="39" t="s">
        <v>154</v>
      </c>
      <c r="C529" s="39" t="s">
        <v>647</v>
      </c>
      <c r="D529" s="39" t="s">
        <v>954</v>
      </c>
      <c r="E529" s="39" t="s">
        <v>961</v>
      </c>
      <c r="F529" s="47">
        <v>472.25700000000001</v>
      </c>
      <c r="G529" s="39" t="s">
        <v>995</v>
      </c>
    </row>
    <row r="530" spans="1:7" s="1" customFormat="1" ht="15" customHeight="1" x14ac:dyDescent="0.25">
      <c r="A530" s="37">
        <v>523</v>
      </c>
      <c r="B530" s="39" t="s">
        <v>174</v>
      </c>
      <c r="C530" s="39" t="s">
        <v>648</v>
      </c>
      <c r="D530" s="39" t="s">
        <v>834</v>
      </c>
      <c r="E530" s="39" t="s">
        <v>962</v>
      </c>
      <c r="F530" s="47">
        <v>41.97</v>
      </c>
      <c r="G530" s="39" t="s">
        <v>963</v>
      </c>
    </row>
    <row r="531" spans="1:7" s="1" customFormat="1" ht="15" customHeight="1" x14ac:dyDescent="0.25">
      <c r="A531" s="37">
        <v>524</v>
      </c>
      <c r="B531" s="39" t="s">
        <v>180</v>
      </c>
      <c r="C531" s="39" t="s">
        <v>649</v>
      </c>
      <c r="D531" s="39" t="s">
        <v>955</v>
      </c>
      <c r="E531" s="39" t="s">
        <v>961</v>
      </c>
      <c r="F531" s="47">
        <v>392.96</v>
      </c>
      <c r="G531" s="39" t="s">
        <v>972</v>
      </c>
    </row>
    <row r="532" spans="1:7" s="1" customFormat="1" ht="15" customHeight="1" x14ac:dyDescent="0.25">
      <c r="A532" s="37">
        <v>525</v>
      </c>
      <c r="B532" s="39" t="s">
        <v>154</v>
      </c>
      <c r="C532" s="39" t="s">
        <v>650</v>
      </c>
      <c r="D532" s="39" t="s">
        <v>956</v>
      </c>
      <c r="E532" s="39" t="s">
        <v>961</v>
      </c>
      <c r="F532" s="47">
        <v>20.59</v>
      </c>
      <c r="G532" s="39" t="s">
        <v>1027</v>
      </c>
    </row>
    <row r="533" spans="1:7" s="1" customFormat="1" ht="15" customHeight="1" x14ac:dyDescent="0.25">
      <c r="A533" s="37">
        <v>526</v>
      </c>
      <c r="B533" s="39" t="s">
        <v>174</v>
      </c>
      <c r="C533" s="39" t="s">
        <v>651</v>
      </c>
      <c r="D533" s="39" t="s">
        <v>957</v>
      </c>
      <c r="E533" s="39" t="s">
        <v>961</v>
      </c>
      <c r="F533" s="47">
        <v>163.41</v>
      </c>
      <c r="G533" s="39" t="s">
        <v>963</v>
      </c>
    </row>
    <row r="534" spans="1:7" s="1" customFormat="1" ht="15" customHeight="1" x14ac:dyDescent="0.25">
      <c r="A534" s="37">
        <v>527</v>
      </c>
      <c r="B534" s="39" t="s">
        <v>182</v>
      </c>
      <c r="C534" s="39" t="s">
        <v>652</v>
      </c>
      <c r="D534" s="39" t="s">
        <v>684</v>
      </c>
      <c r="E534" s="39" t="s">
        <v>961</v>
      </c>
      <c r="F534" s="47">
        <v>125.5</v>
      </c>
      <c r="G534" s="39" t="s">
        <v>969</v>
      </c>
    </row>
    <row r="535" spans="1:7" s="1" customFormat="1" ht="15" customHeight="1" x14ac:dyDescent="0.25">
      <c r="A535" s="37">
        <v>528</v>
      </c>
      <c r="B535" s="39" t="s">
        <v>181</v>
      </c>
      <c r="C535" s="39" t="s">
        <v>653</v>
      </c>
      <c r="D535" s="39" t="s">
        <v>171</v>
      </c>
      <c r="E535" s="39" t="s">
        <v>961</v>
      </c>
      <c r="F535" s="47">
        <v>148.88999999999999</v>
      </c>
      <c r="G535" s="39" t="s">
        <v>973</v>
      </c>
    </row>
    <row r="536" spans="1:7" s="1" customFormat="1" ht="15" customHeight="1" x14ac:dyDescent="0.25">
      <c r="A536" s="37">
        <v>529</v>
      </c>
      <c r="B536" s="39" t="s">
        <v>154</v>
      </c>
      <c r="C536" s="39" t="s">
        <v>654</v>
      </c>
      <c r="D536" s="39" t="s">
        <v>958</v>
      </c>
      <c r="E536" s="39" t="s">
        <v>961</v>
      </c>
      <c r="F536" s="47">
        <v>322.52999999999997</v>
      </c>
      <c r="G536" s="39" t="s">
        <v>985</v>
      </c>
    </row>
    <row r="537" spans="1:7" s="1" customFormat="1" ht="15" customHeight="1" x14ac:dyDescent="0.25">
      <c r="A537" s="37">
        <v>530</v>
      </c>
      <c r="B537" s="39" t="s">
        <v>184</v>
      </c>
      <c r="C537" s="39" t="s">
        <v>655</v>
      </c>
      <c r="D537" s="39" t="s">
        <v>959</v>
      </c>
      <c r="E537" s="39" t="s">
        <v>961</v>
      </c>
      <c r="F537" s="47">
        <v>16745.689999999999</v>
      </c>
      <c r="G537" s="39" t="s">
        <v>966</v>
      </c>
    </row>
    <row r="538" spans="1:7" s="1" customFormat="1" ht="15" customHeight="1" x14ac:dyDescent="0.25">
      <c r="A538" s="37">
        <v>531</v>
      </c>
      <c r="B538" s="39" t="s">
        <v>185</v>
      </c>
      <c r="C538" s="39" t="s">
        <v>656</v>
      </c>
      <c r="D538" s="39" t="s">
        <v>960</v>
      </c>
      <c r="E538" s="39" t="s">
        <v>961</v>
      </c>
      <c r="F538" s="47">
        <v>4358</v>
      </c>
      <c r="G538" s="39" t="s">
        <v>974</v>
      </c>
    </row>
    <row r="539" spans="1:7" s="1" customFormat="1" ht="15" customHeight="1" x14ac:dyDescent="0.2">
      <c r="A539" s="229" t="s">
        <v>25</v>
      </c>
      <c r="B539" s="229"/>
      <c r="C539" s="229"/>
      <c r="D539" s="229"/>
      <c r="E539" s="229"/>
      <c r="F539" s="31">
        <f>SUM(F8:F538)</f>
        <v>1447826.9426666338</v>
      </c>
      <c r="G539" s="30"/>
    </row>
    <row r="540" spans="1:7" s="1" customFormat="1" ht="15" customHeight="1" x14ac:dyDescent="0.2">
      <c r="A540" s="17"/>
      <c r="B540" s="22"/>
      <c r="C540" s="22"/>
      <c r="D540" s="22"/>
      <c r="E540" s="23"/>
      <c r="F540" s="24"/>
      <c r="G540" s="22"/>
    </row>
    <row r="541" spans="1:7" x14ac:dyDescent="0.25">
      <c r="A541" s="27"/>
      <c r="B541" s="25"/>
      <c r="C541" s="19"/>
      <c r="D541" s="19"/>
      <c r="E541" s="18"/>
      <c r="F541" s="26"/>
      <c r="G541" s="19"/>
    </row>
    <row r="542" spans="1:7" x14ac:dyDescent="0.25">
      <c r="A542" s="27"/>
      <c r="B542" s="25"/>
      <c r="C542" s="19"/>
      <c r="D542" s="19"/>
      <c r="E542" s="18"/>
      <c r="F542" s="26"/>
      <c r="G542" s="19"/>
    </row>
  </sheetData>
  <sheetProtection selectLockedCells="1" sort="0" selectUnlockedCells="1"/>
  <sortState xmlns:xlrd2="http://schemas.microsoft.com/office/spreadsheetml/2017/richdata2" ref="B8:G438">
    <sortCondition ref="C8:C438"/>
    <sortCondition ref="D8:D438"/>
  </sortState>
  <mergeCells count="12">
    <mergeCell ref="A5:G5"/>
    <mergeCell ref="A539:E539"/>
    <mergeCell ref="A1:G1"/>
    <mergeCell ref="A2:G2"/>
    <mergeCell ref="A3:G3"/>
    <mergeCell ref="A4:G4"/>
    <mergeCell ref="A6:A7"/>
    <mergeCell ref="B6:B7"/>
    <mergeCell ref="F6:F7"/>
    <mergeCell ref="G6:G7"/>
    <mergeCell ref="C6:D6"/>
    <mergeCell ref="E6:E7"/>
  </mergeCells>
  <printOptions horizontalCentered="1"/>
  <pageMargins left="0" right="0" top="0.5" bottom="0.5" header="0.3" footer="0.3"/>
  <pageSetup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33469-4BAD-4244-9AA0-B09960820B0B}"/>
</file>

<file path=customXml/itemProps2.xml><?xml version="1.0" encoding="utf-8"?>
<ds:datastoreItem xmlns:ds="http://schemas.openxmlformats.org/officeDocument/2006/customXml" ds:itemID="{74C3B355-C967-4F9F-85F6-98ACE14DFD28}"/>
</file>

<file path=customXml/itemProps3.xml><?xml version="1.0" encoding="utf-8"?>
<ds:datastoreItem xmlns:ds="http://schemas.openxmlformats.org/officeDocument/2006/customXml" ds:itemID="{CCF8CFC6-EA9F-4063-B029-03F95BBEDA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Top10</vt:lpstr>
      <vt:lpstr>EMS-Cumulative</vt:lpstr>
      <vt:lpstr>HOSP-Cumulative</vt:lpstr>
      <vt:lpstr>PHYS-Alpha</vt:lpstr>
      <vt:lpstr>'EMS-Cumulative'!Print_Area</vt:lpstr>
      <vt:lpstr>'PHYS-Alpha'!Print_Area</vt:lpstr>
      <vt:lpstr>'Top10'!Print_Area</vt:lpstr>
      <vt:lpstr>'EMS-Cumulative'!Print_Titles</vt:lpstr>
      <vt:lpstr>'PHYS-Alpha'!Print_Titles</vt:lpstr>
      <vt:lpstr>'Top10'!Print_Titles</vt:lpstr>
    </vt:vector>
  </TitlesOfParts>
  <Company>OSDH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</dc:creator>
  <cp:lastModifiedBy>OMES</cp:lastModifiedBy>
  <cp:lastPrinted>2021-01-21T22:27:53Z</cp:lastPrinted>
  <dcterms:created xsi:type="dcterms:W3CDTF">2012-11-06T16:36:15Z</dcterms:created>
  <dcterms:modified xsi:type="dcterms:W3CDTF">2022-03-23T21:58:01Z</dcterms:modified>
</cp:coreProperties>
</file>