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25296\Desktop\"/>
    </mc:Choice>
  </mc:AlternateContent>
  <xr:revisionPtr revIDLastSave="0" documentId="8_{17682106-8D1D-48F4-9215-2CD7DD50B024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Log Inactivation Overview" sheetId="1" r:id="rId1"/>
    <sheet name="CT Profile Calculator" sheetId="2" r:id="rId2"/>
    <sheet name="Entry Form" sheetId="3" r:id="rId3"/>
    <sheet name="Entry Log 1" sheetId="6" r:id="rId4"/>
    <sheet name="Entry Log 2" sheetId="7" r:id="rId5"/>
    <sheet name="Entry Log 3" sheetId="8" r:id="rId6"/>
    <sheet name="Entry Log 4" sheetId="9" r:id="rId7"/>
    <sheet name="Entry Log 5" sheetId="10" r:id="rId8"/>
    <sheet name="Entry Log 6" sheetId="11" r:id="rId9"/>
    <sheet name="Entry Log Total" sheetId="12" r:id="rId10"/>
    <sheet name="Sheet4" sheetId="5" state="hidden" r:id="rId11"/>
    <sheet name="Sheet3" sheetId="4" state="hidden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B21" i="3"/>
  <c r="C21" i="3"/>
  <c r="C22" i="3" s="1"/>
  <c r="D21" i="3"/>
  <c r="E21" i="3"/>
  <c r="F21" i="3"/>
  <c r="F22" i="3" s="1"/>
  <c r="G21" i="3"/>
  <c r="G22" i="3" s="1"/>
  <c r="D22" i="3"/>
  <c r="D24" i="3" s="1"/>
  <c r="E22" i="3"/>
  <c r="E26" i="3" s="1"/>
  <c r="B23" i="3"/>
  <c r="C23" i="3"/>
  <c r="D23" i="3"/>
  <c r="E23" i="3"/>
  <c r="F23" i="3"/>
  <c r="G23" i="3"/>
  <c r="E24" i="3"/>
  <c r="B25" i="3"/>
  <c r="C25" i="3"/>
  <c r="D25" i="3"/>
  <c r="E25" i="3"/>
  <c r="F25" i="3"/>
  <c r="G25" i="3"/>
  <c r="D26" i="3"/>
  <c r="G24" i="3" l="1"/>
  <c r="G26" i="3"/>
  <c r="C24" i="3"/>
  <c r="C26" i="3"/>
  <c r="F26" i="3"/>
  <c r="F24" i="3"/>
  <c r="B22" i="3"/>
  <c r="B26" i="3" l="1"/>
  <c r="B24" i="3"/>
  <c r="H26" i="3" l="1"/>
  <c r="H24" i="3"/>
</calcChain>
</file>

<file path=xl/sharedStrings.xml><?xml version="1.0" encoding="utf-8"?>
<sst xmlns="http://schemas.openxmlformats.org/spreadsheetml/2006/main" count="109" uniqueCount="56">
  <si>
    <t>Disinfection Profile</t>
  </si>
  <si>
    <r>
      <t xml:space="preserve">Please Enter Data in </t>
    </r>
    <r>
      <rPr>
        <b/>
        <sz val="10"/>
        <color indexed="43"/>
        <rFont val="Arial"/>
        <family val="2"/>
      </rPr>
      <t>YELLOW</t>
    </r>
    <r>
      <rPr>
        <b/>
        <sz val="10"/>
        <rFont val="Arial"/>
        <family val="2"/>
      </rPr>
      <t xml:space="preserve"> cells only!</t>
    </r>
  </si>
  <si>
    <t>Baffling Condition</t>
  </si>
  <si>
    <t>Baffling Factor (T10/T)</t>
  </si>
  <si>
    <t>Baffling Description</t>
  </si>
  <si>
    <t>Example</t>
  </si>
  <si>
    <t>Unbaffled (mixed flow)</t>
  </si>
  <si>
    <t>None, agitated basin, very low length to width ratio, high inlet &amp; outlet velocities</t>
  </si>
  <si>
    <t>Rapid Mix Basin</t>
  </si>
  <si>
    <t>Poor</t>
  </si>
  <si>
    <t>Single or multiple unbaffled inlets and outlets, no intrabasin baffles</t>
  </si>
  <si>
    <t>Clearwell</t>
  </si>
  <si>
    <t>Average</t>
  </si>
  <si>
    <t>Baffled inlet or outlet with some intra-basin baffles</t>
  </si>
  <si>
    <t>Sedimentation Basin</t>
  </si>
  <si>
    <t>Superior</t>
  </si>
  <si>
    <t>Perforated inlet baffle, serpentine or perforated intra-basin baffles, outlet weir or perforated launders</t>
  </si>
  <si>
    <t>Filters</t>
  </si>
  <si>
    <t>Perfect (plug flow)</t>
  </si>
  <si>
    <t>Very high length to width ratio (pipeline flow), perforated inlet, outlet and intrabasin baffles</t>
  </si>
  <si>
    <t>Pipe</t>
  </si>
  <si>
    <t>PWSID No.</t>
  </si>
  <si>
    <t>Today's Date</t>
  </si>
  <si>
    <t xml:space="preserve">  </t>
  </si>
  <si>
    <t xml:space="preserve">   </t>
  </si>
  <si>
    <t>Basin 1</t>
  </si>
  <si>
    <t>Basin 2</t>
  </si>
  <si>
    <t>Basin 3</t>
  </si>
  <si>
    <t>Basin 4</t>
  </si>
  <si>
    <t>Basin 5</t>
  </si>
  <si>
    <t>Basin 6</t>
  </si>
  <si>
    <t>Effective Basin Size (gal.)</t>
  </si>
  <si>
    <t>Disinfection Method</t>
  </si>
  <si>
    <t>Peak Flow Rate (gpm)</t>
  </si>
  <si>
    <t>Disinfectant Conc. (mg/L)</t>
  </si>
  <si>
    <t>Total Log Inactivation</t>
  </si>
  <si>
    <t>pH (s.u.)              Range = 6.0 to 9.0</t>
  </si>
  <si>
    <r>
      <t>Temperature (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C) Range = 1 to 25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</si>
  <si>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Contact Time T10 (minutes)</t>
  </si>
  <si>
    <r>
      <t>CT</t>
    </r>
    <r>
      <rPr>
        <b/>
        <vertAlign val="subscript"/>
        <sz val="10"/>
        <rFont val="Arial"/>
        <family val="2"/>
      </rPr>
      <t>Calc</t>
    </r>
  </si>
  <si>
    <r>
      <t>CT</t>
    </r>
    <r>
      <rPr>
        <b/>
        <vertAlign val="subscript"/>
        <sz val="10"/>
        <rFont val="Arial"/>
        <family val="2"/>
      </rPr>
      <t>99.9</t>
    </r>
    <r>
      <rPr>
        <b/>
        <sz val="10"/>
        <rFont val="Arial"/>
        <family val="2"/>
      </rPr>
      <t xml:space="preserve"> (Giardia)</t>
    </r>
  </si>
  <si>
    <t>Log Inactivation (G)</t>
  </si>
  <si>
    <r>
      <t>CT</t>
    </r>
    <r>
      <rPr>
        <b/>
        <vertAlign val="subscript"/>
        <sz val="10"/>
        <rFont val="Arial"/>
        <family val="2"/>
      </rPr>
      <t>99.9</t>
    </r>
    <r>
      <rPr>
        <b/>
        <sz val="10"/>
        <rFont val="Arial"/>
        <family val="2"/>
      </rPr>
      <t xml:space="preserve"> (Viruses)</t>
    </r>
  </si>
  <si>
    <t>Log Inactivation (V)</t>
  </si>
  <si>
    <t>Date</t>
  </si>
  <si>
    <t>Peak Flow Rate</t>
  </si>
  <si>
    <t>Disinfectant Concentration</t>
  </si>
  <si>
    <t>pH</t>
  </si>
  <si>
    <t>Temperature</t>
  </si>
  <si>
    <t>Total</t>
  </si>
  <si>
    <t>CT Values for inactivation of viruses , pH 6.0-9.0</t>
  </si>
  <si>
    <t>Chlorine</t>
  </si>
  <si>
    <t>Chloramines</t>
  </si>
  <si>
    <t>Chlorine Dioxide</t>
  </si>
  <si>
    <t>Ozone</t>
  </si>
  <si>
    <t>Chloramine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</si>
</sst>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_);[Red]\(0.00\)"/>
    <numFmt numFmtId="166" formatCode="0.0"/>
    <numFmt numFmtId="167" formatCode="m/d/yy"/>
    <numFmt numFmtId="168" formatCode="\O\K#######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color indexed="13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indexed="43"/>
      <name val="Arial"/>
      <family val="2"/>
    </font>
    <font>
      <i/>
      <sz val="10"/>
      <name val="Arial"/>
      <family val="2"/>
    </font>
    <font>
      <b/>
      <i/>
      <sz val="20"/>
      <name val="Arial"/>
      <family val="2"/>
    </font>
    <font>
      <sz val="16"/>
      <name val="Arial"/>
      <family val="2"/>
    </font>
    <font>
      <b/>
      <sz val="10"/>
      <color rgb="FF9933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vertical="center" wrapText="1"/>
    </xf>
    <xf numFmtId="165" fontId="4" fillId="2" borderId="7" xfId="0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166" fontId="5" fillId="3" borderId="11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12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13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166" fontId="5" fillId="3" borderId="16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6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17" xfId="0" applyNumberFormat="1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3" fontId="5" fillId="3" borderId="16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6" xfId="0" applyNumberFormat="1" applyFont="1" applyFill="1" applyBorder="1" applyAlignment="1" applyProtection="1">
      <alignment horizontal="right" vertical="center" wrapText="1"/>
      <protection locked="0"/>
    </xf>
    <xf numFmtId="1" fontId="5" fillId="3" borderId="16" xfId="0" applyNumberFormat="1" applyFont="1" applyFill="1" applyBorder="1" applyAlignment="1" applyProtection="1">
      <alignment horizontal="right" vertical="center" wrapText="1"/>
      <protection locked="0"/>
    </xf>
    <xf numFmtId="1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8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20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21" xfId="0" applyNumberFormat="1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167" fontId="1" fillId="0" borderId="0" xfId="0" applyNumberFormat="1" applyFont="1" applyFill="1" applyBorder="1" applyAlignment="1" applyProtection="1">
      <alignment horizontal="center" vertical="center" wrapText="1"/>
    </xf>
    <xf numFmtId="167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168" fontId="0" fillId="3" borderId="22" xfId="0" applyNumberForma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1" fontId="6" fillId="2" borderId="2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5" borderId="22" xfId="0" applyFont="1" applyFill="1" applyBorder="1" applyAlignment="1" applyProtection="1">
      <alignment horizontal="center" vertical="center" wrapText="1"/>
    </xf>
    <xf numFmtId="0" fontId="5" fillId="5" borderId="22" xfId="0" applyFont="1" applyFill="1" applyBorder="1" applyAlignment="1" applyProtection="1">
      <alignment horizontal="center" vertical="center" wrapText="1"/>
    </xf>
    <xf numFmtId="1" fontId="1" fillId="5" borderId="2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6" fillId="5" borderId="22" xfId="0" applyFont="1" applyFill="1" applyBorder="1" applyAlignment="1" applyProtection="1">
      <alignment horizontal="center" vertical="center" wrapText="1"/>
    </xf>
    <xf numFmtId="1" fontId="6" fillId="5" borderId="2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0" fontId="6" fillId="6" borderId="26" xfId="0" applyFont="1" applyFill="1" applyBorder="1" applyAlignment="1" applyProtection="1">
      <alignment horizontal="center" vertical="center" wrapText="1"/>
    </xf>
    <xf numFmtId="0" fontId="1" fillId="0" borderId="0" xfId="0" applyFont="1"/>
    <xf numFmtId="14" fontId="0" fillId="0" borderId="0" xfId="0" applyNumberFormat="1"/>
    <xf numFmtId="165" fontId="5" fillId="2" borderId="1" xfId="0" applyNumberFormat="1" applyFont="1" applyFill="1" applyBorder="1" applyAlignment="1" applyProtection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</xf>
    <xf numFmtId="166" fontId="5" fillId="3" borderId="20" xfId="0" applyNumberFormat="1" applyFont="1" applyFill="1" applyBorder="1" applyAlignment="1" applyProtection="1">
      <alignment horizontal="right" vertical="center" wrapText="1"/>
      <protection locked="0"/>
    </xf>
    <xf numFmtId="14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14" fontId="6" fillId="5" borderId="22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1" fillId="5" borderId="25" xfId="0" applyFont="1" applyFill="1" applyBorder="1" applyAlignment="1" applyProtection="1">
      <alignment horizontal="center" vertical="center" wrapText="1"/>
    </xf>
    <xf numFmtId="0" fontId="0" fillId="5" borderId="24" xfId="0" applyFill="1" applyBorder="1" applyAlignment="1" applyProtection="1"/>
    <xf numFmtId="0" fontId="0" fillId="5" borderId="23" xfId="0" applyFill="1" applyBorder="1" applyAlignment="1" applyProtection="1"/>
    <xf numFmtId="0" fontId="1" fillId="5" borderId="24" xfId="0" applyFont="1" applyFill="1" applyBorder="1" applyAlignment="1" applyProtection="1"/>
    <xf numFmtId="0" fontId="1" fillId="5" borderId="23" xfId="0" applyFont="1" applyFill="1" applyBorder="1" applyAlignment="1" applyProtection="1"/>
    <xf numFmtId="0" fontId="16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 wrapText="1"/>
    </xf>
    <xf numFmtId="0" fontId="0" fillId="2" borderId="28" xfId="0" applyFill="1" applyBorder="1" applyAlignment="1" applyProtection="1">
      <alignment horizontal="center" vertical="center" wrapText="1"/>
    </xf>
    <xf numFmtId="0" fontId="0" fillId="2" borderId="27" xfId="0" applyFill="1" applyBorder="1" applyAlignment="1" applyProtection="1">
      <alignment horizontal="center" vertical="center" wrapText="1"/>
    </xf>
    <xf numFmtId="14" fontId="17" fillId="7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image" Target="../media/image1.emf"/><Relationship Id="rId3" Type="http://schemas.openxmlformats.org/officeDocument/2006/relationships/image" Target="../media/image11.emf"/><Relationship Id="rId7" Type="http://schemas.openxmlformats.org/officeDocument/2006/relationships/image" Target="../media/image7.emf"/><Relationship Id="rId12" Type="http://schemas.openxmlformats.org/officeDocument/2006/relationships/image" Target="../media/image2.emf"/><Relationship Id="rId2" Type="http://schemas.openxmlformats.org/officeDocument/2006/relationships/image" Target="../media/image12.emf"/><Relationship Id="rId1" Type="http://schemas.openxmlformats.org/officeDocument/2006/relationships/image" Target="../media/image13.emf"/><Relationship Id="rId6" Type="http://schemas.openxmlformats.org/officeDocument/2006/relationships/image" Target="../media/image8.emf"/><Relationship Id="rId11" Type="http://schemas.openxmlformats.org/officeDocument/2006/relationships/image" Target="../media/image3.emf"/><Relationship Id="rId5" Type="http://schemas.openxmlformats.org/officeDocument/2006/relationships/image" Target="../media/image9.emf"/><Relationship Id="rId10" Type="http://schemas.openxmlformats.org/officeDocument/2006/relationships/image" Target="../media/image4.emf"/><Relationship Id="rId4" Type="http://schemas.openxmlformats.org/officeDocument/2006/relationships/image" Target="../media/image10.emf"/><Relationship Id="rId9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47625</xdr:rowOff>
    </xdr:from>
    <xdr:to>
      <xdr:col>11</xdr:col>
      <xdr:colOff>333375</xdr:colOff>
      <xdr:row>50</xdr:row>
      <xdr:rowOff>85725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Grp="1" noChangeArrowheads="1"/>
        </xdr:cNvSpPr>
      </xdr:nvSpPr>
      <xdr:spPr bwMode="auto">
        <a:xfrm>
          <a:off x="76200" y="2314575"/>
          <a:ext cx="6962775" cy="5867400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2 Determine Effective Volume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The effective volume of the disinfection segment refers to the volume of a basin or pipeline that is available to provide adequate contact time for the disinfectant. 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Effective volumes are calculated based on worst case operating conditions using the minimum operating depths, in the case of basins. 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This is especially critical in plants where high service pumps significantly change the operating levels of the clearwell and in plants that use backwash systems supplied from the clearwell. 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Rectangular Basin (l x w x d)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Length  (l) = 50 (ft)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Width (w) =  40 (ft) 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Dept of water (d) = 11 (ft)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Volume (V) = 50 ft x 40 ft x 11ft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= 22,000 ft^3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Multiply the volume in ft3 on lime 4 by 7.48 gal/ft^3 to get effective volume in gallons.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 = 22,000 ft^3  x 7.48 gal/ft^3 = 164,560 gallons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Cylinder Basin (pi x r^2 x d)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pi = 3.14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Radius (r) = 40 ft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Depth of Basin (Low Water Mark) = 20 ft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 = 3.14 x 40 ft^2 x 20 ft = 100,480 ft^3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 = 100,480 ft^3 x 7.48 gal/ft^3 = 751,590 gal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Pipeline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Volume per Foot of Pipe = .0408 x D^2 (D in Inches)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 = 6 Inches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Volume per Foot of Pipe = 0.0408 x (6)^2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= 1.4688 gal per foot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 = 1 mile = 5280 feet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 = 7755 gallons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Volume  = pi x r^2 x L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= pi x D^2 x L/4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= (pi x (0.5ft)^2 x 5280ft)/4 x 7.48 gal/ft^3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= 7750 Gallons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76200</xdr:rowOff>
    </xdr:from>
    <xdr:to>
      <xdr:col>4</xdr:col>
      <xdr:colOff>523875</xdr:colOff>
      <xdr:row>14</xdr:row>
      <xdr:rowOff>28575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auto">
        <a:xfrm>
          <a:off x="66675" y="76200"/>
          <a:ext cx="2895600" cy="2219325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Eleven Steps to determine Log Inactivation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1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Determine Peak Flow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2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Determine Effective Volume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3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Determine the Baffling Factor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4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Calculate the Corrected Volume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5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Calculate the Contact Time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6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Determine Free Chlorine Concentration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7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Calculate the CT Value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8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Determine the pH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9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Determine the Temperature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10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Determine CT required to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Obtain 1.0 Log Inactivation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Step 11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– Calculate the Log Inactivation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542925</xdr:colOff>
      <xdr:row>0</xdr:row>
      <xdr:rowOff>76200</xdr:rowOff>
    </xdr:from>
    <xdr:to>
      <xdr:col>11</xdr:col>
      <xdr:colOff>333375</xdr:colOff>
      <xdr:row>14</xdr:row>
      <xdr:rowOff>28575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Grp="1" noChangeArrowheads="1"/>
        </xdr:cNvSpPr>
      </xdr:nvSpPr>
      <xdr:spPr bwMode="auto">
        <a:xfrm>
          <a:off x="2981325" y="76200"/>
          <a:ext cx="4057650" cy="2219325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1  Determin Peak Flow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Maximum flow through the plant during the day or week.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Consider raw water flow rate, including backwash decant water. 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Consider distribution pumps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Backwash pumps that draw out of the clearwell must be considered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Must be in Gallons per Minute (gpm)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To Convert Million Gallons per Day (MGD) to Gallons per Minute (gpm), multiply by 694.4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Example: 2.1 MGD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2.1 MGD x 694.4 = 1,458 gpm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2,100,000 gallons per day/ 1440 minutes per day  = 1,458 gpm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400050</xdr:colOff>
      <xdr:row>22</xdr:row>
      <xdr:rowOff>133350</xdr:rowOff>
    </xdr:from>
    <xdr:to>
      <xdr:col>5</xdr:col>
      <xdr:colOff>409575</xdr:colOff>
      <xdr:row>27</xdr:row>
      <xdr:rowOff>28575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228850" y="3695700"/>
          <a:ext cx="1228725" cy="704850"/>
        </a:xfrm>
        <a:prstGeom prst="cube">
          <a:avLst>
            <a:gd name="adj" fmla="val 25000"/>
          </a:avLst>
        </a:prstGeom>
        <a:solidFill>
          <a:srgbClr val="000000"/>
        </a:solidFill>
        <a:ln w="38100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323850</xdr:colOff>
      <xdr:row>31</xdr:row>
      <xdr:rowOff>123825</xdr:rowOff>
    </xdr:from>
    <xdr:to>
      <xdr:col>6</xdr:col>
      <xdr:colOff>276225</xdr:colOff>
      <xdr:row>37</xdr:row>
      <xdr:rowOff>133350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762250" y="5143500"/>
          <a:ext cx="1171575" cy="981075"/>
        </a:xfrm>
        <a:prstGeom prst="can">
          <a:avLst>
            <a:gd name="adj" fmla="val 25000"/>
          </a:avLst>
        </a:prstGeom>
        <a:solidFill>
          <a:srgbClr val="000000"/>
        </a:solidFill>
        <a:ln w="381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56</xdr:row>
      <xdr:rowOff>19050</xdr:rowOff>
    </xdr:from>
    <xdr:to>
      <xdr:col>17</xdr:col>
      <xdr:colOff>552450</xdr:colOff>
      <xdr:row>82</xdr:row>
      <xdr:rowOff>66675</xdr:rowOff>
    </xdr:to>
    <xdr:sp macro="" textlink="">
      <xdr:nvSpPr>
        <xdr:cNvPr id="7" name="Rectangle 7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 noChangeArrowheads="1"/>
        </xdr:cNvSpPr>
      </xdr:nvSpPr>
      <xdr:spPr bwMode="auto">
        <a:xfrm>
          <a:off x="28575" y="9086850"/>
          <a:ext cx="10887075" cy="4257675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3 Determine Baffling Factor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114300</xdr:colOff>
      <xdr:row>57</xdr:row>
      <xdr:rowOff>133350</xdr:rowOff>
    </xdr:from>
    <xdr:to>
      <xdr:col>8</xdr:col>
      <xdr:colOff>85725</xdr:colOff>
      <xdr:row>74</xdr:row>
      <xdr:rowOff>152400</xdr:rowOff>
    </xdr:to>
    <xdr:grpSp>
      <xdr:nvGrpSpPr>
        <xdr:cNvPr id="8" name="Group 4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4300" y="9363075"/>
          <a:ext cx="4848225" cy="2771775"/>
          <a:chOff x="336" y="1104"/>
          <a:chExt cx="5280" cy="2803"/>
        </a:xfrm>
      </xdr:grpSpPr>
      <xdr:sp macro="" textlink="">
        <xdr:nvSpPr>
          <xdr:cNvPr id="9" name="Rectangle 4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3666"/>
            <a:ext cx="5280" cy="24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*Based on hydraulic detention time at minimum operating depth.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" name="Rectangle 45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2452" y="3425"/>
            <a:ext cx="3164" cy="24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Pipeline flow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1" name="Rectangle 4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819" y="3425"/>
            <a:ext cx="633" cy="24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1.0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" name="Rectangle 47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3425"/>
            <a:ext cx="1483" cy="24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Perfect (plug flow)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3" name="Rectangle 4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2452" y="3185"/>
            <a:ext cx="3164" cy="24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Serpentine baffling throughout basin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" name="Rectangle 4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819" y="3185"/>
            <a:ext cx="633" cy="24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0.9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5" name="Rectangle 50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3185"/>
            <a:ext cx="1483" cy="24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Excellent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Rectangle 5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2452" y="2607"/>
            <a:ext cx="3164" cy="57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Perforated inlet baffle, serpentine or perforated intra-basin baffles, outlet weir or perforated weir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" name="Rectangle 52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819" y="2607"/>
            <a:ext cx="633" cy="57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0.7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" name="Rectangle 5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2607"/>
            <a:ext cx="1483" cy="57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Superior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9" name="Rectangle 5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2452" y="2212"/>
            <a:ext cx="3164" cy="39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Baffled inlet or outlet with some intra-basin baffling</a:t>
            </a: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" name="Rectangle 5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819" y="2212"/>
            <a:ext cx="633" cy="39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0.5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" name="Rectangle 5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2212"/>
            <a:ext cx="1483" cy="39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Average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" name="Rectangle 5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2452" y="1807"/>
            <a:ext cx="3164" cy="4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Single or multiple unbaffled inlets and outlets no intra-basin baffles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3" name="Rectangle 58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819" y="1807"/>
            <a:ext cx="633" cy="4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0.3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4" name="Rectangle 59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1807"/>
            <a:ext cx="1483" cy="4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Poor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5" name="Rectangle 6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452" y="1403"/>
            <a:ext cx="3164" cy="4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None; agitated basin, high inlet and outlet flow velocities, variable water level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6" name="Rectangle 6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1819" y="1403"/>
            <a:ext cx="633" cy="4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0.1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7" name="Rectangle 6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1403"/>
            <a:ext cx="1483" cy="40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Unbaffled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" name="Rectangle 63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2452" y="1104"/>
            <a:ext cx="3164" cy="29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Baffling Description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" name="Rectangle 64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1819" y="1104"/>
            <a:ext cx="633" cy="29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Factor 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" name="Rectangle 65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36" y="1104"/>
            <a:ext cx="1483" cy="29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Baffling Condition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" name="Line 6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1104"/>
            <a:ext cx="5280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7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1402"/>
            <a:ext cx="52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8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1805"/>
            <a:ext cx="52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69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2208"/>
            <a:ext cx="52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70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2611"/>
            <a:ext cx="52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71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3187"/>
            <a:ext cx="52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7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3427"/>
            <a:ext cx="52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7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3667"/>
            <a:ext cx="52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7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3907"/>
            <a:ext cx="5280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Line 75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336" y="1104"/>
            <a:ext cx="0" cy="280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76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1824" y="1104"/>
            <a:ext cx="0" cy="256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77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2448" y="1104"/>
            <a:ext cx="0" cy="256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7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5616" y="1104"/>
            <a:ext cx="0" cy="2803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438150</xdr:colOff>
      <xdr:row>60</xdr:row>
      <xdr:rowOff>95250</xdr:rowOff>
    </xdr:from>
    <xdr:to>
      <xdr:col>11</xdr:col>
      <xdr:colOff>133350</xdr:colOff>
      <xdr:row>60</xdr:row>
      <xdr:rowOff>95250</xdr:rowOff>
    </xdr:to>
    <xdr:sp macro="" textlink="">
      <xdr:nvSpPr>
        <xdr:cNvPr id="44" name="Line 8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534150" y="9810750"/>
          <a:ext cx="3048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58</xdr:row>
      <xdr:rowOff>104775</xdr:rowOff>
    </xdr:from>
    <xdr:to>
      <xdr:col>10</xdr:col>
      <xdr:colOff>438150</xdr:colOff>
      <xdr:row>63</xdr:row>
      <xdr:rowOff>0</xdr:rowOff>
    </xdr:to>
    <xdr:sp macro="" textlink="">
      <xdr:nvSpPr>
        <xdr:cNvPr id="45" name="Rectangle 8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638800" y="9496425"/>
          <a:ext cx="895350" cy="704850"/>
        </a:xfrm>
        <a:prstGeom prst="rect">
          <a:avLst/>
        </a:prstGeom>
        <a:noFill/>
        <a:ln w="25400" cap="sq">
          <a:solidFill>
            <a:srgbClr val="000000"/>
          </a:solidFill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000" b="0" i="0" strike="noStrike">
            <a:solidFill>
              <a:srgbClr val="FFFF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800" b="0" i="0" strike="noStrike">
              <a:solidFill>
                <a:srgbClr val="FFFF00"/>
              </a:solidFill>
              <a:latin typeface="Arial"/>
              <a:cs typeface="Arial"/>
            </a:rPr>
            <a:t>Unbaffled</a:t>
          </a:r>
        </a:p>
        <a:p>
          <a:pPr algn="ctr" rtl="0">
            <a:defRPr sz="1000"/>
          </a:pPr>
          <a:r>
            <a:rPr lang="en-US" sz="800" b="0" i="0" strike="noStrike">
              <a:solidFill>
                <a:srgbClr val="FFFF00"/>
              </a:solidFill>
              <a:latin typeface="Arial"/>
              <a:cs typeface="Arial"/>
            </a:rPr>
            <a:t>bf = 0.1</a:t>
          </a:r>
        </a:p>
      </xdr:txBody>
    </xdr:sp>
    <xdr:clientData/>
  </xdr:twoCellAnchor>
  <xdr:twoCellAnchor>
    <xdr:from>
      <xdr:col>8</xdr:col>
      <xdr:colOff>466725</xdr:colOff>
      <xdr:row>60</xdr:row>
      <xdr:rowOff>85725</xdr:rowOff>
    </xdr:from>
    <xdr:to>
      <xdr:col>9</xdr:col>
      <xdr:colOff>161925</xdr:colOff>
      <xdr:row>60</xdr:row>
      <xdr:rowOff>85725</xdr:rowOff>
    </xdr:to>
    <xdr:sp macro="" textlink="">
      <xdr:nvSpPr>
        <xdr:cNvPr id="46" name="Line 8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5343525" y="9801225"/>
          <a:ext cx="3048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219075</xdr:colOff>
      <xdr:row>59</xdr:row>
      <xdr:rowOff>142875</xdr:rowOff>
    </xdr:from>
    <xdr:to>
      <xdr:col>8</xdr:col>
      <xdr:colOff>504825</xdr:colOff>
      <xdr:row>61</xdr:row>
      <xdr:rowOff>28575</xdr:rowOff>
    </xdr:to>
    <xdr:sp macro="" textlink="">
      <xdr:nvSpPr>
        <xdr:cNvPr id="47" name="Text Box 8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5095875" y="9696450"/>
          <a:ext cx="285750" cy="209550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76200</xdr:colOff>
      <xdr:row>59</xdr:row>
      <xdr:rowOff>152400</xdr:rowOff>
    </xdr:from>
    <xdr:to>
      <xdr:col>11</xdr:col>
      <xdr:colOff>457200</xdr:colOff>
      <xdr:row>61</xdr:row>
      <xdr:rowOff>47625</xdr:rowOff>
    </xdr:to>
    <xdr:sp macro="" textlink="">
      <xdr:nvSpPr>
        <xdr:cNvPr id="48" name="Text Box 8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781800" y="9705975"/>
          <a:ext cx="381000" cy="219075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OUT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209550</xdr:colOff>
      <xdr:row>63</xdr:row>
      <xdr:rowOff>152400</xdr:rowOff>
    </xdr:from>
    <xdr:to>
      <xdr:col>11</xdr:col>
      <xdr:colOff>476250</xdr:colOff>
      <xdr:row>68</xdr:row>
      <xdr:rowOff>85725</xdr:rowOff>
    </xdr:to>
    <xdr:grpSp>
      <xdr:nvGrpSpPr>
        <xdr:cNvPr id="49" name="Group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>
          <a:grpSpLocks/>
        </xdr:cNvGrpSpPr>
      </xdr:nvGrpSpPr>
      <xdr:grpSpPr bwMode="auto">
        <a:xfrm>
          <a:off x="5086350" y="10353675"/>
          <a:ext cx="2095500" cy="742950"/>
          <a:chOff x="534" y="1123"/>
          <a:chExt cx="220" cy="83"/>
        </a:xfrm>
      </xdr:grpSpPr>
      <xdr:sp macro="" textlink="">
        <xdr:nvSpPr>
          <xdr:cNvPr id="50" name="Rectangle 102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593" y="1123"/>
            <a:ext cx="95" cy="83"/>
          </a:xfrm>
          <a:prstGeom prst="rect">
            <a:avLst/>
          </a:prstGeom>
          <a:noFill/>
          <a:ln w="25400" cap="sq">
            <a:solidFill>
              <a:srgbClr val="000000"/>
            </a:solidFill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endParaRPr lang="en-US" sz="800" b="0" i="0" strike="noStrike">
              <a:solidFill>
                <a:srgbClr val="FFFF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800" b="0" i="0" strike="noStrike">
                <a:solidFill>
                  <a:srgbClr val="FFFF00"/>
                </a:solidFill>
                <a:latin typeface="Arial"/>
                <a:cs typeface="Arial"/>
              </a:rPr>
              <a:t>Poor Baffling</a:t>
            </a:r>
          </a:p>
          <a:p>
            <a:pPr algn="ctr" rtl="0">
              <a:defRPr sz="1000"/>
            </a:pPr>
            <a:r>
              <a:rPr lang="en-US" sz="800" b="0" i="0" strike="noStrike">
                <a:solidFill>
                  <a:srgbClr val="FFFF00"/>
                </a:solidFill>
                <a:latin typeface="Arial"/>
                <a:cs typeface="Arial"/>
              </a:rPr>
              <a:t>bf = 0.3</a:t>
            </a:r>
          </a:p>
        </xdr:txBody>
      </xdr:sp>
      <xdr:sp macro="" textlink="">
        <xdr:nvSpPr>
          <xdr:cNvPr id="51" name="Line 103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560" y="1165"/>
            <a:ext cx="33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104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688" y="1167"/>
            <a:ext cx="33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10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98" y="1123"/>
            <a:ext cx="0" cy="83"/>
          </a:xfrm>
          <a:prstGeom prst="line">
            <a:avLst/>
          </a:prstGeom>
          <a:noFill/>
          <a:ln w="25400">
            <a:solidFill>
              <a:srgbClr val="000000"/>
            </a:solidFill>
            <a:prstDash val="sysDot"/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10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83" y="1123"/>
            <a:ext cx="0" cy="83"/>
          </a:xfrm>
          <a:prstGeom prst="line">
            <a:avLst/>
          </a:prstGeom>
          <a:noFill/>
          <a:ln w="25400">
            <a:solidFill>
              <a:srgbClr val="000000"/>
            </a:solidFill>
            <a:prstDash val="sysDot"/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Text Box 111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" y="1156"/>
            <a:ext cx="40" cy="23"/>
          </a:xfrm>
          <a:prstGeom prst="rect">
            <a:avLst/>
          </a:prstGeom>
          <a:noFill/>
          <a:ln w="12700" cap="sq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700" b="0" i="0" strike="noStrike">
                <a:solidFill>
                  <a:srgbClr val="000000"/>
                </a:solidFill>
                <a:latin typeface="Arial"/>
                <a:cs typeface="Arial"/>
              </a:rPr>
              <a:t>OUT</a:t>
            </a:r>
          </a:p>
          <a:p>
            <a:pPr algn="l" rtl="0">
              <a:defRPr sz="1000"/>
            </a:pPr>
            <a:endParaRPr lang="en-US" sz="7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6" name="Text Box 112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" y="1154"/>
            <a:ext cx="30" cy="22"/>
          </a:xfrm>
          <a:prstGeom prst="rect">
            <a:avLst/>
          </a:prstGeom>
          <a:noFill/>
          <a:ln w="12700" cap="sq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700" b="0" i="0" strike="noStrike">
                <a:solidFill>
                  <a:srgbClr val="000000"/>
                </a:solidFill>
                <a:latin typeface="Arial"/>
                <a:cs typeface="Arial"/>
              </a:rPr>
              <a:t>IN</a:t>
            </a:r>
          </a:p>
          <a:p>
            <a:pPr algn="l" rtl="0">
              <a:defRPr sz="1000"/>
            </a:pPr>
            <a:endParaRPr lang="en-US" sz="7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12</xdr:col>
      <xdr:colOff>466725</xdr:colOff>
      <xdr:row>58</xdr:row>
      <xdr:rowOff>85725</xdr:rowOff>
    </xdr:from>
    <xdr:to>
      <xdr:col>14</xdr:col>
      <xdr:colOff>247650</xdr:colOff>
      <xdr:row>62</xdr:row>
      <xdr:rowOff>142875</xdr:rowOff>
    </xdr:to>
    <xdr:sp macro="" textlink="">
      <xdr:nvSpPr>
        <xdr:cNvPr id="57" name="Rectangle 1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7781925" y="9477375"/>
          <a:ext cx="1000125" cy="704850"/>
        </a:xfrm>
        <a:prstGeom prst="rect">
          <a:avLst/>
        </a:prstGeom>
        <a:noFill/>
        <a:ln w="25400" cap="sq">
          <a:solidFill>
            <a:srgbClr val="000000"/>
          </a:solidFill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800" b="0" i="0" strike="noStrike">
            <a:solidFill>
              <a:srgbClr val="FFFF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800" b="0" i="0" strike="noStrike">
              <a:solidFill>
                <a:srgbClr val="FFFF00"/>
              </a:solidFill>
              <a:latin typeface="Arial"/>
              <a:cs typeface="Arial"/>
            </a:rPr>
            <a:t>Average Baffling</a:t>
          </a:r>
        </a:p>
        <a:p>
          <a:pPr algn="r" rtl="0">
            <a:defRPr sz="1000"/>
          </a:pPr>
          <a:r>
            <a:rPr lang="en-US" sz="800" b="0" i="0" strike="noStrike">
              <a:solidFill>
                <a:srgbClr val="FFFF00"/>
              </a:solidFill>
              <a:latin typeface="Arial"/>
              <a:cs typeface="Arial"/>
            </a:rPr>
            <a:t>bf = 0.5</a:t>
          </a:r>
        </a:p>
      </xdr:txBody>
    </xdr:sp>
    <xdr:clientData/>
  </xdr:twoCellAnchor>
  <xdr:twoCellAnchor>
    <xdr:from>
      <xdr:col>12</xdr:col>
      <xdr:colOff>123825</xdr:colOff>
      <xdr:row>60</xdr:row>
      <xdr:rowOff>123825</xdr:rowOff>
    </xdr:from>
    <xdr:to>
      <xdr:col>12</xdr:col>
      <xdr:colOff>466725</xdr:colOff>
      <xdr:row>60</xdr:row>
      <xdr:rowOff>123825</xdr:rowOff>
    </xdr:to>
    <xdr:sp macro="" textlink="">
      <xdr:nvSpPr>
        <xdr:cNvPr id="58" name="Line 1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7439025" y="9839325"/>
          <a:ext cx="3429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247650</xdr:colOff>
      <xdr:row>60</xdr:row>
      <xdr:rowOff>133350</xdr:rowOff>
    </xdr:from>
    <xdr:to>
      <xdr:col>14</xdr:col>
      <xdr:colOff>590550</xdr:colOff>
      <xdr:row>60</xdr:row>
      <xdr:rowOff>133350</xdr:rowOff>
    </xdr:to>
    <xdr:sp macro="" textlink="">
      <xdr:nvSpPr>
        <xdr:cNvPr id="59" name="Line 11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8782050" y="9848850"/>
          <a:ext cx="3429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180975</xdr:colOff>
      <xdr:row>59</xdr:row>
      <xdr:rowOff>114300</xdr:rowOff>
    </xdr:from>
    <xdr:to>
      <xdr:col>13</xdr:col>
      <xdr:colOff>180975</xdr:colOff>
      <xdr:row>62</xdr:row>
      <xdr:rowOff>142875</xdr:rowOff>
    </xdr:to>
    <xdr:sp macro="" textlink="">
      <xdr:nvSpPr>
        <xdr:cNvPr id="60" name="Line 11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 flipV="1">
          <a:off x="8105775" y="9667875"/>
          <a:ext cx="0" cy="51435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533400</xdr:colOff>
      <xdr:row>58</xdr:row>
      <xdr:rowOff>85725</xdr:rowOff>
    </xdr:from>
    <xdr:to>
      <xdr:col>13</xdr:col>
      <xdr:colOff>533400</xdr:colOff>
      <xdr:row>61</xdr:row>
      <xdr:rowOff>114300</xdr:rowOff>
    </xdr:to>
    <xdr:sp macro="" textlink="">
      <xdr:nvSpPr>
        <xdr:cNvPr id="61" name="Line 11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 flipV="1">
          <a:off x="8458200" y="9477375"/>
          <a:ext cx="0" cy="51435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533400</xdr:colOff>
      <xdr:row>60</xdr:row>
      <xdr:rowOff>19050</xdr:rowOff>
    </xdr:from>
    <xdr:to>
      <xdr:col>15</xdr:col>
      <xdr:colOff>304800</xdr:colOff>
      <xdr:row>61</xdr:row>
      <xdr:rowOff>76200</xdr:rowOff>
    </xdr:to>
    <xdr:sp macro="" textlink="">
      <xdr:nvSpPr>
        <xdr:cNvPr id="62" name="Text Box 11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067800" y="9734550"/>
          <a:ext cx="381000" cy="219075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OUT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476250</xdr:colOff>
      <xdr:row>60</xdr:row>
      <xdr:rowOff>19050</xdr:rowOff>
    </xdr:from>
    <xdr:to>
      <xdr:col>12</xdr:col>
      <xdr:colOff>152400</xdr:colOff>
      <xdr:row>61</xdr:row>
      <xdr:rowOff>66675</xdr:rowOff>
    </xdr:to>
    <xdr:sp macro="" textlink="">
      <xdr:nvSpPr>
        <xdr:cNvPr id="63" name="Text Box 12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7181850" y="9734550"/>
          <a:ext cx="285750" cy="209550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133350</xdr:colOff>
      <xdr:row>63</xdr:row>
      <xdr:rowOff>152400</xdr:rowOff>
    </xdr:from>
    <xdr:to>
      <xdr:col>14</xdr:col>
      <xdr:colOff>600075</xdr:colOff>
      <xdr:row>68</xdr:row>
      <xdr:rowOff>142875</xdr:rowOff>
    </xdr:to>
    <xdr:grpSp>
      <xdr:nvGrpSpPr>
        <xdr:cNvPr id="64" name="Group 13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7448550" y="10353675"/>
          <a:ext cx="1685925" cy="800100"/>
          <a:chOff x="783" y="1126"/>
          <a:chExt cx="177" cy="84"/>
        </a:xfrm>
      </xdr:grpSpPr>
      <xdr:sp macro="" textlink="">
        <xdr:nvSpPr>
          <xdr:cNvPr id="65" name="Line 122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783" y="1167"/>
            <a:ext cx="36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123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924" y="1169"/>
            <a:ext cx="36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Oval 12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819" y="1126"/>
            <a:ext cx="105" cy="84"/>
          </a:xfrm>
          <a:prstGeom prst="ellips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0" i="0" strike="noStrike">
                <a:solidFill>
                  <a:srgbClr val="FFFF00"/>
                </a:solidFill>
                <a:latin typeface="Arial"/>
                <a:cs typeface="Arial"/>
              </a:rPr>
              <a:t>Poor Baffling</a:t>
            </a:r>
          </a:p>
          <a:p>
            <a:pPr algn="ctr" rtl="0">
              <a:defRPr sz="1000"/>
            </a:pPr>
            <a:r>
              <a:rPr lang="en-US" sz="800" b="0" i="0" strike="noStrike">
                <a:solidFill>
                  <a:srgbClr val="FFFF00"/>
                </a:solidFill>
                <a:latin typeface="Arial"/>
                <a:cs typeface="Arial"/>
              </a:rPr>
              <a:t>bf = 0.3</a:t>
            </a:r>
          </a:p>
        </xdr:txBody>
      </xdr:sp>
    </xdr:grpSp>
    <xdr:clientData/>
  </xdr:twoCellAnchor>
  <xdr:twoCellAnchor>
    <xdr:from>
      <xdr:col>8</xdr:col>
      <xdr:colOff>466725</xdr:colOff>
      <xdr:row>69</xdr:row>
      <xdr:rowOff>85725</xdr:rowOff>
    </xdr:from>
    <xdr:to>
      <xdr:col>11</xdr:col>
      <xdr:colOff>152400</xdr:colOff>
      <xdr:row>74</xdr:row>
      <xdr:rowOff>66675</xdr:rowOff>
    </xdr:to>
    <xdr:grpSp>
      <xdr:nvGrpSpPr>
        <xdr:cNvPr id="68" name="Group 13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5343525" y="11258550"/>
          <a:ext cx="1514475" cy="790575"/>
          <a:chOff x="561" y="1182"/>
          <a:chExt cx="159" cy="83"/>
        </a:xfrm>
      </xdr:grpSpPr>
      <xdr:sp macro="" textlink="">
        <xdr:nvSpPr>
          <xdr:cNvPr id="69" name="Rectangle 126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593" y="1182"/>
            <a:ext cx="95" cy="83"/>
          </a:xfrm>
          <a:prstGeom prst="rect">
            <a:avLst/>
          </a:prstGeom>
          <a:noFill/>
          <a:ln w="25400" cap="sq">
            <a:solidFill>
              <a:srgbClr val="000000"/>
            </a:solidFill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r" rtl="0">
              <a:lnSpc>
                <a:spcPts val="1100"/>
              </a:lnSpc>
              <a:defRPr sz="1000"/>
            </a:pPr>
            <a:r>
              <a:rPr lang="en-US" sz="1000" b="0" i="0" strike="noStrike">
                <a:solidFill>
                  <a:srgbClr val="FFFF00"/>
                </a:solidFill>
                <a:latin typeface="Arial"/>
                <a:cs typeface="Arial"/>
              </a:rPr>
              <a:t>Superior Baffling</a:t>
            </a:r>
          </a:p>
          <a:p>
            <a:pPr algn="r" rtl="0">
              <a:lnSpc>
                <a:spcPts val="1000"/>
              </a:lnSpc>
              <a:defRPr sz="1000"/>
            </a:pPr>
            <a:r>
              <a:rPr lang="en-US" sz="1000" b="0" i="0" strike="noStrike">
                <a:solidFill>
                  <a:srgbClr val="FFFF00"/>
                </a:solidFill>
                <a:latin typeface="Arial"/>
                <a:cs typeface="Arial"/>
              </a:rPr>
              <a:t>bf = 0.7</a:t>
            </a:r>
          </a:p>
        </xdr:txBody>
      </xdr:sp>
      <xdr:sp macro="" textlink="">
        <xdr:nvSpPr>
          <xdr:cNvPr id="70" name="Line 127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ShapeType="1"/>
          </xdr:cNvSpPr>
        </xdr:nvSpPr>
        <xdr:spPr bwMode="auto">
          <a:xfrm>
            <a:off x="561" y="1224"/>
            <a:ext cx="32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Line 128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688" y="1226"/>
            <a:ext cx="32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129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24" y="1204"/>
            <a:ext cx="0" cy="61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130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57" y="1182"/>
            <a:ext cx="0" cy="61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Line 131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98" y="1182"/>
            <a:ext cx="0" cy="83"/>
          </a:xfrm>
          <a:prstGeom prst="line">
            <a:avLst/>
          </a:prstGeom>
          <a:noFill/>
          <a:ln w="25400">
            <a:solidFill>
              <a:srgbClr val="000000"/>
            </a:solidFill>
            <a:prstDash val="sysDot"/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Line 132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83" y="1182"/>
            <a:ext cx="0" cy="83"/>
          </a:xfrm>
          <a:prstGeom prst="line">
            <a:avLst/>
          </a:prstGeom>
          <a:noFill/>
          <a:ln w="25400">
            <a:solidFill>
              <a:srgbClr val="000000"/>
            </a:solidFill>
            <a:prstDash val="sysDot"/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95250</xdr:colOff>
      <xdr:row>71</xdr:row>
      <xdr:rowOff>85725</xdr:rowOff>
    </xdr:from>
    <xdr:to>
      <xdr:col>11</xdr:col>
      <xdr:colOff>476250</xdr:colOff>
      <xdr:row>72</xdr:row>
      <xdr:rowOff>142875</xdr:rowOff>
    </xdr:to>
    <xdr:sp macro="" textlink="">
      <xdr:nvSpPr>
        <xdr:cNvPr id="76" name="Text Box 13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800850" y="11582400"/>
          <a:ext cx="381000" cy="219075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OUT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219075</xdr:colOff>
      <xdr:row>71</xdr:row>
      <xdr:rowOff>66675</xdr:rowOff>
    </xdr:from>
    <xdr:to>
      <xdr:col>8</xdr:col>
      <xdr:colOff>504825</xdr:colOff>
      <xdr:row>72</xdr:row>
      <xdr:rowOff>114300</xdr:rowOff>
    </xdr:to>
    <xdr:sp macro="" textlink="">
      <xdr:nvSpPr>
        <xdr:cNvPr id="77" name="Text Box 1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5095875" y="11563350"/>
          <a:ext cx="285750" cy="209550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161925</xdr:colOff>
      <xdr:row>72</xdr:row>
      <xdr:rowOff>38100</xdr:rowOff>
    </xdr:from>
    <xdr:to>
      <xdr:col>12</xdr:col>
      <xdr:colOff>504825</xdr:colOff>
      <xdr:row>72</xdr:row>
      <xdr:rowOff>38100</xdr:rowOff>
    </xdr:to>
    <xdr:sp macro="" textlink="">
      <xdr:nvSpPr>
        <xdr:cNvPr id="78" name="Line 14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7477125" y="11696700"/>
          <a:ext cx="3429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266700</xdr:colOff>
      <xdr:row>72</xdr:row>
      <xdr:rowOff>47625</xdr:rowOff>
    </xdr:from>
    <xdr:to>
      <xdr:col>15</xdr:col>
      <xdr:colOff>0</xdr:colOff>
      <xdr:row>72</xdr:row>
      <xdr:rowOff>47625</xdr:rowOff>
    </xdr:to>
    <xdr:sp macro="" textlink="">
      <xdr:nvSpPr>
        <xdr:cNvPr id="79" name="Line 14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8801100" y="11706225"/>
          <a:ext cx="3429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142875</xdr:colOff>
      <xdr:row>71</xdr:row>
      <xdr:rowOff>38100</xdr:rowOff>
    </xdr:from>
    <xdr:to>
      <xdr:col>13</xdr:col>
      <xdr:colOff>142875</xdr:colOff>
      <xdr:row>74</xdr:row>
      <xdr:rowOff>76200</xdr:rowOff>
    </xdr:to>
    <xdr:sp macro="" textlink="">
      <xdr:nvSpPr>
        <xdr:cNvPr id="80" name="Line 14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8067675" y="11534775"/>
          <a:ext cx="0" cy="523875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495300</xdr:colOff>
      <xdr:row>69</xdr:row>
      <xdr:rowOff>114300</xdr:rowOff>
    </xdr:from>
    <xdr:to>
      <xdr:col>14</xdr:col>
      <xdr:colOff>266700</xdr:colOff>
      <xdr:row>74</xdr:row>
      <xdr:rowOff>133350</xdr:rowOff>
    </xdr:to>
    <xdr:sp macro="" textlink="">
      <xdr:nvSpPr>
        <xdr:cNvPr id="81" name="Oval 15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7810500" y="11287125"/>
          <a:ext cx="990600" cy="828675"/>
        </a:xfrm>
        <a:prstGeom prst="ellips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FFFF00"/>
              </a:solidFill>
              <a:latin typeface="Arial"/>
              <a:cs typeface="Arial"/>
            </a:rPr>
            <a:t>Superior Baffling</a:t>
          </a:r>
        </a:p>
        <a:p>
          <a:pPr algn="ctr" rtl="0">
            <a:defRPr sz="1000"/>
          </a:pPr>
          <a:r>
            <a:rPr lang="en-US" sz="800" b="0" i="0" strike="noStrike">
              <a:solidFill>
                <a:srgbClr val="FFFF00"/>
              </a:solidFill>
              <a:latin typeface="Arial"/>
              <a:cs typeface="Arial"/>
            </a:rPr>
            <a:t>bf = 0.7</a:t>
          </a:r>
        </a:p>
      </xdr:txBody>
    </xdr:sp>
    <xdr:clientData/>
  </xdr:twoCellAnchor>
  <xdr:twoCellAnchor>
    <xdr:from>
      <xdr:col>13</xdr:col>
      <xdr:colOff>371475</xdr:colOff>
      <xdr:row>69</xdr:row>
      <xdr:rowOff>114300</xdr:rowOff>
    </xdr:from>
    <xdr:to>
      <xdr:col>13</xdr:col>
      <xdr:colOff>371475</xdr:colOff>
      <xdr:row>73</xdr:row>
      <xdr:rowOff>104775</xdr:rowOff>
    </xdr:to>
    <xdr:sp macro="" textlink="">
      <xdr:nvSpPr>
        <xdr:cNvPr id="82" name="Line 15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 flipV="1">
          <a:off x="8296275" y="11287125"/>
          <a:ext cx="0" cy="638175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542925</xdr:colOff>
      <xdr:row>71</xdr:row>
      <xdr:rowOff>19050</xdr:rowOff>
    </xdr:from>
    <xdr:to>
      <xdr:col>12</xdr:col>
      <xdr:colOff>542925</xdr:colOff>
      <xdr:row>73</xdr:row>
      <xdr:rowOff>38100</xdr:rowOff>
    </xdr:to>
    <xdr:sp macro="" textlink="">
      <xdr:nvSpPr>
        <xdr:cNvPr id="83" name="Line 15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 flipV="1">
          <a:off x="7858125" y="11515725"/>
          <a:ext cx="0" cy="34290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71</xdr:row>
      <xdr:rowOff>38100</xdr:rowOff>
    </xdr:from>
    <xdr:to>
      <xdr:col>14</xdr:col>
      <xdr:colOff>0</xdr:colOff>
      <xdr:row>74</xdr:row>
      <xdr:rowOff>76200</xdr:rowOff>
    </xdr:to>
    <xdr:sp macro="" textlink="">
      <xdr:nvSpPr>
        <xdr:cNvPr id="84" name="Line 15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 flipV="1">
          <a:off x="8534400" y="11534775"/>
          <a:ext cx="0" cy="523875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209550</xdr:colOff>
      <xdr:row>71</xdr:row>
      <xdr:rowOff>19050</xdr:rowOff>
    </xdr:from>
    <xdr:to>
      <xdr:col>14</xdr:col>
      <xdr:colOff>209550</xdr:colOff>
      <xdr:row>73</xdr:row>
      <xdr:rowOff>38100</xdr:rowOff>
    </xdr:to>
    <xdr:sp macro="" textlink="">
      <xdr:nvSpPr>
        <xdr:cNvPr id="85" name="Line 15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 flipV="1">
          <a:off x="8743950" y="11515725"/>
          <a:ext cx="0" cy="34290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504825</xdr:colOff>
      <xdr:row>65</xdr:row>
      <xdr:rowOff>114300</xdr:rowOff>
    </xdr:from>
    <xdr:to>
      <xdr:col>12</xdr:col>
      <xdr:colOff>180975</xdr:colOff>
      <xdr:row>67</xdr:row>
      <xdr:rowOff>0</xdr:rowOff>
    </xdr:to>
    <xdr:sp macro="" textlink="">
      <xdr:nvSpPr>
        <xdr:cNvPr id="86" name="Text Box 15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210425" y="10639425"/>
          <a:ext cx="285750" cy="209550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533400</xdr:colOff>
      <xdr:row>71</xdr:row>
      <xdr:rowOff>95250</xdr:rowOff>
    </xdr:from>
    <xdr:to>
      <xdr:col>12</xdr:col>
      <xdr:colOff>209550</xdr:colOff>
      <xdr:row>72</xdr:row>
      <xdr:rowOff>142875</xdr:rowOff>
    </xdr:to>
    <xdr:sp macro="" textlink="">
      <xdr:nvSpPr>
        <xdr:cNvPr id="87" name="Text Box 15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239000" y="11591925"/>
          <a:ext cx="285750" cy="209550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533400</xdr:colOff>
      <xdr:row>65</xdr:row>
      <xdr:rowOff>123825</xdr:rowOff>
    </xdr:from>
    <xdr:to>
      <xdr:col>15</xdr:col>
      <xdr:colOff>304800</xdr:colOff>
      <xdr:row>67</xdr:row>
      <xdr:rowOff>19050</xdr:rowOff>
    </xdr:to>
    <xdr:sp macro="" textlink="">
      <xdr:nvSpPr>
        <xdr:cNvPr id="88" name="Text Box 15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067800" y="10648950"/>
          <a:ext cx="381000" cy="219075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OUT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561975</xdr:colOff>
      <xdr:row>71</xdr:row>
      <xdr:rowOff>104775</xdr:rowOff>
    </xdr:from>
    <xdr:to>
      <xdr:col>15</xdr:col>
      <xdr:colOff>333375</xdr:colOff>
      <xdr:row>73</xdr:row>
      <xdr:rowOff>0</xdr:rowOff>
    </xdr:to>
    <xdr:sp macro="" textlink="">
      <xdr:nvSpPr>
        <xdr:cNvPr id="89" name="Text Box 15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096375" y="11601450"/>
          <a:ext cx="381000" cy="219075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OUT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571500</xdr:colOff>
      <xdr:row>75</xdr:row>
      <xdr:rowOff>57150</xdr:rowOff>
    </xdr:from>
    <xdr:to>
      <xdr:col>11</xdr:col>
      <xdr:colOff>133350</xdr:colOff>
      <xdr:row>81</xdr:row>
      <xdr:rowOff>57150</xdr:rowOff>
    </xdr:to>
    <xdr:grpSp>
      <xdr:nvGrpSpPr>
        <xdr:cNvPr id="90" name="Group 16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pSpPr>
          <a:grpSpLocks/>
        </xdr:cNvGrpSpPr>
      </xdr:nvGrpSpPr>
      <xdr:grpSpPr bwMode="auto">
        <a:xfrm>
          <a:off x="5448300" y="12201525"/>
          <a:ext cx="1390650" cy="971550"/>
          <a:chOff x="572" y="1281"/>
          <a:chExt cx="146" cy="102"/>
        </a:xfrm>
      </xdr:grpSpPr>
      <xdr:sp macro="" textlink="">
        <xdr:nvSpPr>
          <xdr:cNvPr id="91" name="Rectangle 16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592" y="1289"/>
            <a:ext cx="106" cy="82"/>
          </a:xfrm>
          <a:prstGeom prst="rect">
            <a:avLst/>
          </a:prstGeom>
          <a:noFill/>
          <a:ln w="25400" cap="sq">
            <a:solidFill>
              <a:srgbClr val="000000"/>
            </a:solidFill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FFFF00"/>
                </a:solidFill>
                <a:latin typeface="Arial"/>
                <a:cs typeface="Arial"/>
              </a:rPr>
              <a:t>Excellent Baffling</a:t>
            </a:r>
          </a:p>
          <a:p>
            <a:pPr algn="l" rtl="0">
              <a:defRPr sz="1000"/>
            </a:pPr>
            <a:r>
              <a:rPr lang="en-US" sz="1000" b="0" i="0" strike="noStrike">
                <a:solidFill>
                  <a:srgbClr val="FFFF00"/>
                </a:solidFill>
                <a:latin typeface="Arial"/>
                <a:cs typeface="Arial"/>
              </a:rPr>
              <a:t>bf = 0.9</a:t>
            </a:r>
          </a:p>
        </xdr:txBody>
      </xdr:sp>
      <xdr:sp macro="" textlink="">
        <xdr:nvSpPr>
          <xdr:cNvPr id="92" name="Line 16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572" y="1383"/>
            <a:ext cx="37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16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 noChangeShapeType="1"/>
          </xdr:cNvSpPr>
        </xdr:nvSpPr>
        <xdr:spPr bwMode="auto">
          <a:xfrm>
            <a:off x="682" y="1281"/>
            <a:ext cx="36" cy="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16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27" y="1311"/>
            <a:ext cx="0" cy="60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Line 16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3" y="1289"/>
            <a:ext cx="0" cy="61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16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3" y="1296"/>
            <a:ext cx="35" cy="0"/>
          </a:xfrm>
          <a:prstGeom prst="line">
            <a:avLst/>
          </a:prstGeom>
          <a:noFill/>
          <a:ln w="25400">
            <a:solidFill>
              <a:srgbClr val="000000"/>
            </a:solidFill>
            <a:prstDash val="sysDot"/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Line 16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09" y="1371"/>
            <a:ext cx="0" cy="12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16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92" y="1366"/>
            <a:ext cx="35" cy="0"/>
          </a:xfrm>
          <a:prstGeom prst="line">
            <a:avLst/>
          </a:prstGeom>
          <a:noFill/>
          <a:ln w="25400">
            <a:solidFill>
              <a:srgbClr val="000000"/>
            </a:solidFill>
            <a:prstDash val="sysDot"/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16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82" y="1281"/>
            <a:ext cx="0" cy="8"/>
          </a:xfrm>
          <a:prstGeom prst="line">
            <a:avLst/>
          </a:prstGeom>
          <a:noFill/>
          <a:ln w="25400" cap="sq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95250</xdr:colOff>
      <xdr:row>74</xdr:row>
      <xdr:rowOff>114300</xdr:rowOff>
    </xdr:from>
    <xdr:to>
      <xdr:col>11</xdr:col>
      <xdr:colOff>476250</xdr:colOff>
      <xdr:row>76</xdr:row>
      <xdr:rowOff>9525</xdr:rowOff>
    </xdr:to>
    <xdr:sp macro="" textlink="">
      <xdr:nvSpPr>
        <xdr:cNvPr id="100" name="Text Box 17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800850" y="12096750"/>
          <a:ext cx="381000" cy="219075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OUT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314325</xdr:colOff>
      <xdr:row>80</xdr:row>
      <xdr:rowOff>104775</xdr:rowOff>
    </xdr:from>
    <xdr:to>
      <xdr:col>8</xdr:col>
      <xdr:colOff>600075</xdr:colOff>
      <xdr:row>81</xdr:row>
      <xdr:rowOff>152400</xdr:rowOff>
    </xdr:to>
    <xdr:sp macro="" textlink="">
      <xdr:nvSpPr>
        <xdr:cNvPr id="101" name="Text Box 17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5191125" y="13058775"/>
          <a:ext cx="285750" cy="209550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28575</xdr:colOff>
      <xdr:row>82</xdr:row>
      <xdr:rowOff>85725</xdr:rowOff>
    </xdr:from>
    <xdr:to>
      <xdr:col>5</xdr:col>
      <xdr:colOff>180975</xdr:colOff>
      <xdr:row>90</xdr:row>
      <xdr:rowOff>95250</xdr:rowOff>
    </xdr:to>
    <xdr:sp macro="" textlink="">
      <xdr:nvSpPr>
        <xdr:cNvPr id="102" name="Rectangle 17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Grp="1" noChangeArrowheads="1"/>
        </xdr:cNvSpPr>
      </xdr:nvSpPr>
      <xdr:spPr bwMode="auto">
        <a:xfrm>
          <a:off x="28575" y="13363575"/>
          <a:ext cx="3200400" cy="1304925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4 Calculate the Corrected Volume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Corrected Volume = Effective Volume x Baffling Factor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Example: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Corrected Volume  = 750,000 gal x 0.3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= 225,000 gal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209550</xdr:colOff>
      <xdr:row>82</xdr:row>
      <xdr:rowOff>85725</xdr:rowOff>
    </xdr:from>
    <xdr:to>
      <xdr:col>11</xdr:col>
      <xdr:colOff>161925</xdr:colOff>
      <xdr:row>90</xdr:row>
      <xdr:rowOff>95250</xdr:rowOff>
    </xdr:to>
    <xdr:sp macro="" textlink="">
      <xdr:nvSpPr>
        <xdr:cNvPr id="103" name="Rectangle 17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Grp="1" noChangeArrowheads="1"/>
        </xdr:cNvSpPr>
      </xdr:nvSpPr>
      <xdr:spPr bwMode="auto">
        <a:xfrm>
          <a:off x="3257550" y="13363575"/>
          <a:ext cx="3609975" cy="1304925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5 Calculate the Contact Time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Contact Time = Corrected Volume / Peak Instantaneous Flow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Example: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Contact Time  = 225,000 gal / 7,500 gpm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= 30 min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180975</xdr:colOff>
      <xdr:row>82</xdr:row>
      <xdr:rowOff>85725</xdr:rowOff>
    </xdr:from>
    <xdr:to>
      <xdr:col>17</xdr:col>
      <xdr:colOff>133350</xdr:colOff>
      <xdr:row>93</xdr:row>
      <xdr:rowOff>38100</xdr:rowOff>
    </xdr:to>
    <xdr:sp macro="" textlink="">
      <xdr:nvSpPr>
        <xdr:cNvPr id="104" name="Rectangle 17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Grp="1" noChangeArrowheads="1"/>
        </xdr:cNvSpPr>
      </xdr:nvSpPr>
      <xdr:spPr bwMode="auto">
        <a:xfrm>
          <a:off x="6886575" y="13363575"/>
          <a:ext cx="3609975" cy="1733550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6 Determine Free Chlorine Concentration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Free Chlorine Residual (mg/l)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The free chlorine residual concentration is the amount of chlorine in the water that has not reacted/combined with any organic materials or compounds.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This is different than total chlorine residual, which is the sum of the combined and free chorine residuals.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The free chorine residual must be sampled at the end of each disinfection segment, preferably during the peak hourly flow.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28575</xdr:colOff>
      <xdr:row>90</xdr:row>
      <xdr:rowOff>123825</xdr:rowOff>
    </xdr:from>
    <xdr:to>
      <xdr:col>5</xdr:col>
      <xdr:colOff>200025</xdr:colOff>
      <xdr:row>100</xdr:row>
      <xdr:rowOff>66675</xdr:rowOff>
    </xdr:to>
    <xdr:sp macro="" textlink="">
      <xdr:nvSpPr>
        <xdr:cNvPr id="105" name="Rectangle 17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Grp="1" noChangeArrowheads="1"/>
        </xdr:cNvSpPr>
      </xdr:nvSpPr>
      <xdr:spPr bwMode="auto">
        <a:xfrm>
          <a:off x="28575" y="14697075"/>
          <a:ext cx="3219450" cy="1562100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7 Calculate the CT Value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Actual CT Value = Free Chlorine Conc. x Contact Time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Example: Free Chlorine Conc. = 2.0 mg/l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Contact Time = 30 min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CTactual = 2.0 mg/l x 30 min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= 60 mg-min/l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228600</xdr:colOff>
      <xdr:row>90</xdr:row>
      <xdr:rowOff>133350</xdr:rowOff>
    </xdr:from>
    <xdr:to>
      <xdr:col>10</xdr:col>
      <xdr:colOff>381000</xdr:colOff>
      <xdr:row>95</xdr:row>
      <xdr:rowOff>104775</xdr:rowOff>
    </xdr:to>
    <xdr:sp macro="" textlink="">
      <xdr:nvSpPr>
        <xdr:cNvPr id="106" name="Rectangle 17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Grp="1" noChangeArrowheads="1"/>
        </xdr:cNvSpPr>
      </xdr:nvSpPr>
      <xdr:spPr bwMode="auto">
        <a:xfrm>
          <a:off x="3276600" y="14706600"/>
          <a:ext cx="3200400" cy="781050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8 Determine the pH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Measure the pH at the end of the basin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Same place you measure for free chlorine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228600</xdr:colOff>
      <xdr:row>95</xdr:row>
      <xdr:rowOff>133350</xdr:rowOff>
    </xdr:from>
    <xdr:to>
      <xdr:col>10</xdr:col>
      <xdr:colOff>381000</xdr:colOff>
      <xdr:row>101</xdr:row>
      <xdr:rowOff>57150</xdr:rowOff>
    </xdr:to>
    <xdr:sp macro="" textlink="">
      <xdr:nvSpPr>
        <xdr:cNvPr id="107" name="Rectangle 17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Grp="1" noChangeArrowheads="1"/>
        </xdr:cNvSpPr>
      </xdr:nvSpPr>
      <xdr:spPr bwMode="auto">
        <a:xfrm>
          <a:off x="3276600" y="15516225"/>
          <a:ext cx="3200400" cy="895350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9 Determine the water temperature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Measure the Temperature at the end of the basin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Temperature in degrees Celisus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Same place you measure for free chlorine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419100</xdr:colOff>
      <xdr:row>93</xdr:row>
      <xdr:rowOff>66675</xdr:rowOff>
    </xdr:from>
    <xdr:to>
      <xdr:col>17</xdr:col>
      <xdr:colOff>133350</xdr:colOff>
      <xdr:row>104</xdr:row>
      <xdr:rowOff>66675</xdr:rowOff>
    </xdr:to>
    <xdr:sp macro="" textlink="">
      <xdr:nvSpPr>
        <xdr:cNvPr id="108" name="Rectangle 17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Grp="1" noChangeArrowheads="1"/>
        </xdr:cNvSpPr>
      </xdr:nvSpPr>
      <xdr:spPr bwMode="auto">
        <a:xfrm>
          <a:off x="6515100" y="15125700"/>
          <a:ext cx="3981450" cy="1781175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10 Determine CT required to obtain  1 Log Inactivation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Tables for 1-Log inactivation of Giardia are included.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To use these tables,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begin by locating your temperature on the top of one of the tables.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On this same table, locate your pH value.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Locate your chlorine residual concentration.  (To be conservative, choose from the chart a chlorine residual that is rounded to the next highest even tenth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Read CT1-log Value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28575</xdr:colOff>
      <xdr:row>100</xdr:row>
      <xdr:rowOff>95250</xdr:rowOff>
    </xdr:from>
    <xdr:to>
      <xdr:col>5</xdr:col>
      <xdr:colOff>200025</xdr:colOff>
      <xdr:row>110</xdr:row>
      <xdr:rowOff>38100</xdr:rowOff>
    </xdr:to>
    <xdr:sp macro="" textlink="">
      <xdr:nvSpPr>
        <xdr:cNvPr id="109" name="Rectangle 17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Grp="1" noChangeArrowheads="1"/>
        </xdr:cNvSpPr>
      </xdr:nvSpPr>
      <xdr:spPr bwMode="auto">
        <a:xfrm>
          <a:off x="28575" y="16287750"/>
          <a:ext cx="3219450" cy="1562100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Step 11 Calculate the Log Inactivation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Log Inactivation = CTactual / CT1-log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Example: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Log Inactivation = (60 mg-min/l) / (50 mg-min/l)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= 1.2 Log Inactivation of Giardia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238125</xdr:colOff>
      <xdr:row>101</xdr:row>
      <xdr:rowOff>85725</xdr:rowOff>
    </xdr:from>
    <xdr:to>
      <xdr:col>10</xdr:col>
      <xdr:colOff>381000</xdr:colOff>
      <xdr:row>110</xdr:row>
      <xdr:rowOff>38100</xdr:rowOff>
    </xdr:to>
    <xdr:sp macro="" textlink="">
      <xdr:nvSpPr>
        <xdr:cNvPr id="110" name="Rectangle 18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Grp="1" noChangeArrowheads="1"/>
        </xdr:cNvSpPr>
      </xdr:nvSpPr>
      <xdr:spPr bwMode="auto">
        <a:xfrm>
          <a:off x="3286125" y="16440150"/>
          <a:ext cx="3190875" cy="1409700"/>
        </a:xfrm>
        <a:prstGeom prst="rect">
          <a:avLst/>
        </a:prstGeom>
        <a:solidFill>
          <a:srgbClr val="00CC99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1" i="0" u="sng" strike="noStrike">
              <a:solidFill>
                <a:srgbClr val="000000"/>
              </a:solidFill>
              <a:latin typeface="Arial"/>
              <a:cs typeface="Arial"/>
            </a:rPr>
            <a:t>Use the following: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Peak design flow rate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Low water mark for all basins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Lowest pH of the water in the basin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(This may require setting a target pH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coldest temperature 5ºC)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Accurate baffling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171450</xdr:colOff>
      <xdr:row>78</xdr:row>
      <xdr:rowOff>85725</xdr:rowOff>
    </xdr:from>
    <xdr:to>
      <xdr:col>12</xdr:col>
      <xdr:colOff>514350</xdr:colOff>
      <xdr:row>78</xdr:row>
      <xdr:rowOff>85725</xdr:rowOff>
    </xdr:to>
    <xdr:sp macro="" textlink="">
      <xdr:nvSpPr>
        <xdr:cNvPr id="111" name="Line 18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7486650" y="12715875"/>
          <a:ext cx="3429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266700</xdr:colOff>
      <xdr:row>78</xdr:row>
      <xdr:rowOff>85725</xdr:rowOff>
    </xdr:from>
    <xdr:to>
      <xdr:col>15</xdr:col>
      <xdr:colOff>0</xdr:colOff>
      <xdr:row>78</xdr:row>
      <xdr:rowOff>85725</xdr:rowOff>
    </xdr:to>
    <xdr:sp macro="" textlink="">
      <xdr:nvSpPr>
        <xdr:cNvPr id="112" name="Line 18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8801100" y="12715875"/>
          <a:ext cx="342900" cy="0"/>
        </a:xfrm>
        <a:prstGeom prst="lin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495300</xdr:colOff>
      <xdr:row>75</xdr:row>
      <xdr:rowOff>133350</xdr:rowOff>
    </xdr:from>
    <xdr:to>
      <xdr:col>14</xdr:col>
      <xdr:colOff>266700</xdr:colOff>
      <xdr:row>81</xdr:row>
      <xdr:rowOff>57150</xdr:rowOff>
    </xdr:to>
    <xdr:sp macro="" textlink="">
      <xdr:nvSpPr>
        <xdr:cNvPr id="113" name="Oval 18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810500" y="12277725"/>
          <a:ext cx="990600" cy="895350"/>
        </a:xfrm>
        <a:prstGeom prst="ellipse">
          <a:avLst/>
        </a:prstGeom>
        <a:noFill/>
        <a:ln w="25400" cap="sq">
          <a:solidFill>
            <a:srgbClr val="000000"/>
          </a:solidFill>
          <a:round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FFFF00"/>
              </a:solidFill>
              <a:latin typeface="Arial"/>
              <a:cs typeface="Arial"/>
            </a:rPr>
            <a:t>Superior Baffling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FFFF00"/>
              </a:solidFill>
              <a:latin typeface="Arial"/>
              <a:cs typeface="Arial"/>
            </a:rPr>
            <a:t>bf = 0.7</a:t>
          </a:r>
        </a:p>
      </xdr:txBody>
    </xdr:sp>
    <xdr:clientData/>
  </xdr:twoCellAnchor>
  <xdr:twoCellAnchor>
    <xdr:from>
      <xdr:col>12</xdr:col>
      <xdr:colOff>552450</xdr:colOff>
      <xdr:row>77</xdr:row>
      <xdr:rowOff>57150</xdr:rowOff>
    </xdr:from>
    <xdr:to>
      <xdr:col>12</xdr:col>
      <xdr:colOff>552450</xdr:colOff>
      <xdr:row>79</xdr:row>
      <xdr:rowOff>95250</xdr:rowOff>
    </xdr:to>
    <xdr:sp macro="" textlink="">
      <xdr:nvSpPr>
        <xdr:cNvPr id="114" name="Line 18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 flipV="1">
          <a:off x="7867650" y="12525375"/>
          <a:ext cx="0" cy="3619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209550</xdr:colOff>
      <xdr:row>77</xdr:row>
      <xdr:rowOff>57150</xdr:rowOff>
    </xdr:from>
    <xdr:to>
      <xdr:col>14</xdr:col>
      <xdr:colOff>209550</xdr:colOff>
      <xdr:row>79</xdr:row>
      <xdr:rowOff>95250</xdr:rowOff>
    </xdr:to>
    <xdr:sp macro="" textlink="">
      <xdr:nvSpPr>
        <xdr:cNvPr id="115" name="Line 18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 flipV="1">
          <a:off x="8743950" y="12525375"/>
          <a:ext cx="0" cy="3619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542925</xdr:colOff>
      <xdr:row>76</xdr:row>
      <xdr:rowOff>0</xdr:rowOff>
    </xdr:from>
    <xdr:to>
      <xdr:col>13</xdr:col>
      <xdr:colOff>542925</xdr:colOff>
      <xdr:row>81</xdr:row>
      <xdr:rowOff>9525</xdr:rowOff>
    </xdr:to>
    <xdr:sp macro="" textlink="">
      <xdr:nvSpPr>
        <xdr:cNvPr id="116" name="Line 18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 flipV="1">
          <a:off x="8467725" y="12306300"/>
          <a:ext cx="0" cy="8191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200025</xdr:colOff>
      <xdr:row>76</xdr:row>
      <xdr:rowOff>0</xdr:rowOff>
    </xdr:from>
    <xdr:to>
      <xdr:col>13</xdr:col>
      <xdr:colOff>200025</xdr:colOff>
      <xdr:row>81</xdr:row>
      <xdr:rowOff>9525</xdr:rowOff>
    </xdr:to>
    <xdr:sp macro="" textlink="">
      <xdr:nvSpPr>
        <xdr:cNvPr id="117" name="Line 1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 flipV="1">
          <a:off x="8124825" y="12306300"/>
          <a:ext cx="0" cy="81915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542925</xdr:colOff>
      <xdr:row>77</xdr:row>
      <xdr:rowOff>142875</xdr:rowOff>
    </xdr:from>
    <xdr:to>
      <xdr:col>12</xdr:col>
      <xdr:colOff>219075</xdr:colOff>
      <xdr:row>79</xdr:row>
      <xdr:rowOff>28575</xdr:rowOff>
    </xdr:to>
    <xdr:sp macro="" textlink="">
      <xdr:nvSpPr>
        <xdr:cNvPr id="118" name="Text Box 18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7248525" y="12611100"/>
          <a:ext cx="285750" cy="209550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571500</xdr:colOff>
      <xdr:row>77</xdr:row>
      <xdr:rowOff>142875</xdr:rowOff>
    </xdr:from>
    <xdr:to>
      <xdr:col>15</xdr:col>
      <xdr:colOff>342900</xdr:colOff>
      <xdr:row>79</xdr:row>
      <xdr:rowOff>38100</xdr:rowOff>
    </xdr:to>
    <xdr:sp macro="" textlink="">
      <xdr:nvSpPr>
        <xdr:cNvPr id="119" name="Text Box 19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105900" y="12611100"/>
          <a:ext cx="381000" cy="219075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OUT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10</xdr:col>
      <xdr:colOff>571500</xdr:colOff>
      <xdr:row>42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8100"/>
          <a:ext cx="6648450" cy="6772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CT Profile Calculator</a:t>
          </a:r>
          <a:r>
            <a:rPr lang="en-US" sz="1200" b="1" baseline="0"/>
            <a:t> and Log</a:t>
          </a:r>
        </a:p>
        <a:p>
          <a:pPr algn="ctr"/>
          <a:endParaRPr lang="en-US" sz="1200" baseline="0"/>
        </a:p>
        <a:p>
          <a:pPr algn="l"/>
          <a:r>
            <a:rPr lang="en-US" sz="1200" b="1" u="sng" baseline="0"/>
            <a:t>Overview</a:t>
          </a:r>
        </a:p>
        <a:p>
          <a:pPr algn="l"/>
          <a:r>
            <a:rPr lang="en-US" sz="1200" baseline="0"/>
            <a:t>This spreadsheet will automatically determine the log inactivation of </a:t>
          </a:r>
          <a:r>
            <a:rPr lang="en-US" sz="1200" i="1" baseline="0"/>
            <a:t>Giardia</a:t>
          </a:r>
          <a:r>
            <a:rPr lang="en-US" sz="1200" i="0" baseline="0"/>
            <a:t> cysts and viruses by your system's disinfection process. Log inactivations can be determined and logged for up to six (6) disinfection segements.  </a:t>
          </a:r>
        </a:p>
        <a:p>
          <a:pPr algn="l"/>
          <a:endParaRPr lang="en-US" sz="1200" i="0" baseline="0"/>
        </a:p>
        <a:p>
          <a:pPr algn="l"/>
          <a:r>
            <a:rPr lang="en-US" sz="1200" i="0" baseline="0"/>
            <a:t>A </a:t>
          </a:r>
          <a:r>
            <a:rPr lang="en-US" sz="1200" b="1" i="0" baseline="0"/>
            <a:t>disinfection segement</a:t>
          </a:r>
          <a:r>
            <a:rPr lang="en-US" sz="1200" i="0" baseline="0"/>
            <a:t> is defined as</a:t>
          </a:r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 section of a treatment system beginning at one disinfectant injection or monitoring point and ending at the next disinfectant injection or monitoring point. Every disinfectant injection point is the start of a new disinfection segment. Every injection point has an associated monitoring point.</a:t>
          </a:r>
        </a:p>
        <a:p>
          <a:endParaRPr lang="en-US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Systems serving less than 10,000 people should calculate log inactivations weekly.</a:t>
          </a:r>
        </a:p>
        <a:p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System serving more than 10,000 people should caluclate log inativations daily.</a:t>
          </a:r>
        </a:p>
        <a:p>
          <a:endParaRPr lang="en-US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200" b="0" i="0" u="sng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28575</xdr:rowOff>
        </xdr:from>
        <xdr:to>
          <xdr:col>1</xdr:col>
          <xdr:colOff>1228725</xdr:colOff>
          <xdr:row>15</xdr:row>
          <xdr:rowOff>333375</xdr:rowOff>
        </xdr:to>
        <xdr:sp macro="" textlink="">
          <xdr:nvSpPr>
            <xdr:cNvPr id="3073" name="Combo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28575</xdr:rowOff>
        </xdr:from>
        <xdr:to>
          <xdr:col>2</xdr:col>
          <xdr:colOff>1228725</xdr:colOff>
          <xdr:row>15</xdr:row>
          <xdr:rowOff>333375</xdr:rowOff>
        </xdr:to>
        <xdr:sp macro="" textlink="">
          <xdr:nvSpPr>
            <xdr:cNvPr id="3074" name="Combo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28575</xdr:rowOff>
        </xdr:from>
        <xdr:to>
          <xdr:col>1</xdr:col>
          <xdr:colOff>1228725</xdr:colOff>
          <xdr:row>15</xdr:row>
          <xdr:rowOff>333375</xdr:rowOff>
        </xdr:to>
        <xdr:sp macro="" textlink="">
          <xdr:nvSpPr>
            <xdr:cNvPr id="3075" name="ComboBox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28575</xdr:rowOff>
        </xdr:from>
        <xdr:to>
          <xdr:col>3</xdr:col>
          <xdr:colOff>1228725</xdr:colOff>
          <xdr:row>15</xdr:row>
          <xdr:rowOff>333375</xdr:rowOff>
        </xdr:to>
        <xdr:sp macro="" textlink="">
          <xdr:nvSpPr>
            <xdr:cNvPr id="3076" name="ComboBox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15</xdr:row>
          <xdr:rowOff>28575</xdr:rowOff>
        </xdr:from>
        <xdr:to>
          <xdr:col>4</xdr:col>
          <xdr:colOff>1228725</xdr:colOff>
          <xdr:row>15</xdr:row>
          <xdr:rowOff>333375</xdr:rowOff>
        </xdr:to>
        <xdr:sp macro="" textlink="">
          <xdr:nvSpPr>
            <xdr:cNvPr id="3077" name="ComboBox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28575</xdr:rowOff>
        </xdr:from>
        <xdr:to>
          <xdr:col>5</xdr:col>
          <xdr:colOff>1228725</xdr:colOff>
          <xdr:row>15</xdr:row>
          <xdr:rowOff>333375</xdr:rowOff>
        </xdr:to>
        <xdr:sp macro="" textlink="">
          <xdr:nvSpPr>
            <xdr:cNvPr id="3078" name="ComboBox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28575</xdr:rowOff>
        </xdr:from>
        <xdr:to>
          <xdr:col>6</xdr:col>
          <xdr:colOff>1228725</xdr:colOff>
          <xdr:row>15</xdr:row>
          <xdr:rowOff>333375</xdr:rowOff>
        </xdr:to>
        <xdr:sp macro="" textlink="">
          <xdr:nvSpPr>
            <xdr:cNvPr id="3079" name="ComboBox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38100</xdr:rowOff>
        </xdr:from>
        <xdr:to>
          <xdr:col>1</xdr:col>
          <xdr:colOff>1219200</xdr:colOff>
          <xdr:row>14</xdr:row>
          <xdr:rowOff>323850</xdr:rowOff>
        </xdr:to>
        <xdr:sp macro="" textlink="">
          <xdr:nvSpPr>
            <xdr:cNvPr id="3080" name="ComboBox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38100</xdr:rowOff>
        </xdr:from>
        <xdr:to>
          <xdr:col>2</xdr:col>
          <xdr:colOff>1219200</xdr:colOff>
          <xdr:row>14</xdr:row>
          <xdr:rowOff>323850</xdr:rowOff>
        </xdr:to>
        <xdr:sp macro="" textlink="">
          <xdr:nvSpPr>
            <xdr:cNvPr id="3081" name="ComboBox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38100</xdr:rowOff>
        </xdr:from>
        <xdr:to>
          <xdr:col>3</xdr:col>
          <xdr:colOff>1219200</xdr:colOff>
          <xdr:row>14</xdr:row>
          <xdr:rowOff>323850</xdr:rowOff>
        </xdr:to>
        <xdr:sp macro="" textlink="">
          <xdr:nvSpPr>
            <xdr:cNvPr id="3082" name="ComboBox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38100</xdr:rowOff>
        </xdr:from>
        <xdr:to>
          <xdr:col>4</xdr:col>
          <xdr:colOff>1219200</xdr:colOff>
          <xdr:row>14</xdr:row>
          <xdr:rowOff>323850</xdr:rowOff>
        </xdr:to>
        <xdr:sp macro="" textlink="">
          <xdr:nvSpPr>
            <xdr:cNvPr id="3083" name="ComboBox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38100</xdr:rowOff>
        </xdr:from>
        <xdr:to>
          <xdr:col>5</xdr:col>
          <xdr:colOff>1219200</xdr:colOff>
          <xdr:row>14</xdr:row>
          <xdr:rowOff>323850</xdr:rowOff>
        </xdr:to>
        <xdr:sp macro="" textlink="">
          <xdr:nvSpPr>
            <xdr:cNvPr id="3084" name="ComboBox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38100</xdr:rowOff>
        </xdr:from>
        <xdr:to>
          <xdr:col>6</xdr:col>
          <xdr:colOff>1219200</xdr:colOff>
          <xdr:row>14</xdr:row>
          <xdr:rowOff>323850</xdr:rowOff>
        </xdr:to>
        <xdr:sp macro="" textlink="">
          <xdr:nvSpPr>
            <xdr:cNvPr id="3085" name="ComboBox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18</xdr:row>
          <xdr:rowOff>9525</xdr:rowOff>
        </xdr:from>
        <xdr:to>
          <xdr:col>7</xdr:col>
          <xdr:colOff>1228725</xdr:colOff>
          <xdr:row>23</xdr:row>
          <xdr:rowOff>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993300"/>
                  </a:solidFill>
                  <a:latin typeface="Arial"/>
                  <a:cs typeface="Arial"/>
                </a:rPr>
                <a:t>Transfer Data to Entry Log Sheets (Don't forget to save)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N66"/>
  <sheetViews>
    <sheetView showGridLines="0" workbookViewId="0">
      <selection activeCell="L106" sqref="L106"/>
    </sheetView>
  </sheetViews>
  <sheetFormatPr defaultRowHeight="12.75" x14ac:dyDescent="0.2"/>
  <sheetData>
    <row r="66" spans="14:14" x14ac:dyDescent="0.2">
      <c r="N66" s="1"/>
    </row>
  </sheetData>
  <sheetProtection sheet="1" objects="1" scenarios="1"/>
  <pageMargins left="0.17" right="0.16" top="0.5" bottom="0.25" header="0" footer="0.5"/>
  <pageSetup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C32"/>
  <sheetViews>
    <sheetView workbookViewId="0">
      <selection activeCell="I37" sqref="I37"/>
    </sheetView>
  </sheetViews>
  <sheetFormatPr defaultRowHeight="12.75" x14ac:dyDescent="0.2"/>
  <cols>
    <col min="1" max="3" width="19.7109375" customWidth="1"/>
  </cols>
  <sheetData>
    <row r="1" spans="1:3" ht="45.95" customHeight="1" thickBot="1" x14ac:dyDescent="0.25">
      <c r="A1" s="81" t="s">
        <v>49</v>
      </c>
      <c r="B1" s="81"/>
      <c r="C1" s="81"/>
    </row>
    <row r="2" spans="1:3" ht="45.95" customHeight="1" thickBot="1" x14ac:dyDescent="0.25">
      <c r="A2" s="66" t="s">
        <v>44</v>
      </c>
      <c r="B2" s="54" t="s">
        <v>41</v>
      </c>
      <c r="C2" s="54" t="s">
        <v>43</v>
      </c>
    </row>
    <row r="3" spans="1:3" ht="21.95" customHeight="1" thickBot="1" x14ac:dyDescent="0.25">
      <c r="A3" s="64"/>
      <c r="B3" s="62"/>
      <c r="C3" s="61"/>
    </row>
    <row r="4" spans="1:3" ht="21.95" customHeight="1" thickBot="1" x14ac:dyDescent="0.25">
      <c r="A4" s="64"/>
      <c r="B4" s="62"/>
      <c r="C4" s="61"/>
    </row>
    <row r="5" spans="1:3" ht="21.95" customHeight="1" thickBot="1" x14ac:dyDescent="0.25">
      <c r="A5" s="64"/>
      <c r="B5" s="62"/>
      <c r="C5" s="61"/>
    </row>
    <row r="6" spans="1:3" ht="21.95" customHeight="1" thickBot="1" x14ac:dyDescent="0.25">
      <c r="A6" s="64"/>
      <c r="B6" s="62"/>
      <c r="C6" s="61"/>
    </row>
    <row r="7" spans="1:3" ht="21.95" customHeight="1" thickBot="1" x14ac:dyDescent="0.25">
      <c r="A7" s="64"/>
      <c r="B7" s="62"/>
      <c r="C7" s="61"/>
    </row>
    <row r="8" spans="1:3" ht="21.95" customHeight="1" thickBot="1" x14ac:dyDescent="0.25">
      <c r="A8" s="64"/>
      <c r="B8" s="62"/>
      <c r="C8" s="61"/>
    </row>
    <row r="9" spans="1:3" ht="21.95" customHeight="1" thickBot="1" x14ac:dyDescent="0.25">
      <c r="A9" s="64"/>
      <c r="B9" s="62"/>
      <c r="C9" s="61"/>
    </row>
    <row r="10" spans="1:3" ht="21.95" customHeight="1" thickBot="1" x14ac:dyDescent="0.25">
      <c r="A10" s="64"/>
      <c r="B10" s="62"/>
      <c r="C10" s="61"/>
    </row>
    <row r="11" spans="1:3" ht="21.95" customHeight="1" thickBot="1" x14ac:dyDescent="0.25">
      <c r="A11" s="64"/>
      <c r="B11" s="62"/>
      <c r="C11" s="61"/>
    </row>
    <row r="12" spans="1:3" ht="21.95" customHeight="1" thickBot="1" x14ac:dyDescent="0.25">
      <c r="A12" s="64"/>
      <c r="B12" s="62"/>
      <c r="C12" s="61"/>
    </row>
    <row r="13" spans="1:3" ht="21.95" customHeight="1" thickBot="1" x14ac:dyDescent="0.25">
      <c r="A13" s="64"/>
      <c r="B13" s="62"/>
      <c r="C13" s="61"/>
    </row>
    <row r="14" spans="1:3" ht="21.95" customHeight="1" thickBot="1" x14ac:dyDescent="0.25">
      <c r="A14" s="64"/>
      <c r="B14" s="62"/>
      <c r="C14" s="61"/>
    </row>
    <row r="15" spans="1:3" ht="21.95" customHeight="1" thickBot="1" x14ac:dyDescent="0.25">
      <c r="A15" s="64"/>
      <c r="B15" s="62"/>
      <c r="C15" s="61"/>
    </row>
    <row r="16" spans="1:3" ht="21.95" customHeight="1" thickBot="1" x14ac:dyDescent="0.25">
      <c r="A16" s="64"/>
      <c r="B16" s="62"/>
      <c r="C16" s="61"/>
    </row>
    <row r="17" spans="1:3" ht="21.95" customHeight="1" thickBot="1" x14ac:dyDescent="0.25">
      <c r="A17" s="64"/>
      <c r="B17" s="62"/>
      <c r="C17" s="61"/>
    </row>
    <row r="18" spans="1:3" ht="21.95" customHeight="1" thickBot="1" x14ac:dyDescent="0.25">
      <c r="A18" s="64"/>
      <c r="B18" s="62"/>
      <c r="C18" s="61"/>
    </row>
    <row r="19" spans="1:3" ht="21.95" customHeight="1" thickBot="1" x14ac:dyDescent="0.25">
      <c r="A19" s="64"/>
      <c r="B19" s="62"/>
      <c r="C19" s="61"/>
    </row>
    <row r="20" spans="1:3" ht="21.95" customHeight="1" thickBot="1" x14ac:dyDescent="0.25">
      <c r="A20" s="64"/>
      <c r="B20" s="62"/>
      <c r="C20" s="61"/>
    </row>
    <row r="21" spans="1:3" ht="21.95" customHeight="1" thickBot="1" x14ac:dyDescent="0.25">
      <c r="A21" s="64"/>
      <c r="B21" s="62"/>
      <c r="C21" s="61"/>
    </row>
    <row r="22" spans="1:3" ht="21.95" customHeight="1" thickBot="1" x14ac:dyDescent="0.25">
      <c r="A22" s="64"/>
      <c r="B22" s="62"/>
      <c r="C22" s="61"/>
    </row>
    <row r="23" spans="1:3" ht="21.95" customHeight="1" thickBot="1" x14ac:dyDescent="0.25">
      <c r="A23" s="64"/>
      <c r="B23" s="62"/>
      <c r="C23" s="61"/>
    </row>
    <row r="24" spans="1:3" ht="21.95" customHeight="1" thickBot="1" x14ac:dyDescent="0.25">
      <c r="A24" s="64"/>
      <c r="B24" s="62"/>
      <c r="C24" s="61"/>
    </row>
    <row r="25" spans="1:3" ht="21.95" customHeight="1" thickBot="1" x14ac:dyDescent="0.25">
      <c r="A25" s="64"/>
      <c r="B25" s="62"/>
      <c r="C25" s="61"/>
    </row>
    <row r="26" spans="1:3" ht="21.95" customHeight="1" thickBot="1" x14ac:dyDescent="0.25">
      <c r="A26" s="64"/>
      <c r="B26" s="62"/>
      <c r="C26" s="61"/>
    </row>
    <row r="27" spans="1:3" ht="21.95" customHeight="1" thickBot="1" x14ac:dyDescent="0.25">
      <c r="A27" s="64"/>
      <c r="B27" s="62"/>
      <c r="C27" s="61"/>
    </row>
    <row r="28" spans="1:3" ht="21.95" customHeight="1" thickBot="1" x14ac:dyDescent="0.25">
      <c r="A28" s="64"/>
      <c r="B28" s="62"/>
      <c r="C28" s="61"/>
    </row>
    <row r="29" spans="1:3" ht="21.95" customHeight="1" thickBot="1" x14ac:dyDescent="0.25">
      <c r="A29" s="64"/>
      <c r="B29" s="62"/>
      <c r="C29" s="61"/>
    </row>
    <row r="30" spans="1:3" ht="21.95" customHeight="1" thickBot="1" x14ac:dyDescent="0.25">
      <c r="A30" s="64"/>
      <c r="B30" s="62"/>
      <c r="C30" s="61"/>
    </row>
    <row r="31" spans="1:3" ht="21.95" customHeight="1" thickBot="1" x14ac:dyDescent="0.25">
      <c r="A31" s="64"/>
      <c r="B31" s="62"/>
      <c r="C31" s="61"/>
    </row>
    <row r="32" spans="1:3" ht="21.95" customHeight="1" thickBot="1" x14ac:dyDescent="0.25">
      <c r="A32" s="64"/>
      <c r="B32" s="62"/>
      <c r="C32" s="61"/>
    </row>
  </sheetData>
  <mergeCells count="1">
    <mergeCell ref="A1:C1"/>
  </mergeCells>
  <conditionalFormatting sqref="B2:B3">
    <cfRule type="cellIs" dxfId="1" priority="2" stopIfTrue="1" operator="lessThan">
      <formula>0.5</formula>
    </cfRule>
  </conditionalFormatting>
  <conditionalFormatting sqref="B4:B32">
    <cfRule type="cellIs" dxfId="0" priority="1" stopIfTrue="1" operator="lessThan">
      <formula>0.5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E28"/>
  <sheetViews>
    <sheetView workbookViewId="0">
      <selection activeCell="I37" sqref="I37"/>
    </sheetView>
  </sheetViews>
  <sheetFormatPr defaultRowHeight="12.75" x14ac:dyDescent="0.2"/>
  <sheetData>
    <row r="1" spans="1:5" x14ac:dyDescent="0.2">
      <c r="A1" t="s">
        <v>50</v>
      </c>
    </row>
    <row r="2" spans="1:5" x14ac:dyDescent="0.2">
      <c r="B2" t="s">
        <v>51</v>
      </c>
      <c r="C2" t="s">
        <v>52</v>
      </c>
      <c r="D2" t="s">
        <v>53</v>
      </c>
      <c r="E2" t="s">
        <v>54</v>
      </c>
    </row>
    <row r="3" spans="1:5" x14ac:dyDescent="0.2">
      <c r="A3">
        <v>0.5</v>
      </c>
      <c r="B3">
        <v>12</v>
      </c>
    </row>
    <row r="4" spans="1:5" x14ac:dyDescent="0.2">
      <c r="A4">
        <v>1</v>
      </c>
      <c r="B4">
        <v>11.6</v>
      </c>
      <c r="C4">
        <v>2883</v>
      </c>
      <c r="D4">
        <v>50.1</v>
      </c>
      <c r="E4">
        <v>1.8</v>
      </c>
    </row>
    <row r="5" spans="1:5" x14ac:dyDescent="0.2">
      <c r="A5">
        <v>2</v>
      </c>
      <c r="B5">
        <v>10.7</v>
      </c>
      <c r="C5">
        <v>2659</v>
      </c>
      <c r="D5">
        <v>45.9</v>
      </c>
      <c r="E5">
        <v>1.65</v>
      </c>
    </row>
    <row r="6" spans="1:5" x14ac:dyDescent="0.2">
      <c r="A6">
        <v>3</v>
      </c>
      <c r="B6">
        <v>9.8000000000000007</v>
      </c>
      <c r="C6">
        <v>2436</v>
      </c>
      <c r="D6">
        <v>41.8</v>
      </c>
      <c r="E6">
        <v>1.5</v>
      </c>
    </row>
    <row r="7" spans="1:5" x14ac:dyDescent="0.2">
      <c r="A7">
        <v>4</v>
      </c>
      <c r="B7">
        <v>8.9</v>
      </c>
      <c r="C7">
        <v>2212</v>
      </c>
      <c r="D7">
        <v>37.6</v>
      </c>
      <c r="E7">
        <v>1.35</v>
      </c>
    </row>
    <row r="8" spans="1:5" x14ac:dyDescent="0.2">
      <c r="A8">
        <v>5</v>
      </c>
      <c r="B8">
        <v>8</v>
      </c>
      <c r="C8">
        <v>1988</v>
      </c>
      <c r="D8">
        <v>33.4</v>
      </c>
      <c r="E8">
        <v>1.2</v>
      </c>
    </row>
    <row r="9" spans="1:5" x14ac:dyDescent="0.2">
      <c r="A9">
        <v>6</v>
      </c>
      <c r="B9">
        <v>7.6</v>
      </c>
      <c r="C9">
        <v>1889</v>
      </c>
      <c r="D9">
        <v>31.7</v>
      </c>
      <c r="E9">
        <v>1.1599999999999999</v>
      </c>
    </row>
    <row r="10" spans="1:5" x14ac:dyDescent="0.2">
      <c r="A10">
        <v>7</v>
      </c>
      <c r="B10">
        <v>7.2</v>
      </c>
      <c r="C10">
        <v>1789</v>
      </c>
      <c r="D10">
        <v>30.1</v>
      </c>
      <c r="E10">
        <v>1.1200000000000001</v>
      </c>
    </row>
    <row r="11" spans="1:5" x14ac:dyDescent="0.2">
      <c r="A11">
        <v>8</v>
      </c>
      <c r="B11">
        <v>6.8</v>
      </c>
      <c r="C11">
        <v>1690</v>
      </c>
      <c r="D11">
        <v>28.4</v>
      </c>
      <c r="E11">
        <v>1.08</v>
      </c>
    </row>
    <row r="12" spans="1:5" x14ac:dyDescent="0.2">
      <c r="A12">
        <v>9</v>
      </c>
      <c r="B12">
        <v>6.4</v>
      </c>
      <c r="C12">
        <v>1590</v>
      </c>
      <c r="D12">
        <v>26.8</v>
      </c>
      <c r="E12">
        <v>1.04</v>
      </c>
    </row>
    <row r="13" spans="1:5" x14ac:dyDescent="0.2">
      <c r="A13">
        <v>10</v>
      </c>
      <c r="B13">
        <v>6</v>
      </c>
      <c r="C13">
        <v>1491</v>
      </c>
      <c r="D13">
        <v>25.1</v>
      </c>
      <c r="E13">
        <v>1</v>
      </c>
    </row>
    <row r="14" spans="1:5" x14ac:dyDescent="0.2">
      <c r="A14">
        <v>11</v>
      </c>
      <c r="B14">
        <v>5.6</v>
      </c>
      <c r="C14">
        <v>1392</v>
      </c>
      <c r="D14">
        <v>23.4</v>
      </c>
      <c r="E14">
        <v>0.92</v>
      </c>
    </row>
    <row r="15" spans="1:5" x14ac:dyDescent="0.2">
      <c r="A15">
        <v>12</v>
      </c>
      <c r="B15">
        <v>5.2</v>
      </c>
      <c r="C15">
        <v>1292</v>
      </c>
      <c r="D15">
        <v>21.7</v>
      </c>
      <c r="E15">
        <v>0.84</v>
      </c>
    </row>
    <row r="16" spans="1:5" x14ac:dyDescent="0.2">
      <c r="A16">
        <v>13</v>
      </c>
      <c r="B16">
        <v>4.8</v>
      </c>
      <c r="C16">
        <v>1193</v>
      </c>
      <c r="D16">
        <v>20.100000000000001</v>
      </c>
      <c r="E16">
        <v>0.76</v>
      </c>
    </row>
    <row r="17" spans="1:5" x14ac:dyDescent="0.2">
      <c r="A17">
        <v>14</v>
      </c>
      <c r="B17">
        <v>4.4000000000000004</v>
      </c>
      <c r="C17">
        <v>1093</v>
      </c>
      <c r="D17">
        <v>18.399999999999999</v>
      </c>
      <c r="E17">
        <v>0.68</v>
      </c>
    </row>
    <row r="18" spans="1:5" x14ac:dyDescent="0.2">
      <c r="A18">
        <v>15</v>
      </c>
      <c r="B18">
        <v>4</v>
      </c>
      <c r="C18">
        <v>994</v>
      </c>
      <c r="D18">
        <v>16.7</v>
      </c>
      <c r="E18">
        <v>0.6</v>
      </c>
    </row>
    <row r="19" spans="1:5" x14ac:dyDescent="0.2">
      <c r="A19">
        <v>16</v>
      </c>
      <c r="B19">
        <v>3.8</v>
      </c>
      <c r="C19">
        <v>944</v>
      </c>
      <c r="D19">
        <v>15.9</v>
      </c>
      <c r="E19">
        <v>0.57999999999999996</v>
      </c>
    </row>
    <row r="20" spans="1:5" x14ac:dyDescent="0.2">
      <c r="A20">
        <v>17</v>
      </c>
      <c r="B20">
        <v>3.6</v>
      </c>
      <c r="C20">
        <v>895</v>
      </c>
      <c r="D20">
        <v>15</v>
      </c>
      <c r="E20">
        <v>0.56000000000000005</v>
      </c>
    </row>
    <row r="21" spans="1:5" x14ac:dyDescent="0.2">
      <c r="A21">
        <v>18</v>
      </c>
      <c r="B21">
        <v>3.4</v>
      </c>
      <c r="C21">
        <v>845</v>
      </c>
      <c r="D21">
        <v>14.2</v>
      </c>
      <c r="E21">
        <v>0.54</v>
      </c>
    </row>
    <row r="22" spans="1:5" x14ac:dyDescent="0.2">
      <c r="A22">
        <v>19</v>
      </c>
      <c r="B22">
        <v>3.2</v>
      </c>
      <c r="C22">
        <v>796</v>
      </c>
      <c r="D22">
        <v>13.3</v>
      </c>
      <c r="E22">
        <v>0.52</v>
      </c>
    </row>
    <row r="23" spans="1:5" x14ac:dyDescent="0.2">
      <c r="A23">
        <v>20</v>
      </c>
      <c r="B23">
        <v>3</v>
      </c>
      <c r="C23">
        <v>746</v>
      </c>
      <c r="D23">
        <v>12.5</v>
      </c>
      <c r="E23">
        <v>0.5</v>
      </c>
    </row>
    <row r="24" spans="1:5" x14ac:dyDescent="0.2">
      <c r="A24">
        <v>21</v>
      </c>
      <c r="B24">
        <v>2.8</v>
      </c>
      <c r="C24">
        <v>696</v>
      </c>
      <c r="D24">
        <v>11.7</v>
      </c>
      <c r="E24">
        <v>0.46</v>
      </c>
    </row>
    <row r="25" spans="1:5" x14ac:dyDescent="0.2">
      <c r="A25">
        <v>22</v>
      </c>
      <c r="B25">
        <v>2.6</v>
      </c>
      <c r="C25">
        <v>646</v>
      </c>
      <c r="D25">
        <v>10.9</v>
      </c>
      <c r="E25">
        <v>0.42</v>
      </c>
    </row>
    <row r="26" spans="1:5" x14ac:dyDescent="0.2">
      <c r="A26">
        <v>23</v>
      </c>
      <c r="B26">
        <v>2.4</v>
      </c>
      <c r="C26">
        <v>597</v>
      </c>
      <c r="D26">
        <v>10</v>
      </c>
      <c r="E26">
        <v>0.38</v>
      </c>
    </row>
    <row r="27" spans="1:5" x14ac:dyDescent="0.2">
      <c r="A27">
        <v>24</v>
      </c>
      <c r="B27">
        <v>2.2000000000000002</v>
      </c>
      <c r="C27">
        <v>547</v>
      </c>
      <c r="D27">
        <v>9.1999999999999993</v>
      </c>
      <c r="E27">
        <v>0.34</v>
      </c>
    </row>
    <row r="28" spans="1:5" x14ac:dyDescent="0.2">
      <c r="A28">
        <v>25</v>
      </c>
      <c r="B28">
        <v>2</v>
      </c>
      <c r="C28">
        <v>497</v>
      </c>
      <c r="D28">
        <v>8.4</v>
      </c>
      <c r="E28">
        <v>0.3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/>
  <dimension ref="A1:G27"/>
  <sheetViews>
    <sheetView workbookViewId="0">
      <selection activeCell="I14" sqref="I14"/>
    </sheetView>
  </sheetViews>
  <sheetFormatPr defaultRowHeight="12.75" x14ac:dyDescent="0.2"/>
  <sheetData>
    <row r="1" spans="1:7" x14ac:dyDescent="0.2">
      <c r="B1" t="s">
        <v>55</v>
      </c>
      <c r="C1" t="s">
        <v>53</v>
      </c>
      <c r="D1" t="s">
        <v>54</v>
      </c>
    </row>
    <row r="3" spans="1:7" x14ac:dyDescent="0.2">
      <c r="A3">
        <v>1</v>
      </c>
      <c r="B3">
        <v>3800</v>
      </c>
      <c r="C3">
        <v>63</v>
      </c>
      <c r="D3">
        <v>2.9</v>
      </c>
      <c r="F3" t="s">
        <v>51</v>
      </c>
      <c r="G3">
        <v>1</v>
      </c>
    </row>
    <row r="4" spans="1:7" x14ac:dyDescent="0.2">
      <c r="A4">
        <v>2</v>
      </c>
      <c r="B4">
        <v>3400</v>
      </c>
      <c r="C4">
        <v>53.8</v>
      </c>
      <c r="D4">
        <v>2.65</v>
      </c>
      <c r="F4" t="s">
        <v>55</v>
      </c>
      <c r="G4">
        <v>2</v>
      </c>
    </row>
    <row r="5" spans="1:7" x14ac:dyDescent="0.2">
      <c r="A5">
        <v>3</v>
      </c>
      <c r="B5">
        <v>3000</v>
      </c>
      <c r="C5">
        <v>44.5</v>
      </c>
      <c r="D5">
        <v>2.4</v>
      </c>
      <c r="F5" t="s">
        <v>53</v>
      </c>
      <c r="G5">
        <v>3</v>
      </c>
    </row>
    <row r="6" spans="1:7" x14ac:dyDescent="0.2">
      <c r="A6">
        <v>4</v>
      </c>
      <c r="B6">
        <v>2600</v>
      </c>
      <c r="C6">
        <v>35.299999999999997</v>
      </c>
      <c r="D6">
        <v>2.15</v>
      </c>
      <c r="F6" t="s">
        <v>54</v>
      </c>
      <c r="G6">
        <v>4</v>
      </c>
    </row>
    <row r="7" spans="1:7" x14ac:dyDescent="0.2">
      <c r="A7">
        <v>5</v>
      </c>
      <c r="B7">
        <v>2200</v>
      </c>
      <c r="C7">
        <v>26</v>
      </c>
      <c r="D7">
        <v>1.9</v>
      </c>
    </row>
    <row r="8" spans="1:7" x14ac:dyDescent="0.2">
      <c r="A8">
        <v>6</v>
      </c>
      <c r="B8">
        <v>2130</v>
      </c>
      <c r="C8">
        <v>25.4</v>
      </c>
      <c r="D8">
        <v>1.81</v>
      </c>
    </row>
    <row r="9" spans="1:7" x14ac:dyDescent="0.2">
      <c r="A9">
        <v>7</v>
      </c>
      <c r="B9">
        <v>2060</v>
      </c>
      <c r="C9">
        <v>24.8</v>
      </c>
      <c r="D9">
        <v>1.71</v>
      </c>
    </row>
    <row r="10" spans="1:7" x14ac:dyDescent="0.2">
      <c r="A10">
        <v>8</v>
      </c>
      <c r="B10">
        <v>1990</v>
      </c>
      <c r="C10">
        <v>24.2</v>
      </c>
      <c r="D10">
        <v>1.62</v>
      </c>
    </row>
    <row r="11" spans="1:7" x14ac:dyDescent="0.2">
      <c r="A11">
        <v>9</v>
      </c>
      <c r="B11">
        <v>1920</v>
      </c>
      <c r="C11">
        <v>23.6</v>
      </c>
      <c r="D11">
        <v>1.52</v>
      </c>
    </row>
    <row r="12" spans="1:7" x14ac:dyDescent="0.2">
      <c r="A12">
        <v>10</v>
      </c>
      <c r="B12">
        <v>1850</v>
      </c>
      <c r="C12">
        <v>23</v>
      </c>
      <c r="D12">
        <v>1.43</v>
      </c>
    </row>
    <row r="13" spans="1:7" x14ac:dyDescent="0.2">
      <c r="A13">
        <v>11</v>
      </c>
      <c r="B13">
        <v>1780</v>
      </c>
      <c r="C13">
        <v>22.2</v>
      </c>
      <c r="D13">
        <v>1.33</v>
      </c>
    </row>
    <row r="14" spans="1:7" x14ac:dyDescent="0.2">
      <c r="A14">
        <v>12</v>
      </c>
      <c r="B14">
        <v>1710</v>
      </c>
      <c r="C14">
        <v>21.4</v>
      </c>
      <c r="D14">
        <v>1.24</v>
      </c>
    </row>
    <row r="15" spans="1:7" x14ac:dyDescent="0.2">
      <c r="A15">
        <v>13</v>
      </c>
      <c r="B15">
        <v>1640</v>
      </c>
      <c r="C15">
        <v>20.6</v>
      </c>
      <c r="D15">
        <v>1.1399999999999999</v>
      </c>
    </row>
    <row r="16" spans="1:7" x14ac:dyDescent="0.2">
      <c r="A16">
        <v>14</v>
      </c>
      <c r="B16">
        <v>1570</v>
      </c>
      <c r="C16">
        <v>19.8</v>
      </c>
      <c r="D16">
        <v>1.05</v>
      </c>
    </row>
    <row r="17" spans="1:4" x14ac:dyDescent="0.2">
      <c r="A17">
        <v>15</v>
      </c>
      <c r="B17">
        <v>1500</v>
      </c>
      <c r="C17">
        <v>19</v>
      </c>
      <c r="D17">
        <v>0.95</v>
      </c>
    </row>
    <row r="18" spans="1:4" x14ac:dyDescent="0.2">
      <c r="A18">
        <v>16</v>
      </c>
      <c r="B18">
        <v>1420</v>
      </c>
      <c r="C18">
        <v>18.2</v>
      </c>
      <c r="D18">
        <v>0.9</v>
      </c>
    </row>
    <row r="19" spans="1:4" x14ac:dyDescent="0.2">
      <c r="A19">
        <v>17</v>
      </c>
      <c r="B19">
        <v>1340</v>
      </c>
      <c r="C19">
        <v>17.399999999999999</v>
      </c>
      <c r="D19">
        <v>0.86</v>
      </c>
    </row>
    <row r="20" spans="1:4" x14ac:dyDescent="0.2">
      <c r="A20">
        <v>18</v>
      </c>
      <c r="B20">
        <v>1260</v>
      </c>
      <c r="C20">
        <v>16.600000000000001</v>
      </c>
      <c r="D20">
        <v>0.81</v>
      </c>
    </row>
    <row r="21" spans="1:4" x14ac:dyDescent="0.2">
      <c r="A21">
        <v>19</v>
      </c>
      <c r="B21">
        <v>1180</v>
      </c>
      <c r="C21">
        <v>15.8</v>
      </c>
      <c r="D21">
        <v>0.77</v>
      </c>
    </row>
    <row r="22" spans="1:4" x14ac:dyDescent="0.2">
      <c r="A22">
        <v>20</v>
      </c>
      <c r="B22">
        <v>1100</v>
      </c>
      <c r="C22">
        <v>15</v>
      </c>
      <c r="D22">
        <v>0.72</v>
      </c>
    </row>
    <row r="23" spans="1:4" x14ac:dyDescent="0.2">
      <c r="A23">
        <v>21</v>
      </c>
      <c r="B23">
        <v>1030</v>
      </c>
      <c r="C23">
        <v>14.2</v>
      </c>
      <c r="D23">
        <v>0.67</v>
      </c>
    </row>
    <row r="24" spans="1:4" x14ac:dyDescent="0.2">
      <c r="A24">
        <v>22</v>
      </c>
      <c r="B24">
        <v>960</v>
      </c>
      <c r="C24">
        <v>13.4</v>
      </c>
      <c r="D24">
        <v>0.62</v>
      </c>
    </row>
    <row r="25" spans="1:4" x14ac:dyDescent="0.2">
      <c r="A25">
        <v>23</v>
      </c>
      <c r="B25">
        <v>890</v>
      </c>
      <c r="C25">
        <v>12.6</v>
      </c>
      <c r="D25">
        <v>0.57999999999999996</v>
      </c>
    </row>
    <row r="26" spans="1:4" x14ac:dyDescent="0.2">
      <c r="A26">
        <v>24</v>
      </c>
      <c r="B26">
        <v>820</v>
      </c>
      <c r="C26">
        <v>11.8</v>
      </c>
      <c r="D26">
        <v>0.53</v>
      </c>
    </row>
    <row r="27" spans="1:4" x14ac:dyDescent="0.2">
      <c r="A27">
        <v>25</v>
      </c>
      <c r="B27">
        <v>750</v>
      </c>
      <c r="C27">
        <v>11</v>
      </c>
      <c r="D27">
        <v>0.48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"/>
  <sheetViews>
    <sheetView workbookViewId="0">
      <selection activeCell="L18" sqref="L18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H35"/>
  <sheetViews>
    <sheetView showGridLines="0" tabSelected="1" zoomScale="90" workbookViewId="0">
      <selection activeCell="D12" sqref="D12"/>
    </sheetView>
  </sheetViews>
  <sheetFormatPr defaultRowHeight="12.75" x14ac:dyDescent="0.2"/>
  <cols>
    <col min="1" max="1" width="20.28515625" style="4" customWidth="1"/>
    <col min="2" max="2" width="20.140625" style="3" customWidth="1"/>
    <col min="3" max="6" width="18.7109375" style="3" customWidth="1"/>
    <col min="7" max="8" width="18.7109375" style="2" customWidth="1"/>
  </cols>
  <sheetData>
    <row r="1" spans="1:8" s="5" customFormat="1" ht="24.95" customHeight="1" x14ac:dyDescent="0.2">
      <c r="A1" s="75" t="s">
        <v>0</v>
      </c>
      <c r="B1" s="76"/>
      <c r="C1" s="78" t="s">
        <v>1</v>
      </c>
      <c r="D1" s="79"/>
      <c r="E1" s="79"/>
      <c r="F1" s="80"/>
      <c r="G1" s="58"/>
      <c r="H1" s="6"/>
    </row>
    <row r="2" spans="1:8" s="5" customFormat="1" ht="13.5" thickBot="1" x14ac:dyDescent="0.25">
      <c r="A2" s="57"/>
      <c r="B2" s="56"/>
      <c r="C2" s="55"/>
      <c r="D2" s="55"/>
      <c r="E2" s="55"/>
      <c r="F2" s="55"/>
      <c r="G2" s="6"/>
      <c r="H2" s="6"/>
    </row>
    <row r="3" spans="1:8" s="52" customFormat="1" ht="35.1" customHeight="1" thickBot="1" x14ac:dyDescent="0.25">
      <c r="A3" s="54" t="s">
        <v>2</v>
      </c>
      <c r="B3" s="53" t="s">
        <v>3</v>
      </c>
      <c r="C3" s="77" t="s">
        <v>4</v>
      </c>
      <c r="D3" s="71"/>
      <c r="E3" s="72"/>
      <c r="F3" s="53" t="s">
        <v>5</v>
      </c>
    </row>
    <row r="4" spans="1:8" s="48" customFormat="1" ht="30" customHeight="1" thickBot="1" x14ac:dyDescent="0.25">
      <c r="A4" s="51" t="s">
        <v>6</v>
      </c>
      <c r="B4" s="50">
        <v>0.1</v>
      </c>
      <c r="C4" s="70" t="s">
        <v>7</v>
      </c>
      <c r="D4" s="71"/>
      <c r="E4" s="72"/>
      <c r="F4" s="49" t="s">
        <v>8</v>
      </c>
    </row>
    <row r="5" spans="1:8" s="48" customFormat="1" ht="30" customHeight="1" thickBot="1" x14ac:dyDescent="0.25">
      <c r="A5" s="51" t="s">
        <v>9</v>
      </c>
      <c r="B5" s="50">
        <v>0.3</v>
      </c>
      <c r="C5" s="70" t="s">
        <v>10</v>
      </c>
      <c r="D5" s="71"/>
      <c r="E5" s="72"/>
      <c r="F5" s="49" t="s">
        <v>11</v>
      </c>
    </row>
    <row r="6" spans="1:8" s="48" customFormat="1" ht="30" customHeight="1" thickBot="1" x14ac:dyDescent="0.25">
      <c r="A6" s="51" t="s">
        <v>12</v>
      </c>
      <c r="B6" s="50">
        <v>0.5</v>
      </c>
      <c r="C6" s="70" t="s">
        <v>13</v>
      </c>
      <c r="D6" s="71"/>
      <c r="E6" s="72"/>
      <c r="F6" s="49" t="s">
        <v>14</v>
      </c>
    </row>
    <row r="7" spans="1:8" s="48" customFormat="1" ht="30" customHeight="1" thickBot="1" x14ac:dyDescent="0.25">
      <c r="A7" s="51" t="s">
        <v>15</v>
      </c>
      <c r="B7" s="50">
        <v>0.7</v>
      </c>
      <c r="C7" s="70" t="s">
        <v>16</v>
      </c>
      <c r="D7" s="73"/>
      <c r="E7" s="74"/>
      <c r="F7" s="49" t="s">
        <v>17</v>
      </c>
    </row>
    <row r="8" spans="1:8" s="48" customFormat="1" ht="30" customHeight="1" thickBot="1" x14ac:dyDescent="0.25">
      <c r="A8" s="51" t="s">
        <v>18</v>
      </c>
      <c r="B8" s="50">
        <v>1</v>
      </c>
      <c r="C8" s="70" t="s">
        <v>19</v>
      </c>
      <c r="D8" s="73"/>
      <c r="E8" s="74"/>
      <c r="F8" s="49" t="s">
        <v>20</v>
      </c>
    </row>
    <row r="9" spans="1:8" s="5" customFormat="1" ht="13.5" thickBot="1" x14ac:dyDescent="0.25">
      <c r="A9" s="8"/>
      <c r="B9" s="7"/>
      <c r="C9" s="7"/>
      <c r="D9" s="7"/>
      <c r="E9" s="7"/>
      <c r="F9" s="7"/>
      <c r="G9" s="6"/>
      <c r="H9" s="6"/>
    </row>
    <row r="10" spans="1:8" s="5" customFormat="1" ht="13.5" thickBot="1" x14ac:dyDescent="0.25">
      <c r="A10" s="47" t="s">
        <v>21</v>
      </c>
      <c r="B10" s="46" t="s">
        <v>22</v>
      </c>
      <c r="C10" s="45"/>
      <c r="D10" s="8"/>
      <c r="E10" s="7"/>
      <c r="F10" s="7" t="s">
        <v>23</v>
      </c>
      <c r="G10" s="6"/>
      <c r="H10" s="6"/>
    </row>
    <row r="11" spans="1:8" s="5" customFormat="1" ht="13.5" thickBot="1" x14ac:dyDescent="0.25">
      <c r="A11" s="44"/>
      <c r="B11" s="43">
        <f ca="1">TODAY()</f>
        <v>45219</v>
      </c>
      <c r="C11" s="42"/>
      <c r="D11" s="7" t="s">
        <v>24</v>
      </c>
      <c r="E11" s="7"/>
      <c r="F11" s="7"/>
      <c r="G11" s="6"/>
      <c r="H11" s="6"/>
    </row>
    <row r="12" spans="1:8" s="5" customFormat="1" x14ac:dyDescent="0.2">
      <c r="A12" s="8"/>
      <c r="B12" s="7"/>
      <c r="C12" s="7"/>
      <c r="D12" s="7"/>
      <c r="E12" s="7"/>
      <c r="F12" s="7"/>
      <c r="G12" s="6"/>
      <c r="H12" s="6"/>
    </row>
    <row r="13" spans="1:8" s="5" customFormat="1" ht="13.5" thickBot="1" x14ac:dyDescent="0.25">
      <c r="A13" s="8"/>
      <c r="B13" s="41" t="s">
        <v>25</v>
      </c>
      <c r="C13" s="41" t="s">
        <v>26</v>
      </c>
      <c r="D13" s="41" t="s">
        <v>27</v>
      </c>
      <c r="E13" s="41" t="s">
        <v>28</v>
      </c>
      <c r="F13" s="41" t="s">
        <v>29</v>
      </c>
      <c r="G13" s="41" t="s">
        <v>30</v>
      </c>
      <c r="H13" s="6"/>
    </row>
    <row r="14" spans="1:8" s="5" customFormat="1" ht="29.1" customHeight="1" x14ac:dyDescent="0.2">
      <c r="A14" s="40" t="s">
        <v>31</v>
      </c>
      <c r="B14" s="39"/>
      <c r="C14" s="38"/>
      <c r="D14" s="38"/>
      <c r="E14" s="38"/>
      <c r="F14" s="38"/>
      <c r="G14" s="37"/>
      <c r="H14" s="6"/>
    </row>
    <row r="15" spans="1:8" s="5" customFormat="1" ht="29.1" customHeight="1" x14ac:dyDescent="0.2">
      <c r="A15" s="29" t="s">
        <v>3</v>
      </c>
      <c r="B15" s="28">
        <v>0.5</v>
      </c>
      <c r="C15" s="27">
        <v>0.3</v>
      </c>
      <c r="D15" s="27">
        <v>0.3</v>
      </c>
      <c r="E15" s="27">
        <v>0.3</v>
      </c>
      <c r="F15" s="27">
        <v>0.3</v>
      </c>
      <c r="G15" s="26">
        <v>0.3</v>
      </c>
      <c r="H15" s="6"/>
    </row>
    <row r="16" spans="1:8" s="5" customFormat="1" ht="29.1" customHeight="1" x14ac:dyDescent="0.2">
      <c r="A16" s="29" t="s">
        <v>32</v>
      </c>
      <c r="B16" s="36">
        <v>1</v>
      </c>
      <c r="C16" s="35">
        <v>1</v>
      </c>
      <c r="D16" s="35">
        <v>1</v>
      </c>
      <c r="E16" s="35">
        <v>1</v>
      </c>
      <c r="F16" s="35">
        <v>1</v>
      </c>
      <c r="G16" s="34">
        <v>1</v>
      </c>
      <c r="H16" s="6"/>
    </row>
    <row r="17" spans="1:8" s="5" customFormat="1" ht="29.1" customHeight="1" thickBot="1" x14ac:dyDescent="0.25">
      <c r="A17" s="29" t="s">
        <v>33</v>
      </c>
      <c r="B17" s="33"/>
      <c r="C17" s="32"/>
      <c r="D17" s="32"/>
      <c r="E17" s="32"/>
      <c r="F17" s="32"/>
      <c r="G17" s="31"/>
      <c r="H17" s="6"/>
    </row>
    <row r="18" spans="1:8" s="5" customFormat="1" ht="29.1" customHeight="1" thickBot="1" x14ac:dyDescent="0.25">
      <c r="A18" s="29" t="s">
        <v>34</v>
      </c>
      <c r="B18" s="28"/>
      <c r="C18" s="27"/>
      <c r="D18" s="27"/>
      <c r="E18" s="27"/>
      <c r="F18" s="27"/>
      <c r="G18" s="26"/>
      <c r="H18" s="30" t="s">
        <v>35</v>
      </c>
    </row>
    <row r="19" spans="1:8" s="5" customFormat="1" ht="29.1" customHeight="1" x14ac:dyDescent="0.2">
      <c r="A19" s="29" t="s">
        <v>36</v>
      </c>
      <c r="B19" s="28"/>
      <c r="C19" s="27"/>
      <c r="D19" s="27"/>
      <c r="E19" s="27"/>
      <c r="F19" s="27"/>
      <c r="G19" s="26"/>
      <c r="H19" s="25"/>
    </row>
    <row r="20" spans="1:8" s="5" customFormat="1" ht="29.1" customHeight="1" thickBot="1" x14ac:dyDescent="0.25">
      <c r="A20" s="24" t="s">
        <v>37</v>
      </c>
      <c r="B20" s="23"/>
      <c r="C20" s="22"/>
      <c r="D20" s="22"/>
      <c r="E20" s="22"/>
      <c r="F20" s="22"/>
      <c r="G20" s="21"/>
      <c r="H20" s="20"/>
    </row>
    <row r="21" spans="1:8" s="5" customFormat="1" ht="26.25" thickTop="1" x14ac:dyDescent="0.2">
      <c r="A21" s="19" t="s">
        <v>38</v>
      </c>
      <c r="B21" s="18" t="str">
        <f t="shared" ref="B21:G21" si="0">IF(AND(ISNUMBER(B14),B14&gt;=0,ISNUMBER(B17),B17&gt;0,ISNUMBER(B15),B15&gt;0),B14/B17*B15,"")</f>
        <v/>
      </c>
      <c r="C21" s="18" t="str">
        <f t="shared" si="0"/>
        <v/>
      </c>
      <c r="D21" s="18" t="str">
        <f t="shared" si="0"/>
        <v/>
      </c>
      <c r="E21" s="18" t="str">
        <f t="shared" si="0"/>
        <v/>
      </c>
      <c r="F21" s="18" t="str">
        <f t="shared" si="0"/>
        <v/>
      </c>
      <c r="G21" s="18" t="str">
        <f t="shared" si="0"/>
        <v/>
      </c>
      <c r="H21" s="67"/>
    </row>
    <row r="22" spans="1:8" s="5" customFormat="1" ht="14.25" x14ac:dyDescent="0.2">
      <c r="A22" s="15" t="s">
        <v>39</v>
      </c>
      <c r="B22" s="14" t="str">
        <f t="shared" ref="B22:G22" si="1">IF(AND(ISNUMBER(B18),B18&gt;=0,ISNUMBER(B17),B17&gt;0,ISNUMBER(B21),B21&gt;=0),B18*B21,"")</f>
        <v/>
      </c>
      <c r="C22" s="14" t="str">
        <f t="shared" si="1"/>
        <v/>
      </c>
      <c r="D22" s="14" t="str">
        <f t="shared" si="1"/>
        <v/>
      </c>
      <c r="E22" s="14" t="str">
        <f t="shared" si="1"/>
        <v/>
      </c>
      <c r="F22" s="14" t="str">
        <f t="shared" si="1"/>
        <v/>
      </c>
      <c r="G22" s="14" t="str">
        <f t="shared" si="1"/>
        <v/>
      </c>
      <c r="H22" s="68"/>
    </row>
    <row r="23" spans="1:8" s="5" customFormat="1" ht="14.25" x14ac:dyDescent="0.2">
      <c r="A23" s="15" t="s">
        <v>40</v>
      </c>
      <c r="B23" s="17" t="str">
        <f>IF(OR(B20=0,ISBLANK(B20)),"",IF('Entry Form'!B16=1,IF(B20&lt;12.5,(0.353*3)*(12.006+2.71828182845904^(2.46-0.073*B20+0.125*B18+0.389*B19)),(0.361*3)*(-2.261+2.71828182845904^(2.69-0.065*B20+0.111*B18+0.361*B19))),(VLOOKUP(TRUNC(B20),Sheet3!$A$3:$D$28,B16))))</f>
        <v/>
      </c>
      <c r="C23" s="14" t="str">
        <f>IF(OR(C20=0,ISBLANK(C20)),"",IF('Entry Form'!C16=1,IF(C20&lt;12.5,(0.353*3)*(12.006+2.71828182845904^(2.46-0.073*C20+0.125*C18+0.389*C19)),(0.361*3)*(-2.261+2.71828182845904^(2.69-0.065*C20+0.111*C18+0.361*C19))),(VLOOKUP(TRUNC(C20),Sheet3!$A$3:$D$28,C16))))</f>
        <v/>
      </c>
      <c r="D23" s="14" t="str">
        <f>IF(OR(D20=0,ISBLANK(D20)),"",IF('Entry Form'!D16=1,IF(D20&lt;12.5,(0.353*3)*(12.006+2.71828182845904^(2.46-0.073*D20+0.125*D18+0.389*D19)),(0.361*3)*(-2.261+2.71828182845904^(2.69-0.065*D20+0.111*D18+0.361*D19))),(VLOOKUP(TRUNC(D20),Sheet3!$A$3:$D$28,D16))))</f>
        <v/>
      </c>
      <c r="E23" s="14" t="str">
        <f>IF(OR(E20=0,ISBLANK(E20)),"",IF('Entry Form'!E16=1,IF(E20&lt;12.5,(0.353*3)*(12.006+2.71828182845904^(2.46-0.073*E20+0.125*E18+0.389*E19)),(0.361*3)*(-2.261+2.71828182845904^(2.69-0.065*E20+0.111*E18+0.361*E19))),(VLOOKUP(TRUNC(E20),Sheet3!$A$3:$D$28,E16))))</f>
        <v/>
      </c>
      <c r="F23" s="14" t="str">
        <f>IF(OR(F20=0,ISBLANK(F20)),"",IF('Entry Form'!F16=1,IF(F20&lt;12.5,(0.353*3)*(12.006+2.71828182845904^(2.46-0.073*F20+0.125*F18+0.389*F19)),(0.361*3)*(-2.261+2.71828182845904^(2.69-0.065*F20+0.111*F18+0.361*F19))),(VLOOKUP(TRUNC(F20),Sheet3!$A$3:$D$28,F16))))</f>
        <v/>
      </c>
      <c r="G23" s="14" t="str">
        <f>IF(OR(G20=0,ISBLANK(G20)),"",IF('Entry Form'!G16=1,IF(G20&lt;12.5,(0.353*3)*(12.006+2.71828182845904^(2.46-0.073*G20+0.125*G18+0.389*G19)),(0.361*3)*(-2.261+2.71828182845904^(2.69-0.065*G20+0.111*G18+0.361*G19))),(VLOOKUP(TRUNC(G20),Sheet3!$A$3:$D$28,G16))))</f>
        <v/>
      </c>
      <c r="H23" s="69"/>
    </row>
    <row r="24" spans="1:8" s="5" customFormat="1" ht="15" x14ac:dyDescent="0.2">
      <c r="A24" s="15" t="s">
        <v>41</v>
      </c>
      <c r="B24" s="14" t="str">
        <f t="shared" ref="B24:G24" si="2">IF(AND(ISTEXT(B22),B22=""),"",IF(OR(AND(ISNUMBER(B19),B19&lt;=0),AND(ISNUMBER(B19),OR(B19&lt;0,B19&gt;14)),AND(ISNUMBER(B23),B19&gt;0,OR(ISBLANK(B22),ISTEXT(B22),ISBLANK(B19),ISTEXT(B19)))),-99,IF(OR(ISBLANK(B19),ISTEXT(B23)),0,3*B22/B23)))</f>
        <v/>
      </c>
      <c r="C24" s="14" t="str">
        <f t="shared" si="2"/>
        <v/>
      </c>
      <c r="D24" s="14" t="str">
        <f t="shared" si="2"/>
        <v/>
      </c>
      <c r="E24" s="14" t="str">
        <f t="shared" si="2"/>
        <v/>
      </c>
      <c r="F24" s="14" t="str">
        <f t="shared" si="2"/>
        <v/>
      </c>
      <c r="G24" s="14" t="str">
        <f t="shared" si="2"/>
        <v/>
      </c>
      <c r="H24" s="16">
        <f>SUM(B24:G24)</f>
        <v>0</v>
      </c>
    </row>
    <row r="25" spans="1:8" s="5" customFormat="1" ht="15" x14ac:dyDescent="0.2">
      <c r="A25" s="15" t="s">
        <v>42</v>
      </c>
      <c r="B25" s="14" t="str">
        <f>IF(OR(B20=0,ISBLANK(B20)),"",(VLOOKUP(TRUNC(B20),Sheet4!$A$3:$E$28,(B16+1))))</f>
        <v/>
      </c>
      <c r="C25" s="14" t="str">
        <f>IF(OR(C20=0,ISBLANK(C20)),"",(VLOOKUP(TRUNC(C20),Sheet4!$A$3:$E$28,(C16+1))))</f>
        <v/>
      </c>
      <c r="D25" s="14" t="str">
        <f>IF(OR(D20=0,ISBLANK(D20)),"",(VLOOKUP(TRUNC(D20),Sheet4!$A$3:$E$28,(D16+1))))</f>
        <v/>
      </c>
      <c r="E25" s="14" t="str">
        <f>IF(OR(E20=0,ISBLANK(E20)),"",(VLOOKUP(TRUNC(E20),Sheet4!$A$3:$E$28,(E16+1))))</f>
        <v/>
      </c>
      <c r="F25" s="14" t="str">
        <f>IF(OR(F20=0,ISBLANK(F20)),"",(VLOOKUP(TRUNC(F20),Sheet4!$A$3:$E$28,(F16+1))))</f>
        <v/>
      </c>
      <c r="G25" s="14" t="str">
        <f>IF(OR(G20=0,ISBLANK(G20)),"",(VLOOKUP(TRUNC(G20),Sheet4!$A$3:$E$28,(G16+1))))</f>
        <v/>
      </c>
      <c r="H25" s="13"/>
    </row>
    <row r="26" spans="1:8" s="5" customFormat="1" ht="15.75" thickBot="1" x14ac:dyDescent="0.25">
      <c r="A26" s="12" t="s">
        <v>43</v>
      </c>
      <c r="B26" s="11" t="str">
        <f t="shared" ref="B26:G26" si="3">IF(AND(ISTEXT(B22),B22=""),"",IF(OR(AND(ISNUMBER(B19),B19&lt;=0),AND(ISNUMBER(B19),OR(B19&lt;0,B19&gt;14)),AND(ISNUMBER(B23),B19&gt;0,OR(ISBLANK(B22),ISTEXT(B22),ISBLANK(B19),ISTEXT(B19)))),-99,IF(OR(ISBLANK(B19),ISTEXT(B23)),0,4*B22/B25)))</f>
        <v/>
      </c>
      <c r="C26" s="11" t="str">
        <f t="shared" si="3"/>
        <v/>
      </c>
      <c r="D26" s="11" t="str">
        <f t="shared" si="3"/>
        <v/>
      </c>
      <c r="E26" s="11" t="str">
        <f t="shared" si="3"/>
        <v/>
      </c>
      <c r="F26" s="11" t="str">
        <f t="shared" si="3"/>
        <v/>
      </c>
      <c r="G26" s="11" t="str">
        <f t="shared" si="3"/>
        <v/>
      </c>
      <c r="H26" s="10">
        <f>SUM(B26:G26)</f>
        <v>0</v>
      </c>
    </row>
    <row r="27" spans="1:8" s="5" customFormat="1" x14ac:dyDescent="0.2">
      <c r="A27" s="8"/>
      <c r="B27" s="7"/>
      <c r="C27" s="7"/>
      <c r="D27" s="7"/>
      <c r="E27" s="7"/>
      <c r="F27" s="7"/>
      <c r="G27" s="6"/>
      <c r="H27" s="9"/>
    </row>
    <row r="28" spans="1:8" s="5" customFormat="1" x14ac:dyDescent="0.2">
      <c r="A28" s="8"/>
      <c r="B28" s="7"/>
      <c r="C28" s="7"/>
      <c r="D28" s="7"/>
      <c r="E28" s="7"/>
      <c r="F28" s="7"/>
      <c r="G28" s="6"/>
      <c r="H28" s="6"/>
    </row>
    <row r="29" spans="1:8" s="5" customFormat="1" x14ac:dyDescent="0.2">
      <c r="A29" s="8"/>
      <c r="B29" s="7"/>
      <c r="C29" s="7"/>
      <c r="D29" s="7"/>
      <c r="E29" s="7"/>
      <c r="F29" s="7"/>
      <c r="G29" s="6"/>
      <c r="H29" s="6"/>
    </row>
    <row r="30" spans="1:8" s="5" customFormat="1" x14ac:dyDescent="0.2">
      <c r="A30" s="8"/>
      <c r="B30" s="7"/>
      <c r="C30" s="7"/>
      <c r="D30" s="7"/>
      <c r="E30" s="7"/>
      <c r="F30" s="7"/>
      <c r="G30" s="6"/>
      <c r="H30" s="6"/>
    </row>
    <row r="31" spans="1:8" s="5" customFormat="1" x14ac:dyDescent="0.2">
      <c r="A31" s="8"/>
      <c r="B31" s="7"/>
      <c r="C31" s="7"/>
      <c r="D31" s="7"/>
      <c r="E31" s="7"/>
      <c r="F31" s="7"/>
      <c r="G31" s="6"/>
      <c r="H31" s="6"/>
    </row>
    <row r="32" spans="1:8" s="5" customFormat="1" x14ac:dyDescent="0.2">
      <c r="A32" s="8"/>
      <c r="B32" s="7"/>
      <c r="C32" s="7"/>
      <c r="D32" s="7"/>
      <c r="E32" s="7"/>
      <c r="F32" s="7"/>
      <c r="G32" s="6"/>
      <c r="H32" s="6"/>
    </row>
    <row r="33" spans="1:8" s="5" customFormat="1" x14ac:dyDescent="0.2">
      <c r="A33" s="8"/>
      <c r="B33" s="7"/>
      <c r="C33" s="7"/>
      <c r="D33" s="7"/>
      <c r="E33" s="7"/>
      <c r="F33" s="7"/>
      <c r="G33" s="6"/>
      <c r="H33" s="6"/>
    </row>
    <row r="34" spans="1:8" s="5" customFormat="1" x14ac:dyDescent="0.2">
      <c r="A34" s="8"/>
      <c r="B34" s="7"/>
      <c r="C34" s="7"/>
      <c r="D34" s="7"/>
      <c r="E34" s="7"/>
      <c r="F34" s="7"/>
      <c r="G34" s="6"/>
      <c r="H34" s="6"/>
    </row>
    <row r="35" spans="1:8" s="5" customFormat="1" x14ac:dyDescent="0.2">
      <c r="A35" s="8"/>
      <c r="B35" s="7"/>
      <c r="C35" s="7"/>
      <c r="D35" s="7"/>
      <c r="E35" s="7"/>
      <c r="F35" s="7"/>
      <c r="G35" s="6"/>
      <c r="H35" s="6"/>
    </row>
  </sheetData>
  <dataConsolidate/>
  <mergeCells count="9">
    <mergeCell ref="H21:H23"/>
    <mergeCell ref="C6:E6"/>
    <mergeCell ref="C7:E7"/>
    <mergeCell ref="C8:E8"/>
    <mergeCell ref="A1:B1"/>
    <mergeCell ref="C3:E3"/>
    <mergeCell ref="C4:E4"/>
    <mergeCell ref="C5:E5"/>
    <mergeCell ref="C1:F1"/>
  </mergeCells>
  <pageMargins left="0.17" right="0.55000000000000004" top="0.75" bottom="0.7" header="0.42" footer="0.4"/>
  <pageSetup scale="85" orientation="landscape" horizontalDpi="720" verticalDpi="72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85" r:id="rId4" name="ComboBox13">
          <controlPr defaultSize="0" autoLine="0" linkedCell="$G$15" listFillRange="'Entry Form'!$A$4:$B$8" r:id="rId5">
            <anchor moveWithCells="1">
              <from>
                <xdr:col>6</xdr:col>
                <xdr:colOff>38100</xdr:colOff>
                <xdr:row>14</xdr:row>
                <xdr:rowOff>38100</xdr:rowOff>
              </from>
              <to>
                <xdr:col>6</xdr:col>
                <xdr:colOff>1219200</xdr:colOff>
                <xdr:row>14</xdr:row>
                <xdr:rowOff>323850</xdr:rowOff>
              </to>
            </anchor>
          </controlPr>
        </control>
      </mc:Choice>
      <mc:Fallback>
        <control shapeId="3085" r:id="rId4" name="ComboBox13"/>
      </mc:Fallback>
    </mc:AlternateContent>
    <mc:AlternateContent xmlns:mc="http://schemas.openxmlformats.org/markup-compatibility/2006">
      <mc:Choice Requires="x14">
        <control shapeId="3084" r:id="rId6" name="ComboBox12">
          <controlPr defaultSize="0" autoLine="0" linkedCell="$F$15" listFillRange="'Entry Form'!$A$4:$B$8" r:id="rId7">
            <anchor moveWithCells="1">
              <from>
                <xdr:col>5</xdr:col>
                <xdr:colOff>38100</xdr:colOff>
                <xdr:row>14</xdr:row>
                <xdr:rowOff>38100</xdr:rowOff>
              </from>
              <to>
                <xdr:col>5</xdr:col>
                <xdr:colOff>1219200</xdr:colOff>
                <xdr:row>14</xdr:row>
                <xdr:rowOff>323850</xdr:rowOff>
              </to>
            </anchor>
          </controlPr>
        </control>
      </mc:Choice>
      <mc:Fallback>
        <control shapeId="3084" r:id="rId6" name="ComboBox12"/>
      </mc:Fallback>
    </mc:AlternateContent>
    <mc:AlternateContent xmlns:mc="http://schemas.openxmlformats.org/markup-compatibility/2006">
      <mc:Choice Requires="x14">
        <control shapeId="3083" r:id="rId8" name="ComboBox11">
          <controlPr defaultSize="0" autoLine="0" linkedCell="$E$15" listFillRange="'Entry Form'!$A$4:$B$8" r:id="rId9">
            <anchor moveWithCells="1">
              <from>
                <xdr:col>4</xdr:col>
                <xdr:colOff>38100</xdr:colOff>
                <xdr:row>14</xdr:row>
                <xdr:rowOff>38100</xdr:rowOff>
              </from>
              <to>
                <xdr:col>4</xdr:col>
                <xdr:colOff>1219200</xdr:colOff>
                <xdr:row>14</xdr:row>
                <xdr:rowOff>323850</xdr:rowOff>
              </to>
            </anchor>
          </controlPr>
        </control>
      </mc:Choice>
      <mc:Fallback>
        <control shapeId="3083" r:id="rId8" name="ComboBox11"/>
      </mc:Fallback>
    </mc:AlternateContent>
    <mc:AlternateContent xmlns:mc="http://schemas.openxmlformats.org/markup-compatibility/2006">
      <mc:Choice Requires="x14">
        <control shapeId="3082" r:id="rId10" name="ComboBox10">
          <controlPr defaultSize="0" autoLine="0" linkedCell="$D$15" listFillRange="'Entry Form'!$A$4:$B$8" r:id="rId11">
            <anchor moveWithCells="1">
              <from>
                <xdr:col>3</xdr:col>
                <xdr:colOff>38100</xdr:colOff>
                <xdr:row>14</xdr:row>
                <xdr:rowOff>38100</xdr:rowOff>
              </from>
              <to>
                <xdr:col>3</xdr:col>
                <xdr:colOff>1219200</xdr:colOff>
                <xdr:row>14</xdr:row>
                <xdr:rowOff>323850</xdr:rowOff>
              </to>
            </anchor>
          </controlPr>
        </control>
      </mc:Choice>
      <mc:Fallback>
        <control shapeId="3082" r:id="rId10" name="ComboBox10"/>
      </mc:Fallback>
    </mc:AlternateContent>
    <mc:AlternateContent xmlns:mc="http://schemas.openxmlformats.org/markup-compatibility/2006">
      <mc:Choice Requires="x14">
        <control shapeId="3081" r:id="rId12" name="ComboBox9">
          <controlPr defaultSize="0" autoLine="0" linkedCell="$C$15" listFillRange="'Entry Form'!$A$4:$B$8" r:id="rId13">
            <anchor moveWithCells="1">
              <from>
                <xdr:col>2</xdr:col>
                <xdr:colOff>38100</xdr:colOff>
                <xdr:row>14</xdr:row>
                <xdr:rowOff>38100</xdr:rowOff>
              </from>
              <to>
                <xdr:col>2</xdr:col>
                <xdr:colOff>1219200</xdr:colOff>
                <xdr:row>14</xdr:row>
                <xdr:rowOff>323850</xdr:rowOff>
              </to>
            </anchor>
          </controlPr>
        </control>
      </mc:Choice>
      <mc:Fallback>
        <control shapeId="3081" r:id="rId12" name="ComboBox9"/>
      </mc:Fallback>
    </mc:AlternateContent>
    <mc:AlternateContent xmlns:mc="http://schemas.openxmlformats.org/markup-compatibility/2006">
      <mc:Choice Requires="x14">
        <control shapeId="3080" r:id="rId14" name="ComboBox8">
          <controlPr defaultSize="0" autoLine="0" linkedCell="$B$15" listFillRange="'Entry Form'!$A$4:$B$8" r:id="rId15">
            <anchor moveWithCells="1">
              <from>
                <xdr:col>1</xdr:col>
                <xdr:colOff>38100</xdr:colOff>
                <xdr:row>14</xdr:row>
                <xdr:rowOff>38100</xdr:rowOff>
              </from>
              <to>
                <xdr:col>1</xdr:col>
                <xdr:colOff>1219200</xdr:colOff>
                <xdr:row>14</xdr:row>
                <xdr:rowOff>323850</xdr:rowOff>
              </to>
            </anchor>
          </controlPr>
        </control>
      </mc:Choice>
      <mc:Fallback>
        <control shapeId="3080" r:id="rId14" name="ComboBox8"/>
      </mc:Fallback>
    </mc:AlternateContent>
    <mc:AlternateContent xmlns:mc="http://schemas.openxmlformats.org/markup-compatibility/2006">
      <mc:Choice Requires="x14">
        <control shapeId="3079" r:id="rId16" name="ComboBox7">
          <controlPr defaultSize="0" autoLine="0" linkedCell="$G$16" listFillRange="Sheet3!$F$3:$G$6" r:id="rId17">
            <anchor moveWithCells="1">
              <from>
                <xdr:col>6</xdr:col>
                <xdr:colOff>28575</xdr:colOff>
                <xdr:row>15</xdr:row>
                <xdr:rowOff>28575</xdr:rowOff>
              </from>
              <to>
                <xdr:col>6</xdr:col>
                <xdr:colOff>1228725</xdr:colOff>
                <xdr:row>15</xdr:row>
                <xdr:rowOff>333375</xdr:rowOff>
              </to>
            </anchor>
          </controlPr>
        </control>
      </mc:Choice>
      <mc:Fallback>
        <control shapeId="3079" r:id="rId16" name="ComboBox7"/>
      </mc:Fallback>
    </mc:AlternateContent>
    <mc:AlternateContent xmlns:mc="http://schemas.openxmlformats.org/markup-compatibility/2006">
      <mc:Choice Requires="x14">
        <control shapeId="3078" r:id="rId18" name="ComboBox6">
          <controlPr defaultSize="0" autoLine="0" linkedCell="$F$16" listFillRange="Sheet3!$F$3:$G$6" r:id="rId19">
            <anchor moveWithCells="1">
              <from>
                <xdr:col>5</xdr:col>
                <xdr:colOff>28575</xdr:colOff>
                <xdr:row>15</xdr:row>
                <xdr:rowOff>28575</xdr:rowOff>
              </from>
              <to>
                <xdr:col>5</xdr:col>
                <xdr:colOff>1228725</xdr:colOff>
                <xdr:row>15</xdr:row>
                <xdr:rowOff>333375</xdr:rowOff>
              </to>
            </anchor>
          </controlPr>
        </control>
      </mc:Choice>
      <mc:Fallback>
        <control shapeId="3078" r:id="rId18" name="ComboBox6"/>
      </mc:Fallback>
    </mc:AlternateContent>
    <mc:AlternateContent xmlns:mc="http://schemas.openxmlformats.org/markup-compatibility/2006">
      <mc:Choice Requires="x14">
        <control shapeId="3077" r:id="rId20" name="ComboBox5">
          <controlPr defaultSize="0" autoLine="0" linkedCell="$E$16" listFillRange="Sheet3!$F$3:$G$6" r:id="rId21">
            <anchor moveWithCells="1">
              <from>
                <xdr:col>4</xdr:col>
                <xdr:colOff>28575</xdr:colOff>
                <xdr:row>15</xdr:row>
                <xdr:rowOff>28575</xdr:rowOff>
              </from>
              <to>
                <xdr:col>4</xdr:col>
                <xdr:colOff>1228725</xdr:colOff>
                <xdr:row>15</xdr:row>
                <xdr:rowOff>333375</xdr:rowOff>
              </to>
            </anchor>
          </controlPr>
        </control>
      </mc:Choice>
      <mc:Fallback>
        <control shapeId="3077" r:id="rId20" name="ComboBox5"/>
      </mc:Fallback>
    </mc:AlternateContent>
    <mc:AlternateContent xmlns:mc="http://schemas.openxmlformats.org/markup-compatibility/2006">
      <mc:Choice Requires="x14">
        <control shapeId="3076" r:id="rId22" name="ComboBox4">
          <controlPr defaultSize="0" autoLine="0" linkedCell="$D$16" listFillRange="Sheet3!$F$3:$G$6" r:id="rId23">
            <anchor moveWithCells="1">
              <from>
                <xdr:col>3</xdr:col>
                <xdr:colOff>28575</xdr:colOff>
                <xdr:row>15</xdr:row>
                <xdr:rowOff>28575</xdr:rowOff>
              </from>
              <to>
                <xdr:col>3</xdr:col>
                <xdr:colOff>1228725</xdr:colOff>
                <xdr:row>15</xdr:row>
                <xdr:rowOff>333375</xdr:rowOff>
              </to>
            </anchor>
          </controlPr>
        </control>
      </mc:Choice>
      <mc:Fallback>
        <control shapeId="3076" r:id="rId22" name="ComboBox4"/>
      </mc:Fallback>
    </mc:AlternateContent>
    <mc:AlternateContent xmlns:mc="http://schemas.openxmlformats.org/markup-compatibility/2006">
      <mc:Choice Requires="x14">
        <control shapeId="3075" r:id="rId24" name="ComboBox3">
          <controlPr defaultSize="0" autoLine="0" linkedCell="$B$16" listFillRange="Sheet3!$F$3:$G$6" r:id="rId25">
            <anchor moveWithCells="1">
              <from>
                <xdr:col>1</xdr:col>
                <xdr:colOff>28575</xdr:colOff>
                <xdr:row>15</xdr:row>
                <xdr:rowOff>28575</xdr:rowOff>
              </from>
              <to>
                <xdr:col>1</xdr:col>
                <xdr:colOff>1228725</xdr:colOff>
                <xdr:row>15</xdr:row>
                <xdr:rowOff>333375</xdr:rowOff>
              </to>
            </anchor>
          </controlPr>
        </control>
      </mc:Choice>
      <mc:Fallback>
        <control shapeId="3075" r:id="rId24" name="ComboBox3"/>
      </mc:Fallback>
    </mc:AlternateContent>
    <mc:AlternateContent xmlns:mc="http://schemas.openxmlformats.org/markup-compatibility/2006">
      <mc:Choice Requires="x14">
        <control shapeId="3074" r:id="rId26" name="ComboBox2">
          <controlPr defaultSize="0" autoLine="0" linkedCell="$C$16" listFillRange="Sheet3!$F$3:$G$6" r:id="rId27">
            <anchor moveWithCells="1">
              <from>
                <xdr:col>2</xdr:col>
                <xdr:colOff>28575</xdr:colOff>
                <xdr:row>15</xdr:row>
                <xdr:rowOff>28575</xdr:rowOff>
              </from>
              <to>
                <xdr:col>2</xdr:col>
                <xdr:colOff>1228725</xdr:colOff>
                <xdr:row>15</xdr:row>
                <xdr:rowOff>333375</xdr:rowOff>
              </to>
            </anchor>
          </controlPr>
        </control>
      </mc:Choice>
      <mc:Fallback>
        <control shapeId="3074" r:id="rId26" name="ComboBox2"/>
      </mc:Fallback>
    </mc:AlternateContent>
    <mc:AlternateContent xmlns:mc="http://schemas.openxmlformats.org/markup-compatibility/2006">
      <mc:Choice Requires="x14">
        <control shapeId="3073" r:id="rId28" name="ComboBox1">
          <controlPr defaultSize="0" autoLine="0" linkedCell="$B$16" listFillRange="Sheet3!$F$3:$G$6" r:id="rId29">
            <anchor moveWithCells="1">
              <from>
                <xdr:col>1</xdr:col>
                <xdr:colOff>28575</xdr:colOff>
                <xdr:row>15</xdr:row>
                <xdr:rowOff>28575</xdr:rowOff>
              </from>
              <to>
                <xdr:col>1</xdr:col>
                <xdr:colOff>1228725</xdr:colOff>
                <xdr:row>15</xdr:row>
                <xdr:rowOff>333375</xdr:rowOff>
              </to>
            </anchor>
          </controlPr>
        </control>
      </mc:Choice>
      <mc:Fallback>
        <control shapeId="3073" r:id="rId28" name="ComboBox1"/>
      </mc:Fallback>
    </mc:AlternateContent>
    <mc:AlternateContent xmlns:mc="http://schemas.openxmlformats.org/markup-compatibility/2006">
      <mc:Choice Requires="x14">
        <control shapeId="3086" r:id="rId30" name="Button 14">
          <controlPr defaultSize="0" print="0" autoFill="0" autoPict="0" macro="[0]!Macro1">
            <anchor moveWithCells="1" sizeWithCells="1">
              <from>
                <xdr:col>7</xdr:col>
                <xdr:colOff>0</xdr:colOff>
                <xdr:row>18</xdr:row>
                <xdr:rowOff>9525</xdr:rowOff>
              </from>
              <to>
                <xdr:col>7</xdr:col>
                <xdr:colOff>1228725</xdr:colOff>
                <xdr:row>23</xdr:row>
                <xdr:rowOff>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H34"/>
  <sheetViews>
    <sheetView workbookViewId="0">
      <selection activeCell="I37" sqref="I37"/>
    </sheetView>
  </sheetViews>
  <sheetFormatPr defaultRowHeight="12.75" x14ac:dyDescent="0.2"/>
  <cols>
    <col min="1" max="1" width="19.7109375" style="60" customWidth="1"/>
    <col min="2" max="6" width="19.7109375" customWidth="1"/>
    <col min="7" max="7" width="19.7109375" style="59" customWidth="1"/>
  </cols>
  <sheetData>
    <row r="1" spans="1:8" ht="45.95" customHeight="1" thickBot="1" x14ac:dyDescent="0.25">
      <c r="A1" s="81" t="s">
        <v>25</v>
      </c>
      <c r="B1" s="81"/>
      <c r="C1" s="81"/>
      <c r="D1" s="81"/>
      <c r="E1" s="81"/>
      <c r="F1" s="81"/>
      <c r="G1" s="81"/>
    </row>
    <row r="2" spans="1:8" ht="45.95" customHeight="1" thickBot="1" x14ac:dyDescent="0.25">
      <c r="A2" s="66" t="s">
        <v>44</v>
      </c>
      <c r="B2" s="54" t="s">
        <v>45</v>
      </c>
      <c r="C2" s="54" t="s">
        <v>46</v>
      </c>
      <c r="D2" s="54" t="s">
        <v>47</v>
      </c>
      <c r="E2" s="54" t="s">
        <v>48</v>
      </c>
      <c r="F2" s="54" t="s">
        <v>41</v>
      </c>
      <c r="G2" s="54" t="s">
        <v>43</v>
      </c>
      <c r="H2" s="65"/>
    </row>
    <row r="3" spans="1:8" ht="21.95" customHeight="1" thickBot="1" x14ac:dyDescent="0.25">
      <c r="A3" s="64"/>
      <c r="B3" s="33"/>
      <c r="C3" s="28"/>
      <c r="D3" s="28"/>
      <c r="E3" s="63"/>
      <c r="F3" s="62"/>
      <c r="G3" s="61"/>
    </row>
    <row r="4" spans="1:8" ht="21.95" customHeight="1" thickBot="1" x14ac:dyDescent="0.25">
      <c r="A4" s="64"/>
      <c r="B4" s="33"/>
      <c r="C4" s="28"/>
      <c r="D4" s="28"/>
      <c r="E4" s="63"/>
      <c r="F4" s="62"/>
      <c r="G4" s="61"/>
    </row>
    <row r="5" spans="1:8" ht="21.95" customHeight="1" thickBot="1" x14ac:dyDescent="0.25">
      <c r="A5" s="64"/>
      <c r="B5" s="33"/>
      <c r="C5" s="28"/>
      <c r="D5" s="28"/>
      <c r="E5" s="63"/>
      <c r="F5" s="62"/>
      <c r="G5" s="61"/>
    </row>
    <row r="6" spans="1:8" ht="21.95" customHeight="1" thickBot="1" x14ac:dyDescent="0.25">
      <c r="A6" s="64"/>
      <c r="B6" s="33"/>
      <c r="C6" s="28"/>
      <c r="D6" s="28"/>
      <c r="E6" s="63"/>
      <c r="F6" s="62"/>
      <c r="G6" s="61"/>
    </row>
    <row r="7" spans="1:8" ht="21.95" customHeight="1" thickBot="1" x14ac:dyDescent="0.25">
      <c r="A7" s="64"/>
      <c r="B7" s="33"/>
      <c r="C7" s="28"/>
      <c r="D7" s="28"/>
      <c r="E7" s="63"/>
      <c r="F7" s="62"/>
      <c r="G7" s="61"/>
    </row>
    <row r="8" spans="1:8" ht="21.95" customHeight="1" thickBot="1" x14ac:dyDescent="0.25">
      <c r="A8" s="64"/>
      <c r="B8" s="33"/>
      <c r="C8" s="28"/>
      <c r="D8" s="28"/>
      <c r="E8" s="63"/>
      <c r="F8" s="62"/>
      <c r="G8" s="61"/>
    </row>
    <row r="9" spans="1:8" ht="21.95" customHeight="1" thickBot="1" x14ac:dyDescent="0.25">
      <c r="A9" s="64"/>
      <c r="B9" s="33"/>
      <c r="C9" s="28"/>
      <c r="D9" s="28"/>
      <c r="E9" s="63"/>
      <c r="F9" s="62"/>
      <c r="G9" s="61"/>
    </row>
    <row r="10" spans="1:8" ht="21.95" customHeight="1" thickBot="1" x14ac:dyDescent="0.25">
      <c r="A10" s="64"/>
      <c r="B10" s="33"/>
      <c r="C10" s="28"/>
      <c r="D10" s="28"/>
      <c r="E10" s="63"/>
      <c r="F10" s="62"/>
      <c r="G10" s="61"/>
    </row>
    <row r="11" spans="1:8" ht="21.95" customHeight="1" thickBot="1" x14ac:dyDescent="0.25">
      <c r="A11" s="64"/>
      <c r="B11" s="33"/>
      <c r="C11" s="28"/>
      <c r="D11" s="28"/>
      <c r="E11" s="63"/>
      <c r="F11" s="62"/>
      <c r="G11" s="61"/>
    </row>
    <row r="12" spans="1:8" ht="21.95" customHeight="1" thickBot="1" x14ac:dyDescent="0.25">
      <c r="A12" s="64"/>
      <c r="B12" s="33"/>
      <c r="C12" s="28"/>
      <c r="D12" s="28"/>
      <c r="E12" s="63"/>
      <c r="F12" s="62"/>
      <c r="G12" s="61"/>
    </row>
    <row r="13" spans="1:8" ht="21.95" customHeight="1" thickBot="1" x14ac:dyDescent="0.25">
      <c r="A13" s="64"/>
      <c r="B13" s="33"/>
      <c r="C13" s="28"/>
      <c r="D13" s="28"/>
      <c r="E13" s="63"/>
      <c r="F13" s="62"/>
      <c r="G13" s="61"/>
    </row>
    <row r="14" spans="1:8" ht="21.95" customHeight="1" thickBot="1" x14ac:dyDescent="0.25">
      <c r="A14" s="64"/>
      <c r="B14" s="33"/>
      <c r="C14" s="28"/>
      <c r="D14" s="28"/>
      <c r="E14" s="63"/>
      <c r="F14" s="62"/>
      <c r="G14" s="61"/>
    </row>
    <row r="15" spans="1:8" ht="21.95" customHeight="1" thickBot="1" x14ac:dyDescent="0.25">
      <c r="A15" s="64"/>
      <c r="B15" s="33"/>
      <c r="C15" s="28"/>
      <c r="D15" s="28"/>
      <c r="E15" s="63"/>
      <c r="F15" s="62"/>
      <c r="G15" s="61"/>
    </row>
    <row r="16" spans="1:8" ht="21.95" customHeight="1" thickBot="1" x14ac:dyDescent="0.25">
      <c r="A16" s="64"/>
      <c r="B16" s="33"/>
      <c r="C16" s="28"/>
      <c r="D16" s="28"/>
      <c r="E16" s="63"/>
      <c r="F16" s="62"/>
      <c r="G16" s="61"/>
    </row>
    <row r="17" spans="1:7" ht="21.95" customHeight="1" thickBot="1" x14ac:dyDescent="0.25">
      <c r="A17" s="64"/>
      <c r="B17" s="33"/>
      <c r="C17" s="28"/>
      <c r="D17" s="28"/>
      <c r="E17" s="63"/>
      <c r="F17" s="62"/>
      <c r="G17" s="61"/>
    </row>
    <row r="18" spans="1:7" ht="21.95" customHeight="1" thickBot="1" x14ac:dyDescent="0.25">
      <c r="A18" s="64"/>
      <c r="B18" s="33"/>
      <c r="C18" s="28"/>
      <c r="D18" s="28"/>
      <c r="E18" s="63"/>
      <c r="F18" s="62"/>
      <c r="G18" s="61"/>
    </row>
    <row r="19" spans="1:7" ht="21.95" customHeight="1" thickBot="1" x14ac:dyDescent="0.25">
      <c r="A19" s="64"/>
      <c r="B19" s="33"/>
      <c r="C19" s="28"/>
      <c r="D19" s="28"/>
      <c r="E19" s="63"/>
      <c r="F19" s="62"/>
      <c r="G19" s="61"/>
    </row>
    <row r="20" spans="1:7" ht="21.95" customHeight="1" thickBot="1" x14ac:dyDescent="0.25">
      <c r="A20" s="64"/>
      <c r="B20" s="33"/>
      <c r="C20" s="28"/>
      <c r="D20" s="28"/>
      <c r="E20" s="63"/>
      <c r="F20" s="62"/>
      <c r="G20" s="61"/>
    </row>
    <row r="21" spans="1:7" ht="21.95" customHeight="1" thickBot="1" x14ac:dyDescent="0.25">
      <c r="A21" s="64"/>
      <c r="B21" s="33"/>
      <c r="C21" s="28"/>
      <c r="D21" s="28"/>
      <c r="E21" s="63"/>
      <c r="F21" s="62"/>
      <c r="G21" s="61"/>
    </row>
    <row r="22" spans="1:7" ht="21.95" customHeight="1" thickBot="1" x14ac:dyDescent="0.25">
      <c r="A22" s="64"/>
      <c r="B22" s="33"/>
      <c r="C22" s="28"/>
      <c r="D22" s="28"/>
      <c r="E22" s="63"/>
      <c r="F22" s="62"/>
      <c r="G22" s="61"/>
    </row>
    <row r="23" spans="1:7" ht="21.95" customHeight="1" thickBot="1" x14ac:dyDescent="0.25">
      <c r="A23" s="64"/>
      <c r="B23" s="33"/>
      <c r="C23" s="28"/>
      <c r="D23" s="28"/>
      <c r="E23" s="63"/>
      <c r="F23" s="62"/>
      <c r="G23" s="61"/>
    </row>
    <row r="24" spans="1:7" ht="21.95" customHeight="1" thickBot="1" x14ac:dyDescent="0.25">
      <c r="A24" s="64"/>
      <c r="B24" s="33"/>
      <c r="C24" s="28"/>
      <c r="D24" s="28"/>
      <c r="E24" s="63"/>
      <c r="F24" s="62"/>
      <c r="G24" s="61"/>
    </row>
    <row r="25" spans="1:7" ht="21.95" customHeight="1" thickBot="1" x14ac:dyDescent="0.25">
      <c r="A25" s="64"/>
      <c r="B25" s="33"/>
      <c r="C25" s="28"/>
      <c r="D25" s="28"/>
      <c r="E25" s="63"/>
      <c r="F25" s="62"/>
      <c r="G25" s="61"/>
    </row>
    <row r="26" spans="1:7" ht="21.95" customHeight="1" thickBot="1" x14ac:dyDescent="0.25">
      <c r="A26" s="64"/>
      <c r="B26" s="33"/>
      <c r="C26" s="28"/>
      <c r="D26" s="28"/>
      <c r="E26" s="63"/>
      <c r="F26" s="62"/>
      <c r="G26" s="61"/>
    </row>
    <row r="27" spans="1:7" ht="21.95" customHeight="1" thickBot="1" x14ac:dyDescent="0.25">
      <c r="A27" s="64"/>
      <c r="B27" s="33"/>
      <c r="C27" s="28"/>
      <c r="D27" s="28"/>
      <c r="E27" s="63"/>
      <c r="F27" s="62"/>
      <c r="G27" s="61"/>
    </row>
    <row r="28" spans="1:7" ht="21.95" customHeight="1" thickBot="1" x14ac:dyDescent="0.25">
      <c r="A28" s="64"/>
      <c r="B28" s="33"/>
      <c r="C28" s="28"/>
      <c r="D28" s="28"/>
      <c r="E28" s="63"/>
      <c r="F28" s="62"/>
      <c r="G28" s="61"/>
    </row>
    <row r="29" spans="1:7" ht="21.95" customHeight="1" thickBot="1" x14ac:dyDescent="0.25">
      <c r="A29" s="64"/>
      <c r="B29" s="33"/>
      <c r="C29" s="28"/>
      <c r="D29" s="28"/>
      <c r="E29" s="63"/>
      <c r="F29" s="62"/>
      <c r="G29" s="61"/>
    </row>
    <row r="30" spans="1:7" ht="21.95" customHeight="1" thickBot="1" x14ac:dyDescent="0.25">
      <c r="A30" s="64"/>
      <c r="B30" s="33"/>
      <c r="C30" s="28"/>
      <c r="D30" s="28"/>
      <c r="E30" s="63"/>
      <c r="F30" s="62"/>
      <c r="G30" s="61"/>
    </row>
    <row r="31" spans="1:7" ht="21.95" customHeight="1" thickBot="1" x14ac:dyDescent="0.25">
      <c r="A31" s="64"/>
      <c r="B31" s="33"/>
      <c r="C31" s="28"/>
      <c r="D31" s="28"/>
      <c r="E31" s="63"/>
      <c r="F31" s="62"/>
      <c r="G31" s="61"/>
    </row>
    <row r="32" spans="1:7" ht="21.95" customHeight="1" thickBot="1" x14ac:dyDescent="0.25">
      <c r="A32" s="64"/>
      <c r="B32" s="33"/>
      <c r="C32" s="28"/>
      <c r="D32" s="28"/>
      <c r="E32" s="63"/>
      <c r="F32" s="62"/>
      <c r="G32" s="61"/>
    </row>
    <row r="33" spans="1:7" ht="21.95" customHeight="1" thickBot="1" x14ac:dyDescent="0.25">
      <c r="A33" s="64"/>
      <c r="B33" s="33"/>
      <c r="C33" s="28"/>
      <c r="D33" s="28"/>
      <c r="E33" s="63"/>
      <c r="F33" s="62"/>
      <c r="G33" s="61"/>
    </row>
    <row r="34" spans="1:7" ht="21.95" customHeight="1" thickBot="1" x14ac:dyDescent="0.25">
      <c r="A34" s="64"/>
      <c r="B34" s="33"/>
      <c r="C34" s="28"/>
      <c r="D34" s="28"/>
      <c r="E34" s="63"/>
      <c r="F34" s="62"/>
      <c r="G34" s="61"/>
    </row>
  </sheetData>
  <mergeCells count="1">
    <mergeCell ref="A1:G1"/>
  </mergeCells>
  <conditionalFormatting sqref="F2:F32 F35:F65536">
    <cfRule type="cellIs" dxfId="14" priority="3" stopIfTrue="1" operator="lessThan">
      <formula>0.5</formula>
    </cfRule>
  </conditionalFormatting>
  <conditionalFormatting sqref="F33">
    <cfRule type="cellIs" dxfId="13" priority="2" stopIfTrue="1" operator="lessThan">
      <formula>0.5</formula>
    </cfRule>
  </conditionalFormatting>
  <conditionalFormatting sqref="F34">
    <cfRule type="cellIs" dxfId="12" priority="1" stopIfTrue="1" operator="lessThan">
      <formula>0.5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G32"/>
  <sheetViews>
    <sheetView workbookViewId="0">
      <selection activeCell="I37" sqref="I37"/>
    </sheetView>
  </sheetViews>
  <sheetFormatPr defaultRowHeight="12.75" x14ac:dyDescent="0.2"/>
  <cols>
    <col min="1" max="7" width="19.7109375" customWidth="1"/>
  </cols>
  <sheetData>
    <row r="1" spans="1:7" ht="45.95" customHeight="1" thickBot="1" x14ac:dyDescent="0.25">
      <c r="A1" s="81" t="s">
        <v>26</v>
      </c>
      <c r="B1" s="81"/>
      <c r="C1" s="81"/>
      <c r="D1" s="81"/>
      <c r="E1" s="81"/>
      <c r="F1" s="81"/>
      <c r="G1" s="81"/>
    </row>
    <row r="2" spans="1:7" ht="45.95" customHeight="1" thickBot="1" x14ac:dyDescent="0.25">
      <c r="A2" s="66" t="s">
        <v>44</v>
      </c>
      <c r="B2" s="54" t="s">
        <v>45</v>
      </c>
      <c r="C2" s="54" t="s">
        <v>46</v>
      </c>
      <c r="D2" s="54" t="s">
        <v>47</v>
      </c>
      <c r="E2" s="54" t="s">
        <v>48</v>
      </c>
      <c r="F2" s="54" t="s">
        <v>41</v>
      </c>
      <c r="G2" s="54" t="s">
        <v>43</v>
      </c>
    </row>
    <row r="3" spans="1:7" ht="21.95" customHeight="1" thickBot="1" x14ac:dyDescent="0.25">
      <c r="A3" s="64"/>
      <c r="B3" s="33"/>
      <c r="C3" s="28"/>
      <c r="D3" s="28"/>
      <c r="E3" s="63"/>
      <c r="F3" s="62"/>
      <c r="G3" s="61"/>
    </row>
    <row r="4" spans="1:7" ht="21.95" customHeight="1" thickBot="1" x14ac:dyDescent="0.25">
      <c r="A4" s="64"/>
      <c r="B4" s="33"/>
      <c r="C4" s="28"/>
      <c r="D4" s="28"/>
      <c r="E4" s="63"/>
      <c r="F4" s="62"/>
      <c r="G4" s="61"/>
    </row>
    <row r="5" spans="1:7" ht="21.95" customHeight="1" thickBot="1" x14ac:dyDescent="0.25">
      <c r="A5" s="64"/>
      <c r="B5" s="33"/>
      <c r="C5" s="28"/>
      <c r="D5" s="28"/>
      <c r="E5" s="63"/>
      <c r="F5" s="62"/>
      <c r="G5" s="61"/>
    </row>
    <row r="6" spans="1:7" ht="21.95" customHeight="1" thickBot="1" x14ac:dyDescent="0.25">
      <c r="A6" s="64"/>
      <c r="B6" s="33"/>
      <c r="C6" s="28"/>
      <c r="D6" s="28"/>
      <c r="E6" s="63"/>
      <c r="F6" s="62"/>
      <c r="G6" s="61"/>
    </row>
    <row r="7" spans="1:7" ht="21.95" customHeight="1" thickBot="1" x14ac:dyDescent="0.25">
      <c r="A7" s="64"/>
      <c r="B7" s="33"/>
      <c r="C7" s="28"/>
      <c r="D7" s="28"/>
      <c r="E7" s="63"/>
      <c r="F7" s="62"/>
      <c r="G7" s="61"/>
    </row>
    <row r="8" spans="1:7" ht="21.95" customHeight="1" thickBot="1" x14ac:dyDescent="0.25">
      <c r="A8" s="64"/>
      <c r="B8" s="33"/>
      <c r="C8" s="28"/>
      <c r="D8" s="28"/>
      <c r="E8" s="63"/>
      <c r="F8" s="62"/>
      <c r="G8" s="61"/>
    </row>
    <row r="9" spans="1:7" ht="21.95" customHeight="1" thickBot="1" x14ac:dyDescent="0.25">
      <c r="A9" s="64"/>
      <c r="B9" s="33"/>
      <c r="C9" s="28"/>
      <c r="D9" s="28"/>
      <c r="E9" s="63"/>
      <c r="F9" s="62"/>
      <c r="G9" s="61"/>
    </row>
    <row r="10" spans="1:7" ht="21.95" customHeight="1" thickBot="1" x14ac:dyDescent="0.25">
      <c r="A10" s="64"/>
      <c r="B10" s="33"/>
      <c r="C10" s="28"/>
      <c r="D10" s="28"/>
      <c r="E10" s="63"/>
      <c r="F10" s="62"/>
      <c r="G10" s="61"/>
    </row>
    <row r="11" spans="1:7" ht="21.95" customHeight="1" thickBot="1" x14ac:dyDescent="0.25">
      <c r="A11" s="64"/>
      <c r="B11" s="33"/>
      <c r="C11" s="28"/>
      <c r="D11" s="28"/>
      <c r="E11" s="63"/>
      <c r="F11" s="62"/>
      <c r="G11" s="61"/>
    </row>
    <row r="12" spans="1:7" ht="21.95" customHeight="1" thickBot="1" x14ac:dyDescent="0.25">
      <c r="A12" s="64"/>
      <c r="B12" s="33"/>
      <c r="C12" s="28"/>
      <c r="D12" s="28"/>
      <c r="E12" s="63"/>
      <c r="F12" s="62"/>
      <c r="G12" s="61"/>
    </row>
    <row r="13" spans="1:7" ht="21.95" customHeight="1" thickBot="1" x14ac:dyDescent="0.25">
      <c r="A13" s="64"/>
      <c r="B13" s="33"/>
      <c r="C13" s="28"/>
      <c r="D13" s="28"/>
      <c r="E13" s="63"/>
      <c r="F13" s="62"/>
      <c r="G13" s="61"/>
    </row>
    <row r="14" spans="1:7" ht="21.95" customHeight="1" thickBot="1" x14ac:dyDescent="0.25">
      <c r="A14" s="64"/>
      <c r="B14" s="33"/>
      <c r="C14" s="28"/>
      <c r="D14" s="28"/>
      <c r="E14" s="63"/>
      <c r="F14" s="62"/>
      <c r="G14" s="61"/>
    </row>
    <row r="15" spans="1:7" ht="21.95" customHeight="1" thickBot="1" x14ac:dyDescent="0.25">
      <c r="A15" s="64"/>
      <c r="B15" s="33"/>
      <c r="C15" s="28"/>
      <c r="D15" s="28"/>
      <c r="E15" s="63"/>
      <c r="F15" s="62"/>
      <c r="G15" s="61"/>
    </row>
    <row r="16" spans="1:7" ht="21.95" customHeight="1" thickBot="1" x14ac:dyDescent="0.25">
      <c r="A16" s="64"/>
      <c r="B16" s="33"/>
      <c r="C16" s="28"/>
      <c r="D16" s="28"/>
      <c r="E16" s="63"/>
      <c r="F16" s="62"/>
      <c r="G16" s="61"/>
    </row>
    <row r="17" spans="1:7" ht="21.95" customHeight="1" thickBot="1" x14ac:dyDescent="0.25">
      <c r="A17" s="64"/>
      <c r="B17" s="33"/>
      <c r="C17" s="28"/>
      <c r="D17" s="28"/>
      <c r="E17" s="63"/>
      <c r="F17" s="62"/>
      <c r="G17" s="61"/>
    </row>
    <row r="18" spans="1:7" ht="21.95" customHeight="1" thickBot="1" x14ac:dyDescent="0.25">
      <c r="A18" s="64"/>
      <c r="B18" s="33"/>
      <c r="C18" s="28"/>
      <c r="D18" s="28"/>
      <c r="E18" s="63"/>
      <c r="F18" s="62"/>
      <c r="G18" s="61"/>
    </row>
    <row r="19" spans="1:7" ht="21.95" customHeight="1" thickBot="1" x14ac:dyDescent="0.25">
      <c r="A19" s="64"/>
      <c r="B19" s="33"/>
      <c r="C19" s="28"/>
      <c r="D19" s="28"/>
      <c r="E19" s="63"/>
      <c r="F19" s="62"/>
      <c r="G19" s="61"/>
    </row>
    <row r="20" spans="1:7" ht="21.95" customHeight="1" thickBot="1" x14ac:dyDescent="0.25">
      <c r="A20" s="64"/>
      <c r="B20" s="33"/>
      <c r="C20" s="28"/>
      <c r="D20" s="28"/>
      <c r="E20" s="63"/>
      <c r="F20" s="62"/>
      <c r="G20" s="61"/>
    </row>
    <row r="21" spans="1:7" ht="21.95" customHeight="1" thickBot="1" x14ac:dyDescent="0.25">
      <c r="A21" s="64"/>
      <c r="B21" s="33"/>
      <c r="C21" s="28"/>
      <c r="D21" s="28"/>
      <c r="E21" s="63"/>
      <c r="F21" s="62"/>
      <c r="G21" s="61"/>
    </row>
    <row r="22" spans="1:7" ht="21.95" customHeight="1" thickBot="1" x14ac:dyDescent="0.25">
      <c r="A22" s="64"/>
      <c r="B22" s="33"/>
      <c r="C22" s="28"/>
      <c r="D22" s="28"/>
      <c r="E22" s="63"/>
      <c r="F22" s="62"/>
      <c r="G22" s="61"/>
    </row>
    <row r="23" spans="1:7" ht="21.95" customHeight="1" thickBot="1" x14ac:dyDescent="0.25">
      <c r="A23" s="64"/>
      <c r="B23" s="33"/>
      <c r="C23" s="28"/>
      <c r="D23" s="28"/>
      <c r="E23" s="63"/>
      <c r="F23" s="62"/>
      <c r="G23" s="61"/>
    </row>
    <row r="24" spans="1:7" ht="21.95" customHeight="1" thickBot="1" x14ac:dyDescent="0.25">
      <c r="A24" s="64"/>
      <c r="B24" s="33"/>
      <c r="C24" s="28"/>
      <c r="D24" s="28"/>
      <c r="E24" s="63"/>
      <c r="F24" s="62"/>
      <c r="G24" s="61"/>
    </row>
    <row r="25" spans="1:7" ht="21.95" customHeight="1" thickBot="1" x14ac:dyDescent="0.25">
      <c r="A25" s="64"/>
      <c r="B25" s="33"/>
      <c r="C25" s="28"/>
      <c r="D25" s="28"/>
      <c r="E25" s="63"/>
      <c r="F25" s="62"/>
      <c r="G25" s="61"/>
    </row>
    <row r="26" spans="1:7" ht="21.95" customHeight="1" thickBot="1" x14ac:dyDescent="0.25">
      <c r="A26" s="64"/>
      <c r="B26" s="33"/>
      <c r="C26" s="28"/>
      <c r="D26" s="28"/>
      <c r="E26" s="63"/>
      <c r="F26" s="62"/>
      <c r="G26" s="61"/>
    </row>
    <row r="27" spans="1:7" ht="21.95" customHeight="1" thickBot="1" x14ac:dyDescent="0.25">
      <c r="A27" s="64"/>
      <c r="B27" s="33"/>
      <c r="C27" s="28"/>
      <c r="D27" s="28"/>
      <c r="E27" s="63"/>
      <c r="F27" s="62"/>
      <c r="G27" s="61"/>
    </row>
    <row r="28" spans="1:7" ht="21.95" customHeight="1" thickBot="1" x14ac:dyDescent="0.25">
      <c r="A28" s="64"/>
      <c r="B28" s="33"/>
      <c r="C28" s="28"/>
      <c r="D28" s="28"/>
      <c r="E28" s="63"/>
      <c r="F28" s="62"/>
      <c r="G28" s="61"/>
    </row>
    <row r="29" spans="1:7" ht="21.95" customHeight="1" thickBot="1" x14ac:dyDescent="0.25">
      <c r="A29" s="64"/>
      <c r="B29" s="33"/>
      <c r="C29" s="28"/>
      <c r="D29" s="28"/>
      <c r="E29" s="63"/>
      <c r="F29" s="62"/>
      <c r="G29" s="61"/>
    </row>
    <row r="30" spans="1:7" ht="21.95" customHeight="1" thickBot="1" x14ac:dyDescent="0.25">
      <c r="A30" s="64"/>
      <c r="B30" s="33"/>
      <c r="C30" s="28"/>
      <c r="D30" s="28"/>
      <c r="E30" s="63"/>
      <c r="F30" s="62"/>
      <c r="G30" s="61"/>
    </row>
    <row r="31" spans="1:7" ht="21.95" customHeight="1" thickBot="1" x14ac:dyDescent="0.25">
      <c r="A31" s="64"/>
      <c r="B31" s="33"/>
      <c r="C31" s="28"/>
      <c r="D31" s="28"/>
      <c r="E31" s="63"/>
      <c r="F31" s="62"/>
      <c r="G31" s="61"/>
    </row>
    <row r="32" spans="1:7" ht="21.95" customHeight="1" thickBot="1" x14ac:dyDescent="0.25">
      <c r="A32" s="64"/>
      <c r="B32" s="33"/>
      <c r="C32" s="28"/>
      <c r="D32" s="28"/>
      <c r="E32" s="63"/>
      <c r="F32" s="62"/>
      <c r="G32" s="61"/>
    </row>
  </sheetData>
  <mergeCells count="1">
    <mergeCell ref="A1:G1"/>
  </mergeCells>
  <conditionalFormatting sqref="F2:F3">
    <cfRule type="cellIs" dxfId="11" priority="2" stopIfTrue="1" operator="lessThan">
      <formula>0.5</formula>
    </cfRule>
  </conditionalFormatting>
  <conditionalFormatting sqref="F4:F32">
    <cfRule type="cellIs" dxfId="10" priority="1" stopIfTrue="1" operator="lessThan">
      <formula>0.5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G32"/>
  <sheetViews>
    <sheetView workbookViewId="0">
      <selection activeCell="I37" sqref="I37"/>
    </sheetView>
  </sheetViews>
  <sheetFormatPr defaultRowHeight="12.75" x14ac:dyDescent="0.2"/>
  <cols>
    <col min="1" max="7" width="19.7109375" customWidth="1"/>
  </cols>
  <sheetData>
    <row r="1" spans="1:7" ht="45.95" customHeight="1" thickBot="1" x14ac:dyDescent="0.25">
      <c r="A1" s="81" t="s">
        <v>27</v>
      </c>
      <c r="B1" s="81"/>
      <c r="C1" s="81"/>
      <c r="D1" s="81"/>
      <c r="E1" s="81"/>
      <c r="F1" s="81"/>
      <c r="G1" s="81"/>
    </row>
    <row r="2" spans="1:7" ht="45.95" customHeight="1" thickBot="1" x14ac:dyDescent="0.25">
      <c r="A2" s="66" t="s">
        <v>44</v>
      </c>
      <c r="B2" s="54" t="s">
        <v>45</v>
      </c>
      <c r="C2" s="54" t="s">
        <v>46</v>
      </c>
      <c r="D2" s="54" t="s">
        <v>47</v>
      </c>
      <c r="E2" s="54" t="s">
        <v>48</v>
      </c>
      <c r="F2" s="54" t="s">
        <v>41</v>
      </c>
      <c r="G2" s="54" t="s">
        <v>43</v>
      </c>
    </row>
    <row r="3" spans="1:7" ht="21.95" customHeight="1" thickBot="1" x14ac:dyDescent="0.25">
      <c r="A3" s="64"/>
      <c r="B3" s="33"/>
      <c r="C3" s="28"/>
      <c r="D3" s="28"/>
      <c r="E3" s="63"/>
      <c r="F3" s="62"/>
      <c r="G3" s="61"/>
    </row>
    <row r="4" spans="1:7" ht="21.95" customHeight="1" thickBot="1" x14ac:dyDescent="0.25">
      <c r="A4" s="64"/>
      <c r="B4" s="33"/>
      <c r="C4" s="28"/>
      <c r="D4" s="28"/>
      <c r="E4" s="63"/>
      <c r="F4" s="62"/>
      <c r="G4" s="61"/>
    </row>
    <row r="5" spans="1:7" ht="21.95" customHeight="1" thickBot="1" x14ac:dyDescent="0.25">
      <c r="A5" s="64"/>
      <c r="B5" s="33"/>
      <c r="C5" s="28"/>
      <c r="D5" s="28"/>
      <c r="E5" s="63"/>
      <c r="F5" s="62"/>
      <c r="G5" s="61"/>
    </row>
    <row r="6" spans="1:7" ht="21.95" customHeight="1" thickBot="1" x14ac:dyDescent="0.25">
      <c r="A6" s="64"/>
      <c r="B6" s="33"/>
      <c r="C6" s="28"/>
      <c r="D6" s="28"/>
      <c r="E6" s="63"/>
      <c r="F6" s="62"/>
      <c r="G6" s="61"/>
    </row>
    <row r="7" spans="1:7" ht="21.95" customHeight="1" thickBot="1" x14ac:dyDescent="0.25">
      <c r="A7" s="64"/>
      <c r="B7" s="33"/>
      <c r="C7" s="28"/>
      <c r="D7" s="28"/>
      <c r="E7" s="63"/>
      <c r="F7" s="62"/>
      <c r="G7" s="61"/>
    </row>
    <row r="8" spans="1:7" ht="21.95" customHeight="1" thickBot="1" x14ac:dyDescent="0.25">
      <c r="A8" s="64"/>
      <c r="B8" s="33"/>
      <c r="C8" s="28"/>
      <c r="D8" s="28"/>
      <c r="E8" s="63"/>
      <c r="F8" s="62"/>
      <c r="G8" s="61"/>
    </row>
    <row r="9" spans="1:7" ht="21.95" customHeight="1" thickBot="1" x14ac:dyDescent="0.25">
      <c r="A9" s="64"/>
      <c r="B9" s="33"/>
      <c r="C9" s="28"/>
      <c r="D9" s="28"/>
      <c r="E9" s="63"/>
      <c r="F9" s="62"/>
      <c r="G9" s="61"/>
    </row>
    <row r="10" spans="1:7" ht="21.95" customHeight="1" thickBot="1" x14ac:dyDescent="0.25">
      <c r="A10" s="64"/>
      <c r="B10" s="33"/>
      <c r="C10" s="28"/>
      <c r="D10" s="28"/>
      <c r="E10" s="63"/>
      <c r="F10" s="62"/>
      <c r="G10" s="61"/>
    </row>
    <row r="11" spans="1:7" ht="21.95" customHeight="1" thickBot="1" x14ac:dyDescent="0.25">
      <c r="A11" s="64"/>
      <c r="B11" s="33"/>
      <c r="C11" s="28"/>
      <c r="D11" s="28"/>
      <c r="E11" s="63"/>
      <c r="F11" s="62"/>
      <c r="G11" s="61"/>
    </row>
    <row r="12" spans="1:7" ht="21.95" customHeight="1" thickBot="1" x14ac:dyDescent="0.25">
      <c r="A12" s="64"/>
      <c r="B12" s="33"/>
      <c r="C12" s="28"/>
      <c r="D12" s="28"/>
      <c r="E12" s="63"/>
      <c r="F12" s="62"/>
      <c r="G12" s="61"/>
    </row>
    <row r="13" spans="1:7" ht="21.95" customHeight="1" thickBot="1" x14ac:dyDescent="0.25">
      <c r="A13" s="64"/>
      <c r="B13" s="33"/>
      <c r="C13" s="28"/>
      <c r="D13" s="28"/>
      <c r="E13" s="63"/>
      <c r="F13" s="62"/>
      <c r="G13" s="61"/>
    </row>
    <row r="14" spans="1:7" ht="21.95" customHeight="1" thickBot="1" x14ac:dyDescent="0.25">
      <c r="A14" s="64"/>
      <c r="B14" s="33"/>
      <c r="C14" s="28"/>
      <c r="D14" s="28"/>
      <c r="E14" s="63"/>
      <c r="F14" s="62"/>
      <c r="G14" s="61"/>
    </row>
    <row r="15" spans="1:7" ht="21.95" customHeight="1" thickBot="1" x14ac:dyDescent="0.25">
      <c r="A15" s="64"/>
      <c r="B15" s="33"/>
      <c r="C15" s="28"/>
      <c r="D15" s="28"/>
      <c r="E15" s="63"/>
      <c r="F15" s="62"/>
      <c r="G15" s="61"/>
    </row>
    <row r="16" spans="1:7" ht="21.95" customHeight="1" thickBot="1" x14ac:dyDescent="0.25">
      <c r="A16" s="64"/>
      <c r="B16" s="33"/>
      <c r="C16" s="28"/>
      <c r="D16" s="28"/>
      <c r="E16" s="63"/>
      <c r="F16" s="62"/>
      <c r="G16" s="61"/>
    </row>
    <row r="17" spans="1:7" ht="21.95" customHeight="1" thickBot="1" x14ac:dyDescent="0.25">
      <c r="A17" s="64"/>
      <c r="B17" s="33"/>
      <c r="C17" s="28"/>
      <c r="D17" s="28"/>
      <c r="E17" s="63"/>
      <c r="F17" s="62"/>
      <c r="G17" s="61"/>
    </row>
    <row r="18" spans="1:7" ht="21.95" customHeight="1" thickBot="1" x14ac:dyDescent="0.25">
      <c r="A18" s="64"/>
      <c r="B18" s="33"/>
      <c r="C18" s="28"/>
      <c r="D18" s="28"/>
      <c r="E18" s="63"/>
      <c r="F18" s="62"/>
      <c r="G18" s="61"/>
    </row>
    <row r="19" spans="1:7" ht="21.95" customHeight="1" thickBot="1" x14ac:dyDescent="0.25">
      <c r="A19" s="64"/>
      <c r="B19" s="33"/>
      <c r="C19" s="28"/>
      <c r="D19" s="28"/>
      <c r="E19" s="63"/>
      <c r="F19" s="62"/>
      <c r="G19" s="61"/>
    </row>
    <row r="20" spans="1:7" ht="21.95" customHeight="1" thickBot="1" x14ac:dyDescent="0.25">
      <c r="A20" s="64"/>
      <c r="B20" s="33"/>
      <c r="C20" s="28"/>
      <c r="D20" s="28"/>
      <c r="E20" s="63"/>
      <c r="F20" s="62"/>
      <c r="G20" s="61"/>
    </row>
    <row r="21" spans="1:7" ht="21.95" customHeight="1" thickBot="1" x14ac:dyDescent="0.25">
      <c r="A21" s="64"/>
      <c r="B21" s="33"/>
      <c r="C21" s="28"/>
      <c r="D21" s="28"/>
      <c r="E21" s="63"/>
      <c r="F21" s="62"/>
      <c r="G21" s="61"/>
    </row>
    <row r="22" spans="1:7" ht="21.95" customHeight="1" thickBot="1" x14ac:dyDescent="0.25">
      <c r="A22" s="64"/>
      <c r="B22" s="33"/>
      <c r="C22" s="28"/>
      <c r="D22" s="28"/>
      <c r="E22" s="63"/>
      <c r="F22" s="62"/>
      <c r="G22" s="61"/>
    </row>
    <row r="23" spans="1:7" ht="21.95" customHeight="1" thickBot="1" x14ac:dyDescent="0.25">
      <c r="A23" s="64"/>
      <c r="B23" s="33"/>
      <c r="C23" s="28"/>
      <c r="D23" s="28"/>
      <c r="E23" s="63"/>
      <c r="F23" s="62"/>
      <c r="G23" s="61"/>
    </row>
    <row r="24" spans="1:7" ht="21.95" customHeight="1" thickBot="1" x14ac:dyDescent="0.25">
      <c r="A24" s="64"/>
      <c r="B24" s="33"/>
      <c r="C24" s="28"/>
      <c r="D24" s="28"/>
      <c r="E24" s="63"/>
      <c r="F24" s="62"/>
      <c r="G24" s="61"/>
    </row>
    <row r="25" spans="1:7" ht="21.95" customHeight="1" thickBot="1" x14ac:dyDescent="0.25">
      <c r="A25" s="64"/>
      <c r="B25" s="33"/>
      <c r="C25" s="28"/>
      <c r="D25" s="28"/>
      <c r="E25" s="63"/>
      <c r="F25" s="62"/>
      <c r="G25" s="61"/>
    </row>
    <row r="26" spans="1:7" ht="21.95" customHeight="1" thickBot="1" x14ac:dyDescent="0.25">
      <c r="A26" s="64"/>
      <c r="B26" s="33"/>
      <c r="C26" s="28"/>
      <c r="D26" s="28"/>
      <c r="E26" s="63"/>
      <c r="F26" s="62"/>
      <c r="G26" s="61"/>
    </row>
    <row r="27" spans="1:7" ht="21.95" customHeight="1" thickBot="1" x14ac:dyDescent="0.25">
      <c r="A27" s="64"/>
      <c r="B27" s="33"/>
      <c r="C27" s="28"/>
      <c r="D27" s="28"/>
      <c r="E27" s="63"/>
      <c r="F27" s="62"/>
      <c r="G27" s="61"/>
    </row>
    <row r="28" spans="1:7" ht="21.95" customHeight="1" thickBot="1" x14ac:dyDescent="0.25">
      <c r="A28" s="64"/>
      <c r="B28" s="33"/>
      <c r="C28" s="28"/>
      <c r="D28" s="28"/>
      <c r="E28" s="63"/>
      <c r="F28" s="62"/>
      <c r="G28" s="61"/>
    </row>
    <row r="29" spans="1:7" ht="21.95" customHeight="1" thickBot="1" x14ac:dyDescent="0.25">
      <c r="A29" s="64"/>
      <c r="B29" s="33"/>
      <c r="C29" s="28"/>
      <c r="D29" s="28"/>
      <c r="E29" s="63"/>
      <c r="F29" s="62"/>
      <c r="G29" s="61"/>
    </row>
    <row r="30" spans="1:7" ht="21.95" customHeight="1" thickBot="1" x14ac:dyDescent="0.25">
      <c r="A30" s="64"/>
      <c r="B30" s="33"/>
      <c r="C30" s="28"/>
      <c r="D30" s="28"/>
      <c r="E30" s="63"/>
      <c r="F30" s="62"/>
      <c r="G30" s="61"/>
    </row>
    <row r="31" spans="1:7" ht="21.95" customHeight="1" thickBot="1" x14ac:dyDescent="0.25">
      <c r="A31" s="64"/>
      <c r="B31" s="33"/>
      <c r="C31" s="28"/>
      <c r="D31" s="28"/>
      <c r="E31" s="63"/>
      <c r="F31" s="62"/>
      <c r="G31" s="61"/>
    </row>
    <row r="32" spans="1:7" ht="21.95" customHeight="1" thickBot="1" x14ac:dyDescent="0.25">
      <c r="A32" s="64"/>
      <c r="B32" s="33"/>
      <c r="C32" s="28"/>
      <c r="D32" s="28"/>
      <c r="E32" s="63"/>
      <c r="F32" s="62"/>
      <c r="G32" s="61"/>
    </row>
  </sheetData>
  <mergeCells count="1">
    <mergeCell ref="A1:G1"/>
  </mergeCells>
  <conditionalFormatting sqref="F2:F3">
    <cfRule type="cellIs" dxfId="9" priority="2" stopIfTrue="1" operator="lessThan">
      <formula>0.5</formula>
    </cfRule>
  </conditionalFormatting>
  <conditionalFormatting sqref="F4:F32">
    <cfRule type="cellIs" dxfId="8" priority="1" stopIfTrue="1" operator="lessThan">
      <formula>0.5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G32"/>
  <sheetViews>
    <sheetView workbookViewId="0">
      <selection activeCell="I37" sqref="I37"/>
    </sheetView>
  </sheetViews>
  <sheetFormatPr defaultRowHeight="12.75" x14ac:dyDescent="0.2"/>
  <cols>
    <col min="1" max="7" width="19.7109375" customWidth="1"/>
  </cols>
  <sheetData>
    <row r="1" spans="1:7" ht="45.95" customHeight="1" thickBot="1" x14ac:dyDescent="0.25">
      <c r="A1" s="81" t="s">
        <v>28</v>
      </c>
      <c r="B1" s="81"/>
      <c r="C1" s="81"/>
      <c r="D1" s="81"/>
      <c r="E1" s="81"/>
      <c r="F1" s="81"/>
      <c r="G1" s="81"/>
    </row>
    <row r="2" spans="1:7" ht="45.95" customHeight="1" thickBot="1" x14ac:dyDescent="0.25">
      <c r="A2" s="66" t="s">
        <v>44</v>
      </c>
      <c r="B2" s="54" t="s">
        <v>45</v>
      </c>
      <c r="C2" s="54" t="s">
        <v>46</v>
      </c>
      <c r="D2" s="54" t="s">
        <v>47</v>
      </c>
      <c r="E2" s="54" t="s">
        <v>48</v>
      </c>
      <c r="F2" s="54" t="s">
        <v>41</v>
      </c>
      <c r="G2" s="54" t="s">
        <v>43</v>
      </c>
    </row>
    <row r="3" spans="1:7" ht="21.95" customHeight="1" thickBot="1" x14ac:dyDescent="0.25">
      <c r="A3" s="64"/>
      <c r="B3" s="33"/>
      <c r="C3" s="28"/>
      <c r="D3" s="28"/>
      <c r="E3" s="63"/>
      <c r="F3" s="62"/>
      <c r="G3" s="61"/>
    </row>
    <row r="4" spans="1:7" ht="21.95" customHeight="1" thickBot="1" x14ac:dyDescent="0.25">
      <c r="A4" s="64"/>
      <c r="B4" s="33"/>
      <c r="C4" s="28"/>
      <c r="D4" s="28"/>
      <c r="E4" s="63"/>
      <c r="F4" s="62"/>
      <c r="G4" s="61"/>
    </row>
    <row r="5" spans="1:7" ht="21.95" customHeight="1" thickBot="1" x14ac:dyDescent="0.25">
      <c r="A5" s="64"/>
      <c r="B5" s="33"/>
      <c r="C5" s="28"/>
      <c r="D5" s="28"/>
      <c r="E5" s="63"/>
      <c r="F5" s="62"/>
      <c r="G5" s="61"/>
    </row>
    <row r="6" spans="1:7" ht="21.95" customHeight="1" thickBot="1" x14ac:dyDescent="0.25">
      <c r="A6" s="64"/>
      <c r="B6" s="33"/>
      <c r="C6" s="28"/>
      <c r="D6" s="28"/>
      <c r="E6" s="63"/>
      <c r="F6" s="62"/>
      <c r="G6" s="61"/>
    </row>
    <row r="7" spans="1:7" ht="21.95" customHeight="1" thickBot="1" x14ac:dyDescent="0.25">
      <c r="A7" s="64"/>
      <c r="B7" s="33"/>
      <c r="C7" s="28"/>
      <c r="D7" s="28"/>
      <c r="E7" s="63"/>
      <c r="F7" s="62"/>
      <c r="G7" s="61"/>
    </row>
    <row r="8" spans="1:7" ht="21.95" customHeight="1" thickBot="1" x14ac:dyDescent="0.25">
      <c r="A8" s="64"/>
      <c r="B8" s="33"/>
      <c r="C8" s="28"/>
      <c r="D8" s="28"/>
      <c r="E8" s="63"/>
      <c r="F8" s="62"/>
      <c r="G8" s="61"/>
    </row>
    <row r="9" spans="1:7" ht="21.95" customHeight="1" thickBot="1" x14ac:dyDescent="0.25">
      <c r="A9" s="64"/>
      <c r="B9" s="33"/>
      <c r="C9" s="28"/>
      <c r="D9" s="28"/>
      <c r="E9" s="63"/>
      <c r="F9" s="62"/>
      <c r="G9" s="61"/>
    </row>
    <row r="10" spans="1:7" ht="21.95" customHeight="1" thickBot="1" x14ac:dyDescent="0.25">
      <c r="A10" s="64"/>
      <c r="B10" s="33"/>
      <c r="C10" s="28"/>
      <c r="D10" s="28"/>
      <c r="E10" s="63"/>
      <c r="F10" s="62"/>
      <c r="G10" s="61"/>
    </row>
    <row r="11" spans="1:7" ht="21.95" customHeight="1" thickBot="1" x14ac:dyDescent="0.25">
      <c r="A11" s="64"/>
      <c r="B11" s="33"/>
      <c r="C11" s="28"/>
      <c r="D11" s="28"/>
      <c r="E11" s="63"/>
      <c r="F11" s="62"/>
      <c r="G11" s="61"/>
    </row>
    <row r="12" spans="1:7" ht="21.95" customHeight="1" thickBot="1" x14ac:dyDescent="0.25">
      <c r="A12" s="64"/>
      <c r="B12" s="33"/>
      <c r="C12" s="28"/>
      <c r="D12" s="28"/>
      <c r="E12" s="63"/>
      <c r="F12" s="62"/>
      <c r="G12" s="61"/>
    </row>
    <row r="13" spans="1:7" ht="21.95" customHeight="1" thickBot="1" x14ac:dyDescent="0.25">
      <c r="A13" s="64"/>
      <c r="B13" s="33"/>
      <c r="C13" s="28"/>
      <c r="D13" s="28"/>
      <c r="E13" s="63"/>
      <c r="F13" s="62"/>
      <c r="G13" s="61"/>
    </row>
    <row r="14" spans="1:7" ht="21.95" customHeight="1" thickBot="1" x14ac:dyDescent="0.25">
      <c r="A14" s="64"/>
      <c r="B14" s="33"/>
      <c r="C14" s="28"/>
      <c r="D14" s="28"/>
      <c r="E14" s="63"/>
      <c r="F14" s="62"/>
      <c r="G14" s="61"/>
    </row>
    <row r="15" spans="1:7" ht="21.95" customHeight="1" thickBot="1" x14ac:dyDescent="0.25">
      <c r="A15" s="64"/>
      <c r="B15" s="33"/>
      <c r="C15" s="28"/>
      <c r="D15" s="28"/>
      <c r="E15" s="63"/>
      <c r="F15" s="62"/>
      <c r="G15" s="61"/>
    </row>
    <row r="16" spans="1:7" ht="21.95" customHeight="1" thickBot="1" x14ac:dyDescent="0.25">
      <c r="A16" s="64"/>
      <c r="B16" s="33"/>
      <c r="C16" s="28"/>
      <c r="D16" s="28"/>
      <c r="E16" s="63"/>
      <c r="F16" s="62"/>
      <c r="G16" s="61"/>
    </row>
    <row r="17" spans="1:7" ht="21.95" customHeight="1" thickBot="1" x14ac:dyDescent="0.25">
      <c r="A17" s="64"/>
      <c r="B17" s="33"/>
      <c r="C17" s="28"/>
      <c r="D17" s="28"/>
      <c r="E17" s="63"/>
      <c r="F17" s="62"/>
      <c r="G17" s="61"/>
    </row>
    <row r="18" spans="1:7" ht="21.95" customHeight="1" thickBot="1" x14ac:dyDescent="0.25">
      <c r="A18" s="64"/>
      <c r="B18" s="33"/>
      <c r="C18" s="28"/>
      <c r="D18" s="28"/>
      <c r="E18" s="63"/>
      <c r="F18" s="62"/>
      <c r="G18" s="61"/>
    </row>
    <row r="19" spans="1:7" ht="21.95" customHeight="1" thickBot="1" x14ac:dyDescent="0.25">
      <c r="A19" s="64"/>
      <c r="B19" s="33"/>
      <c r="C19" s="28"/>
      <c r="D19" s="28"/>
      <c r="E19" s="63"/>
      <c r="F19" s="62"/>
      <c r="G19" s="61"/>
    </row>
    <row r="20" spans="1:7" ht="21.95" customHeight="1" thickBot="1" x14ac:dyDescent="0.25">
      <c r="A20" s="64"/>
      <c r="B20" s="33"/>
      <c r="C20" s="28"/>
      <c r="D20" s="28"/>
      <c r="E20" s="63"/>
      <c r="F20" s="62"/>
      <c r="G20" s="61"/>
    </row>
    <row r="21" spans="1:7" ht="21.95" customHeight="1" thickBot="1" x14ac:dyDescent="0.25">
      <c r="A21" s="64"/>
      <c r="B21" s="33"/>
      <c r="C21" s="28"/>
      <c r="D21" s="28"/>
      <c r="E21" s="63"/>
      <c r="F21" s="62"/>
      <c r="G21" s="61"/>
    </row>
    <row r="22" spans="1:7" ht="21.95" customHeight="1" thickBot="1" x14ac:dyDescent="0.25">
      <c r="A22" s="64"/>
      <c r="B22" s="33"/>
      <c r="C22" s="28"/>
      <c r="D22" s="28"/>
      <c r="E22" s="63"/>
      <c r="F22" s="62"/>
      <c r="G22" s="61"/>
    </row>
    <row r="23" spans="1:7" ht="21.95" customHeight="1" thickBot="1" x14ac:dyDescent="0.25">
      <c r="A23" s="64"/>
      <c r="B23" s="33"/>
      <c r="C23" s="28"/>
      <c r="D23" s="28"/>
      <c r="E23" s="63"/>
      <c r="F23" s="62"/>
      <c r="G23" s="61"/>
    </row>
    <row r="24" spans="1:7" ht="21.95" customHeight="1" thickBot="1" x14ac:dyDescent="0.25">
      <c r="A24" s="64"/>
      <c r="B24" s="33"/>
      <c r="C24" s="28"/>
      <c r="D24" s="28"/>
      <c r="E24" s="63"/>
      <c r="F24" s="62"/>
      <c r="G24" s="61"/>
    </row>
    <row r="25" spans="1:7" ht="21.95" customHeight="1" thickBot="1" x14ac:dyDescent="0.25">
      <c r="A25" s="64"/>
      <c r="B25" s="33"/>
      <c r="C25" s="28"/>
      <c r="D25" s="28"/>
      <c r="E25" s="63"/>
      <c r="F25" s="62"/>
      <c r="G25" s="61"/>
    </row>
    <row r="26" spans="1:7" ht="21.95" customHeight="1" thickBot="1" x14ac:dyDescent="0.25">
      <c r="A26" s="64"/>
      <c r="B26" s="33"/>
      <c r="C26" s="28"/>
      <c r="D26" s="28"/>
      <c r="E26" s="63"/>
      <c r="F26" s="62"/>
      <c r="G26" s="61"/>
    </row>
    <row r="27" spans="1:7" ht="21.95" customHeight="1" thickBot="1" x14ac:dyDescent="0.25">
      <c r="A27" s="64"/>
      <c r="B27" s="33"/>
      <c r="C27" s="28"/>
      <c r="D27" s="28"/>
      <c r="E27" s="63"/>
      <c r="F27" s="62"/>
      <c r="G27" s="61"/>
    </row>
    <row r="28" spans="1:7" ht="21.95" customHeight="1" thickBot="1" x14ac:dyDescent="0.25">
      <c r="A28" s="64"/>
      <c r="B28" s="33"/>
      <c r="C28" s="28"/>
      <c r="D28" s="28"/>
      <c r="E28" s="63"/>
      <c r="F28" s="62"/>
      <c r="G28" s="61"/>
    </row>
    <row r="29" spans="1:7" ht="21.95" customHeight="1" thickBot="1" x14ac:dyDescent="0.25">
      <c r="A29" s="64"/>
      <c r="B29" s="33"/>
      <c r="C29" s="28"/>
      <c r="D29" s="28"/>
      <c r="E29" s="63"/>
      <c r="F29" s="62"/>
      <c r="G29" s="61"/>
    </row>
    <row r="30" spans="1:7" ht="21.95" customHeight="1" thickBot="1" x14ac:dyDescent="0.25">
      <c r="A30" s="64"/>
      <c r="B30" s="33"/>
      <c r="C30" s="28"/>
      <c r="D30" s="28"/>
      <c r="E30" s="63"/>
      <c r="F30" s="62"/>
      <c r="G30" s="61"/>
    </row>
    <row r="31" spans="1:7" ht="21.95" customHeight="1" thickBot="1" x14ac:dyDescent="0.25">
      <c r="A31" s="64"/>
      <c r="B31" s="33"/>
      <c r="C31" s="28"/>
      <c r="D31" s="28"/>
      <c r="E31" s="63"/>
      <c r="F31" s="62"/>
      <c r="G31" s="61"/>
    </row>
    <row r="32" spans="1:7" ht="21.95" customHeight="1" thickBot="1" x14ac:dyDescent="0.25">
      <c r="A32" s="64"/>
      <c r="B32" s="33"/>
      <c r="C32" s="28"/>
      <c r="D32" s="28"/>
      <c r="E32" s="63"/>
      <c r="F32" s="62"/>
      <c r="G32" s="61"/>
    </row>
  </sheetData>
  <mergeCells count="1">
    <mergeCell ref="A1:G1"/>
  </mergeCells>
  <conditionalFormatting sqref="F4:F32">
    <cfRule type="cellIs" dxfId="7" priority="1" stopIfTrue="1" operator="lessThan">
      <formula>0.5</formula>
    </cfRule>
  </conditionalFormatting>
  <conditionalFormatting sqref="F2:F3">
    <cfRule type="cellIs" dxfId="6" priority="2" stopIfTrue="1" operator="lessThan">
      <formula>0.5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G32"/>
  <sheetViews>
    <sheetView workbookViewId="0">
      <selection activeCell="I37" sqref="I37"/>
    </sheetView>
  </sheetViews>
  <sheetFormatPr defaultRowHeight="12.75" x14ac:dyDescent="0.2"/>
  <cols>
    <col min="1" max="7" width="19.7109375" customWidth="1"/>
  </cols>
  <sheetData>
    <row r="1" spans="1:7" ht="45.95" customHeight="1" thickBot="1" x14ac:dyDescent="0.25">
      <c r="A1" s="81" t="s">
        <v>29</v>
      </c>
      <c r="B1" s="81"/>
      <c r="C1" s="81"/>
      <c r="D1" s="81"/>
      <c r="E1" s="81"/>
      <c r="F1" s="81"/>
      <c r="G1" s="81"/>
    </row>
    <row r="2" spans="1:7" ht="45.95" customHeight="1" thickBot="1" x14ac:dyDescent="0.25">
      <c r="A2" s="66" t="s">
        <v>44</v>
      </c>
      <c r="B2" s="54" t="s">
        <v>45</v>
      </c>
      <c r="C2" s="54" t="s">
        <v>46</v>
      </c>
      <c r="D2" s="54" t="s">
        <v>47</v>
      </c>
      <c r="E2" s="54" t="s">
        <v>48</v>
      </c>
      <c r="F2" s="54" t="s">
        <v>41</v>
      </c>
      <c r="G2" s="54" t="s">
        <v>43</v>
      </c>
    </row>
    <row r="3" spans="1:7" ht="21.95" customHeight="1" thickBot="1" x14ac:dyDescent="0.25">
      <c r="A3" s="64"/>
      <c r="B3" s="33"/>
      <c r="C3" s="28"/>
      <c r="D3" s="28"/>
      <c r="E3" s="63"/>
      <c r="F3" s="62"/>
      <c r="G3" s="61"/>
    </row>
    <row r="4" spans="1:7" ht="21.95" customHeight="1" thickBot="1" x14ac:dyDescent="0.25">
      <c r="A4" s="64"/>
      <c r="B4" s="33"/>
      <c r="C4" s="28"/>
      <c r="D4" s="28"/>
      <c r="E4" s="63"/>
      <c r="F4" s="62"/>
      <c r="G4" s="61"/>
    </row>
    <row r="5" spans="1:7" ht="21.95" customHeight="1" thickBot="1" x14ac:dyDescent="0.25">
      <c r="A5" s="64"/>
      <c r="B5" s="33"/>
      <c r="C5" s="28"/>
      <c r="D5" s="28"/>
      <c r="E5" s="63"/>
      <c r="F5" s="62"/>
      <c r="G5" s="61"/>
    </row>
    <row r="6" spans="1:7" ht="21.95" customHeight="1" thickBot="1" x14ac:dyDescent="0.25">
      <c r="A6" s="64"/>
      <c r="B6" s="33"/>
      <c r="C6" s="28"/>
      <c r="D6" s="28"/>
      <c r="E6" s="63"/>
      <c r="F6" s="62"/>
      <c r="G6" s="61"/>
    </row>
    <row r="7" spans="1:7" ht="21.95" customHeight="1" thickBot="1" x14ac:dyDescent="0.25">
      <c r="A7" s="64"/>
      <c r="B7" s="33"/>
      <c r="C7" s="28"/>
      <c r="D7" s="28"/>
      <c r="E7" s="63"/>
      <c r="F7" s="62"/>
      <c r="G7" s="61"/>
    </row>
    <row r="8" spans="1:7" ht="21.95" customHeight="1" thickBot="1" x14ac:dyDescent="0.25">
      <c r="A8" s="64"/>
      <c r="B8" s="33"/>
      <c r="C8" s="28"/>
      <c r="D8" s="28"/>
      <c r="E8" s="63"/>
      <c r="F8" s="62"/>
      <c r="G8" s="61"/>
    </row>
    <row r="9" spans="1:7" ht="21.95" customHeight="1" thickBot="1" x14ac:dyDescent="0.25">
      <c r="A9" s="64"/>
      <c r="B9" s="33"/>
      <c r="C9" s="28"/>
      <c r="D9" s="28"/>
      <c r="E9" s="63"/>
      <c r="F9" s="62"/>
      <c r="G9" s="61"/>
    </row>
    <row r="10" spans="1:7" ht="21.95" customHeight="1" thickBot="1" x14ac:dyDescent="0.25">
      <c r="A10" s="64"/>
      <c r="B10" s="33"/>
      <c r="C10" s="28"/>
      <c r="D10" s="28"/>
      <c r="E10" s="63"/>
      <c r="F10" s="62"/>
      <c r="G10" s="61"/>
    </row>
    <row r="11" spans="1:7" ht="21.95" customHeight="1" thickBot="1" x14ac:dyDescent="0.25">
      <c r="A11" s="64"/>
      <c r="B11" s="33"/>
      <c r="C11" s="28"/>
      <c r="D11" s="28"/>
      <c r="E11" s="63"/>
      <c r="F11" s="62"/>
      <c r="G11" s="61"/>
    </row>
    <row r="12" spans="1:7" ht="21.95" customHeight="1" thickBot="1" x14ac:dyDescent="0.25">
      <c r="A12" s="64"/>
      <c r="B12" s="33"/>
      <c r="C12" s="28"/>
      <c r="D12" s="28"/>
      <c r="E12" s="63"/>
      <c r="F12" s="62"/>
      <c r="G12" s="61"/>
    </row>
    <row r="13" spans="1:7" ht="21.95" customHeight="1" thickBot="1" x14ac:dyDescent="0.25">
      <c r="A13" s="64"/>
      <c r="B13" s="33"/>
      <c r="C13" s="28"/>
      <c r="D13" s="28"/>
      <c r="E13" s="63"/>
      <c r="F13" s="62"/>
      <c r="G13" s="61"/>
    </row>
    <row r="14" spans="1:7" ht="21.95" customHeight="1" thickBot="1" x14ac:dyDescent="0.25">
      <c r="A14" s="64"/>
      <c r="B14" s="33"/>
      <c r="C14" s="28"/>
      <c r="D14" s="28"/>
      <c r="E14" s="63"/>
      <c r="F14" s="62"/>
      <c r="G14" s="61"/>
    </row>
    <row r="15" spans="1:7" ht="21.95" customHeight="1" thickBot="1" x14ac:dyDescent="0.25">
      <c r="A15" s="64"/>
      <c r="B15" s="33"/>
      <c r="C15" s="28"/>
      <c r="D15" s="28"/>
      <c r="E15" s="63"/>
      <c r="F15" s="62"/>
      <c r="G15" s="61"/>
    </row>
    <row r="16" spans="1:7" ht="21.95" customHeight="1" thickBot="1" x14ac:dyDescent="0.25">
      <c r="A16" s="64"/>
      <c r="B16" s="33"/>
      <c r="C16" s="28"/>
      <c r="D16" s="28"/>
      <c r="E16" s="63"/>
      <c r="F16" s="62"/>
      <c r="G16" s="61"/>
    </row>
    <row r="17" spans="1:7" ht="21.95" customHeight="1" thickBot="1" x14ac:dyDescent="0.25">
      <c r="A17" s="64"/>
      <c r="B17" s="33"/>
      <c r="C17" s="28"/>
      <c r="D17" s="28"/>
      <c r="E17" s="63"/>
      <c r="F17" s="62"/>
      <c r="G17" s="61"/>
    </row>
    <row r="18" spans="1:7" ht="21.95" customHeight="1" thickBot="1" x14ac:dyDescent="0.25">
      <c r="A18" s="64"/>
      <c r="B18" s="33"/>
      <c r="C18" s="28"/>
      <c r="D18" s="28"/>
      <c r="E18" s="63"/>
      <c r="F18" s="62"/>
      <c r="G18" s="61"/>
    </row>
    <row r="19" spans="1:7" ht="21.95" customHeight="1" thickBot="1" x14ac:dyDescent="0.25">
      <c r="A19" s="64"/>
      <c r="B19" s="33"/>
      <c r="C19" s="28"/>
      <c r="D19" s="28"/>
      <c r="E19" s="63"/>
      <c r="F19" s="62"/>
      <c r="G19" s="61"/>
    </row>
    <row r="20" spans="1:7" ht="21.95" customHeight="1" thickBot="1" x14ac:dyDescent="0.25">
      <c r="A20" s="64"/>
      <c r="B20" s="33"/>
      <c r="C20" s="28"/>
      <c r="D20" s="28"/>
      <c r="E20" s="63"/>
      <c r="F20" s="62"/>
      <c r="G20" s="61"/>
    </row>
    <row r="21" spans="1:7" ht="21.95" customHeight="1" thickBot="1" x14ac:dyDescent="0.25">
      <c r="A21" s="64"/>
      <c r="B21" s="33"/>
      <c r="C21" s="28"/>
      <c r="D21" s="28"/>
      <c r="E21" s="63"/>
      <c r="F21" s="62"/>
      <c r="G21" s="61"/>
    </row>
    <row r="22" spans="1:7" ht="21.95" customHeight="1" thickBot="1" x14ac:dyDescent="0.25">
      <c r="A22" s="64"/>
      <c r="B22" s="33"/>
      <c r="C22" s="28"/>
      <c r="D22" s="28"/>
      <c r="E22" s="63"/>
      <c r="F22" s="62"/>
      <c r="G22" s="61"/>
    </row>
    <row r="23" spans="1:7" ht="21.95" customHeight="1" thickBot="1" x14ac:dyDescent="0.25">
      <c r="A23" s="64"/>
      <c r="B23" s="33"/>
      <c r="C23" s="28"/>
      <c r="D23" s="28"/>
      <c r="E23" s="63"/>
      <c r="F23" s="62"/>
      <c r="G23" s="61"/>
    </row>
    <row r="24" spans="1:7" ht="21.95" customHeight="1" thickBot="1" x14ac:dyDescent="0.25">
      <c r="A24" s="64"/>
      <c r="B24" s="33"/>
      <c r="C24" s="28"/>
      <c r="D24" s="28"/>
      <c r="E24" s="63"/>
      <c r="F24" s="62"/>
      <c r="G24" s="61"/>
    </row>
    <row r="25" spans="1:7" ht="21.95" customHeight="1" thickBot="1" x14ac:dyDescent="0.25">
      <c r="A25" s="64"/>
      <c r="B25" s="33"/>
      <c r="C25" s="28"/>
      <c r="D25" s="28"/>
      <c r="E25" s="63"/>
      <c r="F25" s="62"/>
      <c r="G25" s="61"/>
    </row>
    <row r="26" spans="1:7" ht="21.95" customHeight="1" thickBot="1" x14ac:dyDescent="0.25">
      <c r="A26" s="64"/>
      <c r="B26" s="33"/>
      <c r="C26" s="28"/>
      <c r="D26" s="28"/>
      <c r="E26" s="63"/>
      <c r="F26" s="62"/>
      <c r="G26" s="61"/>
    </row>
    <row r="27" spans="1:7" ht="21.95" customHeight="1" thickBot="1" x14ac:dyDescent="0.25">
      <c r="A27" s="64"/>
      <c r="B27" s="33"/>
      <c r="C27" s="28"/>
      <c r="D27" s="28"/>
      <c r="E27" s="63"/>
      <c r="F27" s="62"/>
      <c r="G27" s="61"/>
    </row>
    <row r="28" spans="1:7" ht="21.95" customHeight="1" thickBot="1" x14ac:dyDescent="0.25">
      <c r="A28" s="64"/>
      <c r="B28" s="33"/>
      <c r="C28" s="28"/>
      <c r="D28" s="28"/>
      <c r="E28" s="63"/>
      <c r="F28" s="62"/>
      <c r="G28" s="61"/>
    </row>
    <row r="29" spans="1:7" ht="21.95" customHeight="1" thickBot="1" x14ac:dyDescent="0.25">
      <c r="A29" s="64"/>
      <c r="B29" s="33"/>
      <c r="C29" s="28"/>
      <c r="D29" s="28"/>
      <c r="E29" s="63"/>
      <c r="F29" s="62"/>
      <c r="G29" s="61"/>
    </row>
    <row r="30" spans="1:7" ht="21.95" customHeight="1" thickBot="1" x14ac:dyDescent="0.25">
      <c r="A30" s="64"/>
      <c r="B30" s="33"/>
      <c r="C30" s="28"/>
      <c r="D30" s="28"/>
      <c r="E30" s="63"/>
      <c r="F30" s="62"/>
      <c r="G30" s="61"/>
    </row>
    <row r="31" spans="1:7" ht="21.95" customHeight="1" thickBot="1" x14ac:dyDescent="0.25">
      <c r="A31" s="64"/>
      <c r="B31" s="33"/>
      <c r="C31" s="28"/>
      <c r="D31" s="28"/>
      <c r="E31" s="63"/>
      <c r="F31" s="62"/>
      <c r="G31" s="61"/>
    </row>
    <row r="32" spans="1:7" ht="21.95" customHeight="1" thickBot="1" x14ac:dyDescent="0.25">
      <c r="A32" s="64"/>
      <c r="B32" s="33"/>
      <c r="C32" s="28"/>
      <c r="D32" s="28"/>
      <c r="E32" s="63"/>
      <c r="F32" s="62"/>
      <c r="G32" s="61"/>
    </row>
  </sheetData>
  <mergeCells count="1">
    <mergeCell ref="A1:G1"/>
  </mergeCells>
  <conditionalFormatting sqref="F4:F32">
    <cfRule type="cellIs" dxfId="5" priority="1" stopIfTrue="1" operator="lessThan">
      <formula>0.5</formula>
    </cfRule>
  </conditionalFormatting>
  <conditionalFormatting sqref="F2:F3">
    <cfRule type="cellIs" dxfId="4" priority="2" stopIfTrue="1" operator="lessThan">
      <formula>0.5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G32"/>
  <sheetViews>
    <sheetView workbookViewId="0">
      <selection activeCell="I37" sqref="I37"/>
    </sheetView>
  </sheetViews>
  <sheetFormatPr defaultRowHeight="12.75" x14ac:dyDescent="0.2"/>
  <cols>
    <col min="1" max="7" width="19.7109375" customWidth="1"/>
  </cols>
  <sheetData>
    <row r="1" spans="1:7" ht="45.95" customHeight="1" thickBot="1" x14ac:dyDescent="0.25">
      <c r="A1" s="81" t="s">
        <v>30</v>
      </c>
      <c r="B1" s="81"/>
      <c r="C1" s="81"/>
      <c r="D1" s="81"/>
      <c r="E1" s="81"/>
      <c r="F1" s="81"/>
      <c r="G1" s="81"/>
    </row>
    <row r="2" spans="1:7" ht="45.95" customHeight="1" thickBot="1" x14ac:dyDescent="0.25">
      <c r="A2" s="66" t="s">
        <v>44</v>
      </c>
      <c r="B2" s="54" t="s">
        <v>45</v>
      </c>
      <c r="C2" s="54" t="s">
        <v>46</v>
      </c>
      <c r="D2" s="54" t="s">
        <v>47</v>
      </c>
      <c r="E2" s="54" t="s">
        <v>48</v>
      </c>
      <c r="F2" s="54" t="s">
        <v>41</v>
      </c>
      <c r="G2" s="54" t="s">
        <v>43</v>
      </c>
    </row>
    <row r="3" spans="1:7" ht="21.95" customHeight="1" thickBot="1" x14ac:dyDescent="0.25">
      <c r="A3" s="64"/>
      <c r="B3" s="33"/>
      <c r="C3" s="28"/>
      <c r="D3" s="28"/>
      <c r="E3" s="63"/>
      <c r="F3" s="62"/>
      <c r="G3" s="61"/>
    </row>
    <row r="4" spans="1:7" ht="21.95" customHeight="1" thickBot="1" x14ac:dyDescent="0.25">
      <c r="A4" s="64"/>
      <c r="B4" s="33"/>
      <c r="C4" s="28"/>
      <c r="D4" s="28"/>
      <c r="E4" s="63"/>
      <c r="F4" s="62"/>
      <c r="G4" s="61"/>
    </row>
    <row r="5" spans="1:7" ht="21.95" customHeight="1" thickBot="1" x14ac:dyDescent="0.25">
      <c r="A5" s="64"/>
      <c r="B5" s="33"/>
      <c r="C5" s="28"/>
      <c r="D5" s="28"/>
      <c r="E5" s="63"/>
      <c r="F5" s="62"/>
      <c r="G5" s="61"/>
    </row>
    <row r="6" spans="1:7" ht="21.95" customHeight="1" thickBot="1" x14ac:dyDescent="0.25">
      <c r="A6" s="64"/>
      <c r="B6" s="33"/>
      <c r="C6" s="28"/>
      <c r="D6" s="28"/>
      <c r="E6" s="63"/>
      <c r="F6" s="62"/>
      <c r="G6" s="61"/>
    </row>
    <row r="7" spans="1:7" ht="21.95" customHeight="1" thickBot="1" x14ac:dyDescent="0.25">
      <c r="A7" s="64"/>
      <c r="B7" s="33"/>
      <c r="C7" s="28"/>
      <c r="D7" s="28"/>
      <c r="E7" s="63"/>
      <c r="F7" s="62"/>
      <c r="G7" s="61"/>
    </row>
    <row r="8" spans="1:7" ht="21.95" customHeight="1" thickBot="1" x14ac:dyDescent="0.25">
      <c r="A8" s="64"/>
      <c r="B8" s="33"/>
      <c r="C8" s="28"/>
      <c r="D8" s="28"/>
      <c r="E8" s="63"/>
      <c r="F8" s="62"/>
      <c r="G8" s="61"/>
    </row>
    <row r="9" spans="1:7" ht="21.95" customHeight="1" thickBot="1" x14ac:dyDescent="0.25">
      <c r="A9" s="64"/>
      <c r="B9" s="33"/>
      <c r="C9" s="28"/>
      <c r="D9" s="28"/>
      <c r="E9" s="63"/>
      <c r="F9" s="62"/>
      <c r="G9" s="61"/>
    </row>
    <row r="10" spans="1:7" ht="21.95" customHeight="1" thickBot="1" x14ac:dyDescent="0.25">
      <c r="A10" s="64"/>
      <c r="B10" s="33"/>
      <c r="C10" s="28"/>
      <c r="D10" s="28"/>
      <c r="E10" s="63"/>
      <c r="F10" s="62"/>
      <c r="G10" s="61"/>
    </row>
    <row r="11" spans="1:7" ht="21.95" customHeight="1" thickBot="1" x14ac:dyDescent="0.25">
      <c r="A11" s="64"/>
      <c r="B11" s="33"/>
      <c r="C11" s="28"/>
      <c r="D11" s="28"/>
      <c r="E11" s="63"/>
      <c r="F11" s="62"/>
      <c r="G11" s="61"/>
    </row>
    <row r="12" spans="1:7" ht="21.95" customHeight="1" thickBot="1" x14ac:dyDescent="0.25">
      <c r="A12" s="64"/>
      <c r="B12" s="33"/>
      <c r="C12" s="28"/>
      <c r="D12" s="28"/>
      <c r="E12" s="63"/>
      <c r="F12" s="62"/>
      <c r="G12" s="61"/>
    </row>
    <row r="13" spans="1:7" ht="21.95" customHeight="1" thickBot="1" x14ac:dyDescent="0.25">
      <c r="A13" s="64"/>
      <c r="B13" s="33"/>
      <c r="C13" s="28"/>
      <c r="D13" s="28"/>
      <c r="E13" s="63"/>
      <c r="F13" s="62"/>
      <c r="G13" s="61"/>
    </row>
    <row r="14" spans="1:7" ht="21.95" customHeight="1" thickBot="1" x14ac:dyDescent="0.25">
      <c r="A14" s="64"/>
      <c r="B14" s="33"/>
      <c r="C14" s="28"/>
      <c r="D14" s="28"/>
      <c r="E14" s="63"/>
      <c r="F14" s="62"/>
      <c r="G14" s="61"/>
    </row>
    <row r="15" spans="1:7" ht="21.95" customHeight="1" thickBot="1" x14ac:dyDescent="0.25">
      <c r="A15" s="64"/>
      <c r="B15" s="33"/>
      <c r="C15" s="28"/>
      <c r="D15" s="28"/>
      <c r="E15" s="63"/>
      <c r="F15" s="62"/>
      <c r="G15" s="61"/>
    </row>
    <row r="16" spans="1:7" ht="21.95" customHeight="1" thickBot="1" x14ac:dyDescent="0.25">
      <c r="A16" s="64"/>
      <c r="B16" s="33"/>
      <c r="C16" s="28"/>
      <c r="D16" s="28"/>
      <c r="E16" s="63"/>
      <c r="F16" s="62"/>
      <c r="G16" s="61"/>
    </row>
    <row r="17" spans="1:7" ht="21.95" customHeight="1" thickBot="1" x14ac:dyDescent="0.25">
      <c r="A17" s="64"/>
      <c r="B17" s="33"/>
      <c r="C17" s="28"/>
      <c r="D17" s="28"/>
      <c r="E17" s="63"/>
      <c r="F17" s="62"/>
      <c r="G17" s="61"/>
    </row>
    <row r="18" spans="1:7" ht="21.95" customHeight="1" thickBot="1" x14ac:dyDescent="0.25">
      <c r="A18" s="64"/>
      <c r="B18" s="33"/>
      <c r="C18" s="28"/>
      <c r="D18" s="28"/>
      <c r="E18" s="63"/>
      <c r="F18" s="62"/>
      <c r="G18" s="61"/>
    </row>
    <row r="19" spans="1:7" ht="21.95" customHeight="1" thickBot="1" x14ac:dyDescent="0.25">
      <c r="A19" s="64"/>
      <c r="B19" s="33"/>
      <c r="C19" s="28"/>
      <c r="D19" s="28"/>
      <c r="E19" s="63"/>
      <c r="F19" s="62"/>
      <c r="G19" s="61"/>
    </row>
    <row r="20" spans="1:7" ht="21.95" customHeight="1" thickBot="1" x14ac:dyDescent="0.25">
      <c r="A20" s="64"/>
      <c r="B20" s="33"/>
      <c r="C20" s="28"/>
      <c r="D20" s="28"/>
      <c r="E20" s="63"/>
      <c r="F20" s="62"/>
      <c r="G20" s="61"/>
    </row>
    <row r="21" spans="1:7" ht="21.95" customHeight="1" thickBot="1" x14ac:dyDescent="0.25">
      <c r="A21" s="64"/>
      <c r="B21" s="33"/>
      <c r="C21" s="28"/>
      <c r="D21" s="28"/>
      <c r="E21" s="63"/>
      <c r="F21" s="62"/>
      <c r="G21" s="61"/>
    </row>
    <row r="22" spans="1:7" ht="21.95" customHeight="1" thickBot="1" x14ac:dyDescent="0.25">
      <c r="A22" s="64"/>
      <c r="B22" s="33"/>
      <c r="C22" s="28"/>
      <c r="D22" s="28"/>
      <c r="E22" s="63"/>
      <c r="F22" s="62"/>
      <c r="G22" s="61"/>
    </row>
    <row r="23" spans="1:7" ht="21.95" customHeight="1" thickBot="1" x14ac:dyDescent="0.25">
      <c r="A23" s="64"/>
      <c r="B23" s="33"/>
      <c r="C23" s="28"/>
      <c r="D23" s="28"/>
      <c r="E23" s="63"/>
      <c r="F23" s="62"/>
      <c r="G23" s="61"/>
    </row>
    <row r="24" spans="1:7" ht="21.95" customHeight="1" thickBot="1" x14ac:dyDescent="0.25">
      <c r="A24" s="64"/>
      <c r="B24" s="33"/>
      <c r="C24" s="28"/>
      <c r="D24" s="28"/>
      <c r="E24" s="63"/>
      <c r="F24" s="62"/>
      <c r="G24" s="61"/>
    </row>
    <row r="25" spans="1:7" ht="21.95" customHeight="1" thickBot="1" x14ac:dyDescent="0.25">
      <c r="A25" s="64"/>
      <c r="B25" s="33"/>
      <c r="C25" s="28"/>
      <c r="D25" s="28"/>
      <c r="E25" s="63"/>
      <c r="F25" s="62"/>
      <c r="G25" s="61"/>
    </row>
    <row r="26" spans="1:7" ht="21.95" customHeight="1" thickBot="1" x14ac:dyDescent="0.25">
      <c r="A26" s="64"/>
      <c r="B26" s="33"/>
      <c r="C26" s="28"/>
      <c r="D26" s="28"/>
      <c r="E26" s="63"/>
      <c r="F26" s="62"/>
      <c r="G26" s="61"/>
    </row>
    <row r="27" spans="1:7" ht="21.95" customHeight="1" thickBot="1" x14ac:dyDescent="0.25">
      <c r="A27" s="64"/>
      <c r="B27" s="33"/>
      <c r="C27" s="28"/>
      <c r="D27" s="28"/>
      <c r="E27" s="63"/>
      <c r="F27" s="62"/>
      <c r="G27" s="61"/>
    </row>
    <row r="28" spans="1:7" ht="21.95" customHeight="1" thickBot="1" x14ac:dyDescent="0.25">
      <c r="A28" s="64"/>
      <c r="B28" s="33"/>
      <c r="C28" s="28"/>
      <c r="D28" s="28"/>
      <c r="E28" s="63"/>
      <c r="F28" s="62"/>
      <c r="G28" s="61"/>
    </row>
    <row r="29" spans="1:7" ht="21.95" customHeight="1" thickBot="1" x14ac:dyDescent="0.25">
      <c r="A29" s="64"/>
      <c r="B29" s="33"/>
      <c r="C29" s="28"/>
      <c r="D29" s="28"/>
      <c r="E29" s="63"/>
      <c r="F29" s="62"/>
      <c r="G29" s="61"/>
    </row>
    <row r="30" spans="1:7" ht="21.95" customHeight="1" thickBot="1" x14ac:dyDescent="0.25">
      <c r="A30" s="64"/>
      <c r="B30" s="33"/>
      <c r="C30" s="28"/>
      <c r="D30" s="28"/>
      <c r="E30" s="63"/>
      <c r="F30" s="62"/>
      <c r="G30" s="61"/>
    </row>
    <row r="31" spans="1:7" ht="21.95" customHeight="1" thickBot="1" x14ac:dyDescent="0.25">
      <c r="A31" s="64"/>
      <c r="B31" s="33"/>
      <c r="C31" s="28"/>
      <c r="D31" s="28"/>
      <c r="E31" s="63"/>
      <c r="F31" s="62"/>
      <c r="G31" s="61"/>
    </row>
    <row r="32" spans="1:7" ht="21.95" customHeight="1" thickBot="1" x14ac:dyDescent="0.25">
      <c r="A32" s="64"/>
      <c r="B32" s="33"/>
      <c r="C32" s="28"/>
      <c r="D32" s="28"/>
      <c r="E32" s="63"/>
      <c r="F32" s="62"/>
      <c r="G32" s="61"/>
    </row>
  </sheetData>
  <mergeCells count="1">
    <mergeCell ref="A1:G1"/>
  </mergeCells>
  <conditionalFormatting sqref="F4:F32">
    <cfRule type="cellIs" dxfId="3" priority="1" stopIfTrue="1" operator="lessThan">
      <formula>0.5</formula>
    </cfRule>
  </conditionalFormatting>
  <conditionalFormatting sqref="F2:F3">
    <cfRule type="cellIs" dxfId="2" priority="2" stopIfTrue="1" operator="lessThan">
      <formula>0.5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Log Inactivation Overview</vt:lpstr>
      <vt:lpstr>CT Profile Calculator</vt:lpstr>
      <vt:lpstr>Entry Form</vt:lpstr>
      <vt:lpstr>Entry Log 1</vt:lpstr>
      <vt:lpstr>Entry Log 2</vt:lpstr>
      <vt:lpstr>Entry Log 3</vt:lpstr>
      <vt:lpstr>Entry Log 4</vt:lpstr>
      <vt:lpstr>Entry Log 5</vt:lpstr>
      <vt:lpstr>Entry Log 6</vt:lpstr>
      <vt:lpstr>Entry Log Total</vt:lpstr>
      <vt:lpstr>Sheet4</vt:lpstr>
      <vt:lpstr>Sheet3</vt:lpstr>
    </vt:vector>
  </TitlesOfParts>
  <Manager/>
  <Company>ODEQ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DEQUser</dc:creator>
  <cp:keywords/>
  <dc:description/>
  <cp:lastModifiedBy>Stasyszen, Mark R.</cp:lastModifiedBy>
  <cp:revision/>
  <dcterms:created xsi:type="dcterms:W3CDTF">2013-03-15T15:43:32Z</dcterms:created>
  <dcterms:modified xsi:type="dcterms:W3CDTF">2023-10-20T15:51:48Z</dcterms:modified>
  <cp:category/>
  <cp:contentStatus/>
</cp:coreProperties>
</file>