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03" activeTab="0"/>
  </bookViews>
  <sheets>
    <sheet name="INSTRUCTIONS" sheetId="1" r:id="rId1"/>
    <sheet name="COVER SHEET" sheetId="2" r:id="rId2"/>
    <sheet name="Certification WS S-1" sheetId="3" r:id="rId3"/>
    <sheet name="Statistics WS-S" sheetId="4" r:id="rId4"/>
    <sheet name="WS A PAGE 1" sheetId="5" r:id="rId5"/>
    <sheet name="WS A PAGE 2" sheetId="6" r:id="rId6"/>
    <sheet name="WS A PAGE 3" sheetId="7" r:id="rId7"/>
    <sheet name="WS B Pts I,II &amp; III" sheetId="8" r:id="rId8"/>
  </sheets>
  <definedNames>
    <definedName name="_xlnm.Print_Area" localSheetId="1">'COVER SHEET'!$D$5:$L$31</definedName>
    <definedName name="_xlnm.Print_Area" localSheetId="0">'INSTRUCTIONS'!$B$6:$J$283</definedName>
  </definedNames>
  <calcPr fullCalcOnLoad="1"/>
</workbook>
</file>

<file path=xl/sharedStrings.xml><?xml version="1.0" encoding="utf-8"?>
<sst xmlns="http://schemas.openxmlformats.org/spreadsheetml/2006/main" count="490" uniqueCount="406">
  <si>
    <t>The total of column 5 on line 80 must equal the total of column 3, line 80.</t>
  </si>
  <si>
    <t>WORKSHEET A-RECLASSIFICATION AND ADJUSTMENT OF TRIAL BALANCE OF EXPENSES</t>
  </si>
  <si>
    <t>This column is used to indicate the amount of any adjustments to the reclassified trial balance</t>
  </si>
  <si>
    <t xml:space="preserve">of expenses that may be required to increase or decrease expenditures in accordance with   </t>
  </si>
  <si>
    <t>the Medicare/Medicaid rules on allowable costs.  Examples of situations in which adjustments:</t>
  </si>
  <si>
    <t>to the expenses would be required are</t>
  </si>
  <si>
    <t>the FQHC has transactions with related organizations that need to be adjusted</t>
  </si>
  <si>
    <t>to "arm's length" cost;</t>
  </si>
  <si>
    <t>the FQHC depreciates assets on other than an acceptable basis, recognized</t>
  </si>
  <si>
    <t>by Medicare;</t>
  </si>
  <si>
    <t xml:space="preserve">This column is the sum of columns 5 and 6  and is the net balance for each line and will </t>
  </si>
  <si>
    <t xml:space="preserve">calculate automatically if using the available Excel Report.  </t>
  </si>
  <si>
    <t xml:space="preserve">On lines 1 through 11 enter the costs associated with the FQHC'S health care staff by </t>
  </si>
  <si>
    <t>the designated position.  If other, then specify.  Total compensation received by members of the</t>
  </si>
  <si>
    <t xml:space="preserve">National Health Service Corps (NHSC) is an allowable cost.  Centers should show actual </t>
  </si>
  <si>
    <t xml:space="preserve">payments to NHSC staff in column 1, Compensation.  The difference between the staff's total </t>
  </si>
  <si>
    <t xml:space="preserve">compensation and what the FQHC actually paid should be shown as an increase in column 6, </t>
  </si>
  <si>
    <t>adjustments.  Line 12 is the sum of lines 1 to 11.</t>
  </si>
  <si>
    <t xml:space="preserve">On lines 13 through 15 enter the cost to the FQHC of medical services under agreement </t>
  </si>
  <si>
    <t xml:space="preserve">by a physician or other qualified health professional who is not an owner or an employee </t>
  </si>
  <si>
    <t>of the FQHC.  These services may be performed on-site or at a location other than the FQHC</t>
  </si>
  <si>
    <t>(such as the physician's office, an institution, the patient's home or other location).  Line 16</t>
  </si>
  <si>
    <t>is the sum of lines 13 to 15.  If other, then specify.</t>
  </si>
  <si>
    <t>On lines 17 to 23 enter the costs directly related to the delivery of medical and other health care</t>
  </si>
  <si>
    <t xml:space="preserve">in any other cost center.  Specify other costs in lines 21 to 23.  The costs attributable </t>
  </si>
  <si>
    <t xml:space="preserve">to non-reimbursable cost centers, physicians and other health care staff and overhead </t>
  </si>
  <si>
    <t>should not be reported here.  Line 24 is the total of lines 17 to 23.</t>
  </si>
  <si>
    <t xml:space="preserve">Enter on lines 26 to 36 the appropriate costs associated with overhead related to the facility.  </t>
  </si>
  <si>
    <t xml:space="preserve">This includes the cost to own, lease or rent, and to maintain and improve the buildings </t>
  </si>
  <si>
    <t xml:space="preserve">and building equipment.  These line items are to include all maintenance costs, building </t>
  </si>
  <si>
    <t xml:space="preserve">&amp; property insurance, interest expense and property taxes.  Malpractice insurance may be </t>
  </si>
  <si>
    <t xml:space="preserve">directly costed to medical services.  Line 37 is the sum of lines 26 to 36.  Enter other costs </t>
  </si>
  <si>
    <t>in lines 34 to 36 and specify type.</t>
  </si>
  <si>
    <t>Enter on these lines the expenses related to the administration and management of the FQHC.</t>
  </si>
  <si>
    <t>None of these expenses should be allocated or directly costed to the other lines/departments;</t>
  </si>
  <si>
    <t>including fringe benefits, depreciation and rent/lease.</t>
  </si>
  <si>
    <t xml:space="preserve">Enter on these lines the cost of services not included in medical services and in the   </t>
  </si>
  <si>
    <t>total on Line 25. Line 57 is the total of Lines 51 to 56.</t>
  </si>
  <si>
    <t xml:space="preserve">Enter on lines 58 to 68 the cost of PPS type services as delineated. </t>
  </si>
  <si>
    <t xml:space="preserve">Line 69 is the sum of Lines 58 to 68. </t>
  </si>
  <si>
    <t>Enter on Lines 72 through 78 the costs associated with items that are not reimbursable as FQHC</t>
  </si>
  <si>
    <t xml:space="preserve">costs such as WIC, Research &amp; Community Services.  Line 79 is the sum of Lines 72 to 78.  </t>
  </si>
  <si>
    <t>On other cost, specify.</t>
  </si>
  <si>
    <t>Enter in this column the number of the FTE for  the personnel in each position.  Full-time</t>
  </si>
  <si>
    <t>Equivalency (FTE) is determined by dividing the total hours worked by all personnel in each</t>
  </si>
  <si>
    <t xml:space="preserve">position by the number of hours the clinic considers to be full-time for that position.  </t>
  </si>
  <si>
    <t xml:space="preserve">The number of hours used by a clinic must be at least 1600 hours per year.  Fractional amounts </t>
  </si>
  <si>
    <t xml:space="preserve">should be shown to the first decimal place. </t>
  </si>
  <si>
    <t xml:space="preserve">This column is used to record all visits (encounters, both on-site and off-site) furnished </t>
  </si>
  <si>
    <t xml:space="preserve">by the FQHC.  An Encounter/Visit is defined as a face-to-face contact for the provision of medical </t>
  </si>
  <si>
    <t xml:space="preserve">services between a clinic patient and a physician, physician assistant, nurse practitioner, </t>
  </si>
  <si>
    <t xml:space="preserve">registered nurse or other practitioner.  Contacts with more than one health professional  </t>
  </si>
  <si>
    <t xml:space="preserve">and multiple contacts with the same health professional that take place on the same day </t>
  </si>
  <si>
    <t xml:space="preserve">at a single location constitutes a single encounter.  If the patient suffers illness or injury </t>
  </si>
  <si>
    <t>counted as a separate encounter.</t>
  </si>
  <si>
    <t xml:space="preserve">The standards in this column are those established by CMS to measure the productivity </t>
  </si>
  <si>
    <t>level of the FQHC.</t>
  </si>
  <si>
    <t>This column is the greater of the results in Columns 2 and 4 and represents the total</t>
  </si>
  <si>
    <t>visits/encounters as determined by the productivity standard minimums.</t>
  </si>
  <si>
    <t xml:space="preserve">Enter on these lines the Physician and Dental services rendered by those professionals </t>
  </si>
  <si>
    <t xml:space="preserve">under agreement with the FQHC. </t>
  </si>
  <si>
    <t>RATE FOR OKLAHOMA MEDICAID SERVICES</t>
  </si>
  <si>
    <t xml:space="preserve">WORKSHEET B - PART III - DETERMINATION OF TOTAL ALLOWABLE PPS </t>
  </si>
  <si>
    <t xml:space="preserve">statistical data for Medicaid reimbursement.  All Oklahoma FQHC's contracted with OHCA </t>
  </si>
  <si>
    <t>Worksheet S (Statistical Data), Worksheet A (Reclassification and Adjustment of Trial Balance</t>
  </si>
  <si>
    <t>for FQHC Services).</t>
  </si>
  <si>
    <t>July 1 through June 30 unless filing for a partial year (as when new or as the result of a change</t>
  </si>
  <si>
    <t>1.</t>
  </si>
  <si>
    <t>2.</t>
  </si>
  <si>
    <t>3.</t>
  </si>
  <si>
    <t>4.</t>
  </si>
  <si>
    <t>5.</t>
  </si>
  <si>
    <t xml:space="preserve">services.  Include only those items directly related to patient care, which have not been included </t>
  </si>
  <si>
    <t xml:space="preserve">subsequent to the first encounter that requires additional diagnosis to treatment this may be </t>
  </si>
  <si>
    <t>OKLAHOMA</t>
  </si>
  <si>
    <t>FEDERALLY QUALIFIED HEALTH CENTER</t>
  </si>
  <si>
    <t>(FQHC)</t>
  </si>
  <si>
    <t xml:space="preserve"> HCFA FORM CMS 222-92</t>
  </si>
  <si>
    <t xml:space="preserve">     REVISED 06-15-07</t>
  </si>
  <si>
    <t>Certification Statement-Worksheet S-1</t>
  </si>
  <si>
    <t>punishable by fine and/or imprisonment under federal law.</t>
  </si>
  <si>
    <t>CERTIFICATION BY OFFICER OR ADMINISTRATOR OF CLINIC</t>
  </si>
  <si>
    <t>I hereby certify that I have read the above statement and that I have examined the accompanying</t>
  </si>
  <si>
    <t xml:space="preserve">worksheets for the indicated reporting period, and that to the best of my knowledge and belief it is a </t>
  </si>
  <si>
    <t>with applicable instructions, except as noted.</t>
  </si>
  <si>
    <t>MEDICAID COST REPORT</t>
  </si>
  <si>
    <t>STATISTICAL DATA WORKSHEET-S</t>
  </si>
  <si>
    <t>1.  Clinic Name and Address</t>
  </si>
  <si>
    <t>Name:</t>
  </si>
  <si>
    <t>Address:</t>
  </si>
  <si>
    <t>2.  Clinic Number</t>
  </si>
  <si>
    <t>3.  Reporting Period</t>
  </si>
  <si>
    <t>From:</t>
  </si>
  <si>
    <t>To:</t>
  </si>
  <si>
    <t>4.  Source of Federal Funds</t>
  </si>
  <si>
    <t>Grant Award Number</t>
  </si>
  <si>
    <t>Date</t>
  </si>
  <si>
    <t xml:space="preserve">   b.  Migrant Health Center (Section329(d), Public Health Service Act)</t>
  </si>
  <si>
    <t xml:space="preserve">   a.  Community Health Center (Sec.330(d), Public Health Service Act)</t>
  </si>
  <si>
    <t xml:space="preserve">   c.  Community Mental Health Center (Section 201)</t>
  </si>
  <si>
    <t xml:space="preserve">   d.  Appalachian Regional Commission</t>
  </si>
  <si>
    <t xml:space="preserve">   e.  Other (Specify)</t>
  </si>
  <si>
    <t>5.  Federally Qualified Health Center Ownership</t>
  </si>
  <si>
    <t>NAME</t>
  </si>
  <si>
    <t>LOCATION</t>
  </si>
  <si>
    <t>CLINIC/PROVIDER #</t>
  </si>
  <si>
    <t>Billing Numbers</t>
  </si>
  <si>
    <t>FACILITY HEALTH CARE STAFF COSTS</t>
  </si>
  <si>
    <t>Form CMS 222-92 Adapted</t>
  </si>
  <si>
    <t xml:space="preserve">RECLASSIFICATION AND ADJUSTMENT OF TRIAL </t>
  </si>
  <si>
    <t>BALANCE OF EXPENSES</t>
  </si>
  <si>
    <t>Facility Medicaid</t>
  </si>
  <si>
    <t>Number</t>
  </si>
  <si>
    <t>Report Period</t>
  </si>
  <si>
    <t>Ending</t>
  </si>
  <si>
    <t>Worksheet A</t>
  </si>
  <si>
    <t>COST CENTER</t>
  </si>
  <si>
    <t>Other</t>
  </si>
  <si>
    <t>Compen-</t>
  </si>
  <si>
    <t>sation</t>
  </si>
  <si>
    <t>Total</t>
  </si>
  <si>
    <t>(1 plus 2)</t>
  </si>
  <si>
    <t>Reclassi-</t>
  </si>
  <si>
    <t>fications</t>
  </si>
  <si>
    <t>Reclassified</t>
  </si>
  <si>
    <t>Trial Balance</t>
  </si>
  <si>
    <t>(3 Plus 4)</t>
  </si>
  <si>
    <t>Adjustments</t>
  </si>
  <si>
    <t>Increase/</t>
  </si>
  <si>
    <t>Decrease</t>
  </si>
  <si>
    <t xml:space="preserve">Net </t>
  </si>
  <si>
    <t>Expenses</t>
  </si>
  <si>
    <t>(5 Plus 6)</t>
  </si>
  <si>
    <t>Physician</t>
  </si>
  <si>
    <t>Physician Assistant</t>
  </si>
  <si>
    <t>Visiting Nurse</t>
  </si>
  <si>
    <t>Other Nurse</t>
  </si>
  <si>
    <t>Clinical Psychologist</t>
  </si>
  <si>
    <t>Clinical Social Worker</t>
  </si>
  <si>
    <t>Laboratory Technician</t>
  </si>
  <si>
    <t>Other (Specify)</t>
  </si>
  <si>
    <t>Nutritionist</t>
  </si>
  <si>
    <t>COSTS UNDER AGREEMENT</t>
  </si>
  <si>
    <t>Physician Services Under Agreement</t>
  </si>
  <si>
    <t>Physician Supervision Under Agreement</t>
  </si>
  <si>
    <t>Medical Supplies</t>
  </si>
  <si>
    <t>Transportation (Health Care Staff)</t>
  </si>
  <si>
    <t>Depreciation-Medical Equipment</t>
  </si>
  <si>
    <t>Professional Liability Insurance</t>
  </si>
  <si>
    <t>Sub-Total Facility Health Care Staff (1-11)</t>
  </si>
  <si>
    <t>Sub-Total Staff Under Agreement (13-15)</t>
  </si>
  <si>
    <t>Sub-Total Other Health Care Costs (17-23)</t>
  </si>
  <si>
    <t>Total Cost of Services (Other Than Over-</t>
  </si>
  <si>
    <t>head &amp; Other FQHC Services) (12+16+24)</t>
  </si>
  <si>
    <t>OTHER HEALTH CARE COSTS</t>
  </si>
  <si>
    <t>FACILITY OVERHEAD -FACILITY COSTS</t>
  </si>
  <si>
    <t xml:space="preserve">Rent </t>
  </si>
  <si>
    <t>Insurance</t>
  </si>
  <si>
    <t>Utilities</t>
  </si>
  <si>
    <t>Depreciation-Buildings &amp; Fixtures</t>
  </si>
  <si>
    <t>Depreciation-Equipment</t>
  </si>
  <si>
    <t>Housekeeping &amp; Maintenance</t>
  </si>
  <si>
    <t>Property Tax</t>
  </si>
  <si>
    <t>Sub-Total "Facility" Overhead  (26-36)</t>
  </si>
  <si>
    <t>Depreciation-Office Equipment</t>
  </si>
  <si>
    <t xml:space="preserve">Office Salaries </t>
  </si>
  <si>
    <t>Office Supplies</t>
  </si>
  <si>
    <t>Legal</t>
  </si>
  <si>
    <t>Accounting</t>
  </si>
  <si>
    <t>Telephone</t>
  </si>
  <si>
    <t>Fringe Benefits &amp; Payroll Taxes</t>
  </si>
  <si>
    <t>Total Overhead (37 plus 49)</t>
  </si>
  <si>
    <t>ADAPTED FROM</t>
  </si>
  <si>
    <t>Page 1 OF 3</t>
  </si>
  <si>
    <t>Page 2 OF 3</t>
  </si>
  <si>
    <t>Page 3 OF 3</t>
  </si>
  <si>
    <t>COST OTHER THAN FQHC SERVICES</t>
  </si>
  <si>
    <t>Dentist</t>
  </si>
  <si>
    <t>WIC</t>
  </si>
  <si>
    <t>Community Services/Housing Project</t>
  </si>
  <si>
    <t>Environmental/Pesticide</t>
  </si>
  <si>
    <t>Research</t>
  </si>
  <si>
    <t>Outside Services-Fundraising</t>
  </si>
  <si>
    <t>Worksheet B</t>
  </si>
  <si>
    <t>PART I - VISITS AND PRODUCTIVITY</t>
  </si>
  <si>
    <t xml:space="preserve">Number of </t>
  </si>
  <si>
    <t>FTE</t>
  </si>
  <si>
    <t>Personnel</t>
  </si>
  <si>
    <t>Visits</t>
  </si>
  <si>
    <t>Productivity</t>
  </si>
  <si>
    <t>Standards</t>
  </si>
  <si>
    <t>Minimum Visits</t>
  </si>
  <si>
    <t>Col 1</t>
  </si>
  <si>
    <t>Times Col 3</t>
  </si>
  <si>
    <t xml:space="preserve">Greater of </t>
  </si>
  <si>
    <t>Column 2 or</t>
  </si>
  <si>
    <t>Column 4</t>
  </si>
  <si>
    <t>Dental Services Under Agreement</t>
  </si>
  <si>
    <t>Positions</t>
  </si>
  <si>
    <t>AMOUNT</t>
  </si>
  <si>
    <t>Total Visits ( Sum of Lines 13 to 15)</t>
  </si>
  <si>
    <t xml:space="preserve"> VISITS AND PRODUCTIVITY</t>
  </si>
  <si>
    <t>PART II  DETERMINATION OF TOTAL ALLOWABLE COST APPLICABLE TO FQHC AND OTHER AMBULATORY SERVICES</t>
  </si>
  <si>
    <t>PART III  DETERMINATION OF TOTAL ALLOWABLE FQHC AND OTHER AMBULATORY SERVICES PPS RATE</t>
  </si>
  <si>
    <t>Parts I, II &amp; III</t>
  </si>
  <si>
    <t>Intentional misrepresentation or falsification of any information in these worksheets may be</t>
  </si>
  <si>
    <t>true, correct and complete statement prepared from the books and records of the clinic in accordance</t>
  </si>
  <si>
    <r>
      <t xml:space="preserve">6.  Related Entities:  </t>
    </r>
    <r>
      <rPr>
        <sz val="9"/>
        <rFont val="Arial"/>
        <family val="2"/>
      </rPr>
      <t>Other clinics or providers of services (hospitals, skilled nursing, home health agency, etc), suppliers or</t>
    </r>
  </si>
  <si>
    <t>other entities that are owned or related through common ownership or control, to the individual or entity listed in item 5</t>
  </si>
  <si>
    <t>NON -PPS SERVICES</t>
  </si>
  <si>
    <t>PPS SERVICES</t>
  </si>
  <si>
    <t>Sub-Total Other Cost (Lines 57+ 69)</t>
  </si>
  <si>
    <t xml:space="preserve">  Pharmacy</t>
  </si>
  <si>
    <t xml:space="preserve">  Psycho-Social Rehab (Day Treatment)</t>
  </si>
  <si>
    <t xml:space="preserve">  Skilled Nursing (Waiver)</t>
  </si>
  <si>
    <t xml:space="preserve">  Personal Care</t>
  </si>
  <si>
    <t xml:space="preserve">  Inpatient Hospital Services</t>
  </si>
  <si>
    <t xml:space="preserve">  Inpatient Hosp Services Under Agreement </t>
  </si>
  <si>
    <t xml:space="preserve"> Sub-Total Non PPS (Lines 51 to 56)</t>
  </si>
  <si>
    <t xml:space="preserve">  Dentist</t>
  </si>
  <si>
    <t xml:space="preserve">  Dental Hygienist</t>
  </si>
  <si>
    <t xml:space="preserve">  Dental Services Under Agreement</t>
  </si>
  <si>
    <t xml:space="preserve">  Optometrist</t>
  </si>
  <si>
    <t xml:space="preserve">  Speech and/or Hearing Therapist</t>
  </si>
  <si>
    <t xml:space="preserve">  Physical and/or Occupational Therapist</t>
  </si>
  <si>
    <t xml:space="preserve">  Behavioral Health Case Management</t>
  </si>
  <si>
    <t xml:space="preserve">  Durable Medical Equipment</t>
  </si>
  <si>
    <t xml:space="preserve">  Nursing Home Visits</t>
  </si>
  <si>
    <t xml:space="preserve">  Radiology</t>
  </si>
  <si>
    <t xml:space="preserve">  Patient Transportation</t>
  </si>
  <si>
    <t xml:space="preserve"> Sub-Total PPS Services  (58-68)</t>
  </si>
  <si>
    <t>Sub-Total (Sum of Lines 1 to 3)</t>
  </si>
  <si>
    <t>Total Staff (Sum of Lines 4-12)</t>
  </si>
  <si>
    <t>Nurse Practitioner</t>
  </si>
  <si>
    <t>TOTAL COSTS ( Lines 71 Plus 79)</t>
  </si>
  <si>
    <t>VISITS, OVERHEAD AND ALLOWABLE</t>
  </si>
  <si>
    <t>COST FOR FQHC SERVICES</t>
  </si>
  <si>
    <t>FACILITY OVERHEAD-ADMINISTRATIVE COSTS</t>
  </si>
  <si>
    <t xml:space="preserve"> Adjustments</t>
  </si>
  <si>
    <t>Medical Records</t>
  </si>
  <si>
    <t>Report Period End</t>
  </si>
  <si>
    <t xml:space="preserve">Total Cost of Facility (Worksheet A, Page 3, Column 7, Line 80)  </t>
  </si>
  <si>
    <t>(Worksheet A, Page 3, Col 7, Line 79)</t>
  </si>
  <si>
    <t xml:space="preserve">Less Cost of Pharmacy (Worksheet A, Page 3, Col 7, Line 51) </t>
  </si>
  <si>
    <t>Total Allowable Medicaid Fee-For-Service Costs (Line 17 Less sum of Lines 18 and 19)</t>
  </si>
  <si>
    <t>Other-Specify</t>
  </si>
  <si>
    <t xml:space="preserve">Total Allowable Cost Per Visit With Productivity Standards ( Line 20 divided by Col 5, Line 16) </t>
  </si>
  <si>
    <t>Total Allowable Cost Per Actual Encounter  (Line 20 divided by Col 2, Line16)</t>
  </si>
  <si>
    <t>2.a Clinic NPI#</t>
  </si>
  <si>
    <t>Interest on Mortgage or Loans</t>
  </si>
  <si>
    <t>Other Mental Health Practitioner</t>
  </si>
  <si>
    <t xml:space="preserve">Other Behavioral Health Practitioners </t>
  </si>
  <si>
    <t>Sub-Total "Administrative" Overhead(38-48)</t>
  </si>
  <si>
    <t>Total Reimbursable Costs( 25+ 50+ 70 )</t>
  </si>
  <si>
    <t>NON-REIMBURSABLE COSTS (Specify)</t>
  </si>
  <si>
    <t>Sub-Total Non-Reimbursable Cost (72-78)</t>
  </si>
  <si>
    <t>Less Cost of Non-Reimbursable Services</t>
  </si>
  <si>
    <t>7.  Physicians &amp; Dentists (Employed by the FQHC &amp;  furnishing FQHC services under agreement with the FQHC) Medicaid  billing numbers.</t>
  </si>
  <si>
    <t>Name</t>
  </si>
  <si>
    <t>Revised 06-15-07</t>
  </si>
  <si>
    <t>Use of Worksheets</t>
  </si>
  <si>
    <t>All calculations will be carried out to two decimal places.</t>
  </si>
  <si>
    <t>See the attached guidelines for proper completion of the FQHC Medicaid Cost Report.</t>
  </si>
  <si>
    <t>CERTIFICATION STATEMENT - WORKSHEET S-1</t>
  </si>
  <si>
    <t>STATISTICAL DATA - WORKSHEET S</t>
  </si>
  <si>
    <t>Item 1</t>
  </si>
  <si>
    <t>Enter the FQHC name and address in this section.</t>
  </si>
  <si>
    <t>Item 2</t>
  </si>
  <si>
    <t>Enter the Medicaid Provider (Contract) Number in this section.</t>
  </si>
  <si>
    <t>Item 2a</t>
  </si>
  <si>
    <t>Enter the NPI # in this section.</t>
  </si>
  <si>
    <t>Item 3</t>
  </si>
  <si>
    <t>Item 4</t>
  </si>
  <si>
    <t>Enter in this section the grant award numbers and dates for the different types of grants received.</t>
  </si>
  <si>
    <t>Item 5</t>
  </si>
  <si>
    <t>Item 6</t>
  </si>
  <si>
    <t>Item 7</t>
  </si>
  <si>
    <t>General Instructions</t>
  </si>
  <si>
    <t>COLUMN DESCRIPTIONS</t>
  </si>
  <si>
    <t>Columns 1 through 3 - Trial Balance of  Expenditures</t>
  </si>
  <si>
    <t>Column 4 - Reclassifications</t>
  </si>
  <si>
    <t>Column 5 - Reclassified Trial Balance</t>
  </si>
  <si>
    <t>Column 6 - Adjustments</t>
  </si>
  <si>
    <t xml:space="preserve">the FQHC receives restricted grants and gifts;  </t>
  </si>
  <si>
    <t>the FQHC receives an allocation of cost from a home office;</t>
  </si>
  <si>
    <t>and/or the clinic has a practitioner assigned by the Nation Health Service Corps.</t>
  </si>
  <si>
    <t>Column 7 - Net Expenses</t>
  </si>
  <si>
    <t>LINE DESCRIPTIONS</t>
  </si>
  <si>
    <t xml:space="preserve">Lines 1 through 12-FQHC HEALTH CARE STAFF COSTS </t>
  </si>
  <si>
    <t>Lines 13 through 16-COSTS UNDER AGREEMENT</t>
  </si>
  <si>
    <t>Lines 17 through 24-OTHER HEALTH CARE COSTS</t>
  </si>
  <si>
    <t>Line 25-TOTAL COSTS OF SERVICES (OTHER THAN OVERHEAD AND OTHER FQHC)</t>
  </si>
  <si>
    <t>This is the total of lines 12, 16 and 24.</t>
  </si>
  <si>
    <t>Lines 26 through 37-FACILITY OVERHEAD COSTS</t>
  </si>
  <si>
    <t>Lines 38 through 49-FACILITY ADMINISTRATIVE OVERHEAD COSTS</t>
  </si>
  <si>
    <t>Line 50-TOTAL OVERHEAD</t>
  </si>
  <si>
    <t>Line 50 is the sum of lines 37 and 49.</t>
  </si>
  <si>
    <t xml:space="preserve">Lines 51 through 57-NON-PPS TYPE COSTS OTHER THAN FQHC </t>
  </si>
  <si>
    <t>Lines 58 to 69-PPS TYPE SERVICES</t>
  </si>
  <si>
    <t>Line 70-SUB-TOTAL OTHER COSTS</t>
  </si>
  <si>
    <t>This Line is the sum of Lines 57 and 69.</t>
  </si>
  <si>
    <t>Line 71-TOTAL REIMBURSABLE COSTS</t>
  </si>
  <si>
    <t>This Line is the sum of Lines 25,50 and 70.</t>
  </si>
  <si>
    <t>Lines 72 through 79-NON-REIMBURSEABLE COSTS</t>
  </si>
  <si>
    <t>Line 80-TOTAL COSTS</t>
  </si>
  <si>
    <t>This is the sum of all cost for the facility and equals the sum of Lines 71 plus 79.</t>
  </si>
  <si>
    <t>WORKSHEET B - PART I - VISITS AND PRODUCTIVITY</t>
  </si>
  <si>
    <t>Column 1 - Number of FTE Personnel</t>
  </si>
  <si>
    <t>Column 2 - Total Visits</t>
  </si>
  <si>
    <t>Column 3 - Productivity Standards</t>
  </si>
  <si>
    <t>Column 4 - Minimum Visits/Encounters</t>
  </si>
  <si>
    <t>This Column is the result of the minimum standards in Column 3 times the FTE's in Column 1.</t>
  </si>
  <si>
    <t>Column 5 - Greater of Column 2 or Column 4</t>
  </si>
  <si>
    <t>Lines 1 to 3 - Medical Staff</t>
  </si>
  <si>
    <t>Enter on these lines the appropriate FTE, Encounters and Visits.</t>
  </si>
  <si>
    <t xml:space="preserve">Line 4 - Total Medical </t>
  </si>
  <si>
    <t>Enter on this line the sum of Lines 1 to 3.</t>
  </si>
  <si>
    <t>Lines 5 through 12 - Other Employed Staff</t>
  </si>
  <si>
    <t>Line 13 - Total Staff</t>
  </si>
  <si>
    <t xml:space="preserve">Enter on this line the sum of Lines 4 to 12. </t>
  </si>
  <si>
    <t>Lines 14 and 15 - Physician and Dental Services under Agreement</t>
  </si>
  <si>
    <t>Line 16 - Total Visits/Encounters</t>
  </si>
  <si>
    <t>This line is the sum of lines 13 to 15.</t>
  </si>
  <si>
    <t>WORKSHEET B - PART II - DETERMINATION OF TOTAL ALLOWABLE COST</t>
  </si>
  <si>
    <t xml:space="preserve">Line 17 - Total Cost of Facility   </t>
  </si>
  <si>
    <t>(From W/S A, page 3, Column 7, Line 80)</t>
  </si>
  <si>
    <t xml:space="preserve">Line 18 - Cost of Non-Reimbursable Services </t>
  </si>
  <si>
    <t>(From W/S A, page 3, Column 7, Line 79)</t>
  </si>
  <si>
    <t xml:space="preserve">Line 19 - Cost of Pharmacy </t>
  </si>
  <si>
    <t>(From W/S A, page 3, Column 7, Line 51)</t>
  </si>
  <si>
    <t>Line 20 - Total Allowable Medicaid Fee-For-Service Costs</t>
  </si>
  <si>
    <t>(Line 17 less sums of Lines 18 and 19)</t>
  </si>
  <si>
    <t xml:space="preserve">Line 21 - Total Allowable Cost Per Visit with Productivity Standards </t>
  </si>
  <si>
    <t>(Line 20 divided by Column 5, Line 16)</t>
  </si>
  <si>
    <t>Line 22 - Total Allowable Cost Per Actual Encounter</t>
  </si>
  <si>
    <t>(Line 20 divided by Column 2, Line 16)</t>
  </si>
  <si>
    <t>Note:  All fields in Gray on the excel format for reporting will calculate automatically.</t>
  </si>
  <si>
    <t>Enter Medicaid ID</t>
  </si>
  <si>
    <t>THE FREESTANDING FEDERALLY QUALIFIED HEALTH CENTERS REPORT</t>
  </si>
  <si>
    <t>2</t>
  </si>
  <si>
    <t>1</t>
  </si>
  <si>
    <t>The Oklahoma Health Care Authority (OHCA) has revised the Freestanding Federally-Funded</t>
  </si>
  <si>
    <t xml:space="preserve">Health Center Worksheets (HCFA Form CMS 222-92) to capture the necessary cost and  </t>
  </si>
  <si>
    <t xml:space="preserve">to render Medicaid services must file this report with the Authority.  The report will </t>
  </si>
  <si>
    <t xml:space="preserve">cover services rendered and costs incurred for each State Fiscal Year, July 1 through </t>
  </si>
  <si>
    <t xml:space="preserve">June 30.   Reports are due by December 31 of the following year. All FQHC's must file </t>
  </si>
  <si>
    <t>electronically and follow up with a signed and dated hard copy.  The Excel file cost report</t>
  </si>
  <si>
    <t>form is available on the OHCA website under the FQHC Provider Type.</t>
  </si>
  <si>
    <t>The FQHC must complete all worksheets including: Worksheet S-1 (Certification Statement),</t>
  </si>
  <si>
    <t xml:space="preserve">of Expenses) and Worksheet B, Parts I,II and III (Visits, Overhead and Allowable Cost </t>
  </si>
  <si>
    <t xml:space="preserve">The Worksheets are used to determine the adequacy of the encounter rates paid for </t>
  </si>
  <si>
    <t xml:space="preserve">FQHC Services.  </t>
  </si>
  <si>
    <t xml:space="preserve">The costs of services that are not covered under Medicaid or are paid independent of the FQHC </t>
  </si>
  <si>
    <t xml:space="preserve">Program are considered non-reimbursable and excludable, respectively.  These costs are not </t>
  </si>
  <si>
    <t>included in determining the allowable cost for the FQHC rate of payment.</t>
  </si>
  <si>
    <t xml:space="preserve">This form must be filled out and signed by the officer or administrator of the facility after preparation </t>
  </si>
  <si>
    <t>and review of the data included thereon. The signature must be that of the chief operating officer</t>
  </si>
  <si>
    <t>or authorized responsible person.</t>
  </si>
  <si>
    <t>The responsible person's title and date of signature are required along with the Clinic Name,</t>
  </si>
  <si>
    <t xml:space="preserve">Medicaid Provider Number, reporting period beginning and ending dates and the name </t>
  </si>
  <si>
    <t>and telephone number of the person preparing the report (in case further clarification</t>
  </si>
  <si>
    <t>of data reported is required).</t>
  </si>
  <si>
    <t xml:space="preserve">Enter the Reporting period start and end dates in this section.  Note:  This should always be </t>
  </si>
  <si>
    <t>of ownership).</t>
  </si>
  <si>
    <t xml:space="preserve">Enter in this section the name of the organizations or individuals who are the legal owner(s) </t>
  </si>
  <si>
    <t xml:space="preserve">of the FQHC, or if the FQHC is controlled by a non-profit organization, so state and </t>
  </si>
  <si>
    <t>enter that name also.</t>
  </si>
  <si>
    <t xml:space="preserve">List all clinics, providers of other services (hospitals,skilled nursing facilities home health, </t>
  </si>
  <si>
    <t xml:space="preserve">medical supplier, etc) or other entities that are owned, or related by common ownership </t>
  </si>
  <si>
    <t>or control, to the individual or entity listed in item 5 as the legal owner.</t>
  </si>
  <si>
    <t>List all Physicians &amp; Dentists furnishing services at the FQHC or under agreements and</t>
  </si>
  <si>
    <t>their Medicaid billing (Contract) numbers.</t>
  </si>
  <si>
    <t>This worksheet provides for recording the trial balance of expense accounts from the FQHC's</t>
  </si>
  <si>
    <t>records. The FQHC should use its' actual trial balance and make any necessary adjustments</t>
  </si>
  <si>
    <t xml:space="preserve">and reclassifications in the columns provided. </t>
  </si>
  <si>
    <t>Not all of the listed cost centers will apply to each FQHC.  For example, a FQHC may not</t>
  </si>
  <si>
    <t>employ radiology technicians, in that case do not complete line 67.  If the worksheet does</t>
  </si>
  <si>
    <t>not provide sufficient cost center lines, enter aggregate amounts in Worksheet under "other",</t>
  </si>
  <si>
    <t>where appropriate, and furnish a supporting schedule to list items included in the aggregate</t>
  </si>
  <si>
    <t xml:space="preserve"> amounts.</t>
  </si>
  <si>
    <t xml:space="preserve">Enter on the appropriate lines in columns 1 through 3 the total expenses incurred during </t>
  </si>
  <si>
    <t xml:space="preserve">the reporting period.  The expenses must be detailed between compensation (Column 1) and </t>
  </si>
  <si>
    <t xml:space="preserve">other than compensation (Column 2).  The sum of Columns 1 and 2 will equal Column 3, </t>
  </si>
  <si>
    <t>and 6, respectively.</t>
  </si>
  <si>
    <t>This column is used to reclassify expenditures from your trial balance to proper groupings</t>
  </si>
  <si>
    <t>accounting records in one cost center.  For example, if a physician performs some administrative</t>
  </si>
  <si>
    <t>according to Medicare/Medicaid guidelines, such as instances in which the expenses applicable</t>
  </si>
  <si>
    <t xml:space="preserve">to more than one of the cost centers listed on the worksheet are maintained in the FQHC's </t>
  </si>
  <si>
    <t>duties, the appropriate portion of his salary and benefits would need to be reclassified from</t>
  </si>
  <si>
    <t>"FQHC Health Care Staff" costs to "FQHC Administrative Overhead" costs.  Reduction to</t>
  </si>
  <si>
    <t xml:space="preserve">equal zero, 0.  </t>
  </si>
  <si>
    <t xml:space="preserve">This column  is the sum of columns 3 and 4.  The net balance for each line is entered in column 5. </t>
  </si>
  <si>
    <t xml:space="preserve">the total. Any needed reclassifications and adjustments must be recorded in columns 4 </t>
  </si>
  <si>
    <t>Enter FQHC Full Name</t>
  </si>
  <si>
    <t>Signature of Officer or Administrator of Clinic</t>
  </si>
  <si>
    <t>Title</t>
  </si>
  <si>
    <t>Period Beginning</t>
  </si>
  <si>
    <t>Telephone Number</t>
  </si>
  <si>
    <t>Name of Person Preparing This Report</t>
  </si>
  <si>
    <t>Medicaid Provider Number:</t>
  </si>
  <si>
    <t>Clinic Name:</t>
  </si>
  <si>
    <t>Period Ending</t>
  </si>
  <si>
    <t>Decreases to expenses are shown in parenthesis or are preceded by a minus sign.</t>
  </si>
  <si>
    <t>expenses should be shown in parenthesis ( ).  The net total of the entries in column  4 must</t>
  </si>
  <si>
    <t>FEDERALLY QUALIFIED HEALTH CENTER (FQHC)</t>
  </si>
  <si>
    <t>INSTRUCTIONS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</si>
</sst>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%"/>
    <numFmt numFmtId="167" formatCode="#,##0.00;[Red]#,##0.00"/>
    <numFmt numFmtId="168" formatCode="#,##0;[Red]#,##0"/>
    <numFmt numFmtId="169" formatCode="_(* #,##0.0_);_(* \(#,##0.0\);_(* &quot;-&quot;??_);_(@_)"/>
    <numFmt numFmtId="170" formatCode="_(* #,##0_);_(* \(#,##0\);_(* &quot;-&quot;??_);_(@_)"/>
    <numFmt numFmtId="171" formatCode="&quot;$&quot;#,##0;[Red]&quot;$&quot;#,##0"/>
    <numFmt numFmtId="172" formatCode="&quot;$&quot;#,##0"/>
    <numFmt numFmtId="173" formatCode="&quot;$&quot;#,##0.00"/>
    <numFmt numFmtId="174" formatCode="[$-409]h:mm:ss\ AM/PM"/>
    <numFmt numFmtId="175" formatCode="\(###\)###\-####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0"/>
    </font>
    <font>
      <sz val="9"/>
      <color indexed="9"/>
      <name val="Arial"/>
      <family val="0"/>
    </font>
    <font>
      <sz val="10"/>
      <color indexed="9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8" fillId="0" borderId="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left"/>
      <protection/>
    </xf>
    <xf numFmtId="0" fontId="5" fillId="0" borderId="3" xfId="0" applyFont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left"/>
      <protection/>
    </xf>
    <xf numFmtId="0" fontId="5" fillId="0" borderId="3" xfId="0" applyFont="1" applyFill="1" applyBorder="1" applyAlignment="1" applyProtection="1">
      <alignment/>
      <protection/>
    </xf>
    <xf numFmtId="0" fontId="5" fillId="0" borderId="7" xfId="0" applyFont="1" applyFill="1" applyBorder="1" applyAlignment="1" applyProtection="1">
      <alignment horizontal="left"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left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left"/>
      <protection/>
    </xf>
    <xf numFmtId="0" fontId="0" fillId="0" borderId="8" xfId="0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4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5" fillId="0" borderId="7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14" fontId="5" fillId="2" borderId="27" xfId="0" applyNumberFormat="1" applyFont="1" applyFill="1" applyBorder="1" applyAlignment="1" applyProtection="1">
      <alignment horizontal="center"/>
      <protection/>
    </xf>
    <xf numFmtId="0" fontId="0" fillId="3" borderId="27" xfId="0" applyFill="1" applyBorder="1" applyAlignment="1" applyProtection="1">
      <alignment/>
      <protection/>
    </xf>
    <xf numFmtId="0" fontId="5" fillId="3" borderId="27" xfId="0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/>
      <protection/>
    </xf>
    <xf numFmtId="0" fontId="3" fillId="3" borderId="6" xfId="0" applyFont="1" applyFill="1" applyBorder="1" applyAlignment="1" applyProtection="1">
      <alignment horizontal="center"/>
      <protection/>
    </xf>
    <xf numFmtId="0" fontId="11" fillId="3" borderId="13" xfId="0" applyFont="1" applyFill="1" applyBorder="1" applyAlignment="1" applyProtection="1">
      <alignment/>
      <protection/>
    </xf>
    <xf numFmtId="165" fontId="12" fillId="3" borderId="4" xfId="0" applyNumberFormat="1" applyFont="1" applyFill="1" applyBorder="1" applyAlignment="1" applyProtection="1">
      <alignment/>
      <protection/>
    </xf>
    <xf numFmtId="0" fontId="13" fillId="3" borderId="2" xfId="0" applyFont="1" applyFill="1" applyBorder="1" applyAlignment="1" applyProtection="1">
      <alignment/>
      <protection/>
    </xf>
    <xf numFmtId="0" fontId="14" fillId="3" borderId="3" xfId="0" applyFont="1" applyFill="1" applyBorder="1" applyAlignment="1" applyProtection="1">
      <alignment/>
      <protection/>
    </xf>
    <xf numFmtId="0" fontId="12" fillId="3" borderId="2" xfId="0" applyFont="1" applyFill="1" applyBorder="1" applyAlignment="1" applyProtection="1">
      <alignment/>
      <protection/>
    </xf>
    <xf numFmtId="0" fontId="12" fillId="3" borderId="13" xfId="0" applyFont="1" applyFill="1" applyBorder="1" applyAlignment="1" applyProtection="1">
      <alignment/>
      <protection/>
    </xf>
    <xf numFmtId="0" fontId="12" fillId="3" borderId="3" xfId="0" applyFont="1" applyFill="1" applyBorder="1" applyAlignment="1" applyProtection="1">
      <alignment/>
      <protection/>
    </xf>
    <xf numFmtId="0" fontId="12" fillId="3" borderId="27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12" fillId="3" borderId="2" xfId="0" applyFont="1" applyFill="1" applyBorder="1" applyAlignment="1" applyProtection="1">
      <alignment horizontal="left"/>
      <protection/>
    </xf>
    <xf numFmtId="0" fontId="12" fillId="3" borderId="6" xfId="0" applyFont="1" applyFill="1" applyBorder="1" applyAlignment="1" applyProtection="1">
      <alignment/>
      <protection/>
    </xf>
    <xf numFmtId="0" fontId="12" fillId="3" borderId="10" xfId="0" applyFont="1" applyFill="1" applyBorder="1" applyAlignment="1" applyProtection="1">
      <alignment horizontal="left"/>
      <protection/>
    </xf>
    <xf numFmtId="165" fontId="12" fillId="3" borderId="4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12" xfId="0" applyFont="1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0" fillId="2" borderId="27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left"/>
      <protection locked="0"/>
    </xf>
    <xf numFmtId="37" fontId="5" fillId="2" borderId="27" xfId="0" applyNumberFormat="1" applyFont="1" applyFill="1" applyBorder="1" applyAlignment="1" applyProtection="1">
      <alignment/>
      <protection/>
    </xf>
    <xf numFmtId="5" fontId="5" fillId="0" borderId="27" xfId="0" applyNumberFormat="1" applyFont="1" applyFill="1" applyBorder="1" applyAlignment="1" applyProtection="1">
      <alignment/>
      <protection locked="0"/>
    </xf>
    <xf numFmtId="5" fontId="5" fillId="2" borderId="27" xfId="0" applyNumberFormat="1" applyFont="1" applyFill="1" applyBorder="1" applyAlignment="1" applyProtection="1">
      <alignment/>
      <protection/>
    </xf>
    <xf numFmtId="5" fontId="0" fillId="3" borderId="27" xfId="0" applyNumberFormat="1" applyFill="1" applyBorder="1" applyAlignment="1" applyProtection="1">
      <alignment/>
      <protection/>
    </xf>
    <xf numFmtId="5" fontId="0" fillId="3" borderId="9" xfId="0" applyNumberFormat="1" applyFill="1" applyBorder="1" applyAlignment="1" applyProtection="1">
      <alignment/>
      <protection/>
    </xf>
    <xf numFmtId="5" fontId="5" fillId="3" borderId="27" xfId="0" applyNumberFormat="1" applyFont="1" applyFill="1" applyBorder="1" applyAlignment="1" applyProtection="1">
      <alignment/>
      <protection/>
    </xf>
    <xf numFmtId="5" fontId="12" fillId="3" borderId="8" xfId="0" applyNumberFormat="1" applyFont="1" applyFill="1" applyBorder="1" applyAlignment="1" applyProtection="1">
      <alignment/>
      <protection/>
    </xf>
    <xf numFmtId="5" fontId="12" fillId="3" borderId="4" xfId="0" applyNumberFormat="1" applyFont="1" applyFill="1" applyBorder="1" applyAlignment="1" applyProtection="1">
      <alignment/>
      <protection/>
    </xf>
    <xf numFmtId="5" fontId="12" fillId="3" borderId="5" xfId="0" applyNumberFormat="1" applyFont="1" applyFill="1" applyBorder="1" applyAlignment="1" applyProtection="1">
      <alignment/>
      <protection/>
    </xf>
    <xf numFmtId="5" fontId="12" fillId="3" borderId="27" xfId="0" applyNumberFormat="1" applyFont="1" applyFill="1" applyBorder="1" applyAlignment="1" applyProtection="1">
      <alignment horizontal="center"/>
      <protection/>
    </xf>
    <xf numFmtId="5" fontId="5" fillId="0" borderId="13" xfId="0" applyNumberFormat="1" applyFont="1" applyBorder="1" applyAlignment="1" applyProtection="1">
      <alignment/>
      <protection/>
    </xf>
    <xf numFmtId="5" fontId="5" fillId="2" borderId="27" xfId="17" applyNumberFormat="1" applyFont="1" applyFill="1" applyBorder="1" applyAlignment="1" applyProtection="1">
      <alignment/>
      <protection/>
    </xf>
    <xf numFmtId="5" fontId="0" fillId="0" borderId="14" xfId="0" applyNumberFormat="1" applyBorder="1" applyAlignment="1" applyProtection="1">
      <alignment/>
      <protection/>
    </xf>
    <xf numFmtId="5" fontId="0" fillId="0" borderId="13" xfId="0" applyNumberFormat="1" applyBorder="1" applyAlignment="1" applyProtection="1">
      <alignment/>
      <protection/>
    </xf>
    <xf numFmtId="5" fontId="0" fillId="0" borderId="3" xfId="0" applyNumberFormat="1" applyBorder="1" applyAlignment="1" applyProtection="1">
      <alignment/>
      <protection/>
    </xf>
    <xf numFmtId="5" fontId="12" fillId="3" borderId="27" xfId="0" applyNumberFormat="1" applyFont="1" applyFill="1" applyBorder="1" applyAlignment="1" applyProtection="1">
      <alignment/>
      <protection/>
    </xf>
    <xf numFmtId="5" fontId="12" fillId="3" borderId="2" xfId="0" applyNumberFormat="1" applyFont="1" applyFill="1" applyBorder="1" applyAlignment="1" applyProtection="1">
      <alignment/>
      <protection/>
    </xf>
    <xf numFmtId="5" fontId="12" fillId="3" borderId="3" xfId="0" applyNumberFormat="1" applyFont="1" applyFill="1" applyBorder="1" applyAlignment="1" applyProtection="1">
      <alignment/>
      <protection/>
    </xf>
    <xf numFmtId="5" fontId="10" fillId="2" borderId="27" xfId="17" applyNumberFormat="1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 horizontal="center"/>
      <protection/>
    </xf>
    <xf numFmtId="37" fontId="5" fillId="0" borderId="27" xfId="15" applyNumberFormat="1" applyFont="1" applyFill="1" applyBorder="1" applyAlignment="1" applyProtection="1">
      <alignment/>
      <protection locked="0"/>
    </xf>
    <xf numFmtId="37" fontId="5" fillId="0" borderId="27" xfId="15" applyNumberFormat="1" applyFont="1" applyBorder="1" applyAlignment="1" applyProtection="1">
      <alignment horizontal="center"/>
      <protection/>
    </xf>
    <xf numFmtId="37" fontId="5" fillId="2" borderId="27" xfId="15" applyNumberFormat="1" applyFont="1" applyFill="1" applyBorder="1" applyAlignment="1" applyProtection="1">
      <alignment/>
      <protection/>
    </xf>
    <xf numFmtId="37" fontId="5" fillId="3" borderId="27" xfId="0" applyNumberFormat="1" applyFont="1" applyFill="1" applyBorder="1" applyAlignment="1" applyProtection="1">
      <alignment/>
      <protection/>
    </xf>
    <xf numFmtId="37" fontId="5" fillId="2" borderId="27" xfId="0" applyNumberFormat="1" applyFont="1" applyFill="1" applyBorder="1" applyAlignment="1" applyProtection="1">
      <alignment/>
      <protection/>
    </xf>
    <xf numFmtId="37" fontId="5" fillId="3" borderId="8" xfId="0" applyNumberFormat="1" applyFont="1" applyFill="1" applyBorder="1" applyAlignment="1" applyProtection="1">
      <alignment/>
      <protection/>
    </xf>
    <xf numFmtId="5" fontId="10" fillId="2" borderId="27" xfId="0" applyNumberFormat="1" applyFont="1" applyFill="1" applyBorder="1" applyAlignment="1" applyProtection="1">
      <alignment/>
      <protection/>
    </xf>
    <xf numFmtId="5" fontId="10" fillId="2" borderId="8" xfId="0" applyNumberFormat="1" applyFont="1" applyFill="1" applyBorder="1" applyAlignment="1" applyProtection="1">
      <alignment/>
      <protection/>
    </xf>
    <xf numFmtId="5" fontId="10" fillId="2" borderId="12" xfId="0" applyNumberFormat="1" applyFont="1" applyFill="1" applyBorder="1" applyAlignment="1" applyProtection="1">
      <alignment/>
      <protection/>
    </xf>
    <xf numFmtId="37" fontId="10" fillId="2" borderId="27" xfId="15" applyNumberFormat="1" applyFont="1" applyFill="1" applyBorder="1" applyAlignment="1" applyProtection="1">
      <alignment/>
      <protection/>
    </xf>
    <xf numFmtId="37" fontId="10" fillId="2" borderId="27" xfId="0" applyNumberFormat="1" applyFont="1" applyFill="1" applyBorder="1" applyAlignment="1" applyProtection="1">
      <alignment/>
      <protection/>
    </xf>
    <xf numFmtId="37" fontId="10" fillId="2" borderId="8" xfId="0" applyNumberFormat="1" applyFont="1" applyFill="1" applyBorder="1" applyAlignment="1" applyProtection="1">
      <alignment/>
      <protection/>
    </xf>
    <xf numFmtId="37" fontId="10" fillId="2" borderId="8" xfId="15" applyNumberFormat="1" applyFont="1" applyFill="1" applyBorder="1" applyAlignment="1" applyProtection="1">
      <alignment/>
      <protection/>
    </xf>
    <xf numFmtId="14" fontId="0" fillId="0" borderId="14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14" fontId="0" fillId="2" borderId="27" xfId="0" applyNumberFormat="1" applyFont="1" applyFill="1" applyBorder="1" applyAlignment="1" applyProtection="1">
      <alignment horizontal="left"/>
      <protection/>
    </xf>
    <xf numFmtId="49" fontId="0" fillId="2" borderId="2" xfId="0" applyNumberFormat="1" applyFont="1" applyFill="1" applyBorder="1" applyAlignment="1" applyProtection="1">
      <alignment horizontal="left"/>
      <protection/>
    </xf>
    <xf numFmtId="49" fontId="0" fillId="2" borderId="13" xfId="0" applyNumberFormat="1" applyFont="1" applyFill="1" applyBorder="1" applyAlignment="1">
      <alignment horizontal="left"/>
    </xf>
    <xf numFmtId="39" fontId="5" fillId="0" borderId="27" xfId="15" applyNumberFormat="1" applyFont="1" applyFill="1" applyBorder="1" applyAlignment="1" applyProtection="1">
      <alignment/>
      <protection locked="0"/>
    </xf>
    <xf numFmtId="39" fontId="10" fillId="2" borderId="27" xfId="15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9" fillId="0" borderId="14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14" fontId="0" fillId="0" borderId="14" xfId="0" applyNumberFormat="1" applyFont="1" applyFill="1" applyBorder="1" applyAlignment="1" applyProtection="1">
      <alignment horizontal="center"/>
      <protection locked="0"/>
    </xf>
    <xf numFmtId="175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49" fontId="0" fillId="2" borderId="3" xfId="0" applyNumberFormat="1" applyFont="1" applyFill="1" applyBorder="1" applyAlignment="1">
      <alignment horizontal="left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11" fillId="3" borderId="13" xfId="0" applyFont="1" applyFill="1" applyBorder="1" applyAlignment="1" applyProtection="1">
      <alignment horizontal="center"/>
      <protection/>
    </xf>
    <xf numFmtId="0" fontId="11" fillId="3" borderId="3" xfId="0" applyFont="1" applyFill="1" applyBorder="1" applyAlignment="1" applyProtection="1">
      <alignment horizontal="center"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11" fillId="3" borderId="13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CFFFF"/>
        </patternFill>
      </fill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28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151" customWidth="1"/>
  </cols>
  <sheetData>
    <row r="1" spans="2:10" ht="12.75">
      <c r="B1" s="213" t="s">
        <v>404</v>
      </c>
      <c r="C1" s="213"/>
      <c r="D1" s="213"/>
      <c r="E1" s="213"/>
      <c r="F1" s="213"/>
      <c r="G1" s="213"/>
      <c r="H1" s="213"/>
      <c r="I1" s="213"/>
      <c r="J1" s="213"/>
    </row>
    <row r="2" spans="2:10" ht="12.75">
      <c r="B2" s="213" t="s">
        <v>85</v>
      </c>
      <c r="C2" s="213"/>
      <c r="D2" s="213"/>
      <c r="E2" s="213"/>
      <c r="F2" s="213"/>
      <c r="G2" s="213"/>
      <c r="H2" s="213"/>
      <c r="I2" s="213"/>
      <c r="J2" s="213"/>
    </row>
    <row r="3" spans="2:10" ht="12.75">
      <c r="B3" s="213" t="s">
        <v>405</v>
      </c>
      <c r="C3" s="213"/>
      <c r="D3" s="213"/>
      <c r="E3" s="213"/>
      <c r="F3" s="213"/>
      <c r="G3" s="213"/>
      <c r="H3" s="213"/>
      <c r="I3" s="213"/>
      <c r="J3" s="213"/>
    </row>
    <row r="4" spans="2:10" ht="12.75">
      <c r="B4" s="207"/>
      <c r="C4" s="207"/>
      <c r="D4" s="207"/>
      <c r="E4" s="207"/>
      <c r="F4" s="207"/>
      <c r="G4" s="207"/>
      <c r="H4" s="207"/>
      <c r="I4" s="207"/>
      <c r="J4" s="207"/>
    </row>
    <row r="5" spans="2:10" ht="12.75">
      <c r="B5" s="207"/>
      <c r="C5" s="207"/>
      <c r="D5" s="207"/>
      <c r="E5" s="207"/>
      <c r="F5" s="207"/>
      <c r="G5" s="207"/>
      <c r="H5" s="207"/>
      <c r="I5" s="207"/>
      <c r="J5" s="207"/>
    </row>
    <row r="6" spans="2:9" ht="18">
      <c r="B6" s="150" t="s">
        <v>259</v>
      </c>
      <c r="F6" s="152"/>
      <c r="G6" s="152"/>
      <c r="H6" s="152"/>
      <c r="I6" s="152"/>
    </row>
    <row r="8" ht="12.75">
      <c r="B8" s="162" t="s">
        <v>341</v>
      </c>
    </row>
    <row r="9" ht="12.75">
      <c r="B9" s="151" t="s">
        <v>342</v>
      </c>
    </row>
    <row r="10" spans="1:12" ht="12.75">
      <c r="A10" s="153"/>
      <c r="B10" s="151" t="s">
        <v>63</v>
      </c>
      <c r="I10" s="153"/>
      <c r="J10" s="153"/>
      <c r="K10" s="153"/>
      <c r="L10" s="153"/>
    </row>
    <row r="11" spans="2:11" ht="12.75">
      <c r="B11" s="154" t="s">
        <v>343</v>
      </c>
      <c r="C11" s="154"/>
      <c r="D11" s="154"/>
      <c r="E11" s="154"/>
      <c r="F11" s="154"/>
      <c r="G11" s="154"/>
      <c r="H11" s="154"/>
      <c r="I11" s="154"/>
      <c r="J11" s="154"/>
      <c r="K11" s="154"/>
    </row>
    <row r="12" spans="2:11" ht="12.75">
      <c r="B12" s="154" t="s">
        <v>344</v>
      </c>
      <c r="C12" s="154"/>
      <c r="D12" s="154"/>
      <c r="E12" s="154"/>
      <c r="F12" s="154"/>
      <c r="G12" s="154"/>
      <c r="H12" s="154"/>
      <c r="I12" s="154"/>
      <c r="J12" s="154"/>
      <c r="K12" s="154"/>
    </row>
    <row r="13" spans="2:11" ht="12.75">
      <c r="B13" s="154" t="s">
        <v>345</v>
      </c>
      <c r="C13" s="154"/>
      <c r="D13" s="154"/>
      <c r="E13" s="154"/>
      <c r="F13" s="154"/>
      <c r="G13" s="154"/>
      <c r="H13" s="154"/>
      <c r="I13" s="154"/>
      <c r="J13" s="154"/>
      <c r="K13" s="154"/>
    </row>
    <row r="14" ht="12.75">
      <c r="B14" s="154" t="s">
        <v>346</v>
      </c>
    </row>
    <row r="15" ht="12.75">
      <c r="B15" s="154" t="s">
        <v>347</v>
      </c>
    </row>
    <row r="16" ht="12.75">
      <c r="B16" s="154"/>
    </row>
    <row r="17" ht="12.75">
      <c r="B17" s="155" t="s">
        <v>260</v>
      </c>
    </row>
    <row r="18" ht="12.75">
      <c r="B18" s="151" t="s">
        <v>348</v>
      </c>
    </row>
    <row r="19" ht="12.75">
      <c r="B19" s="151" t="s">
        <v>64</v>
      </c>
    </row>
    <row r="20" ht="12.75">
      <c r="B20" s="151" t="s">
        <v>349</v>
      </c>
    </row>
    <row r="21" ht="12.75">
      <c r="B21" s="151" t="s">
        <v>65</v>
      </c>
    </row>
    <row r="23" ht="12.75">
      <c r="B23" s="151" t="s">
        <v>350</v>
      </c>
    </row>
    <row r="24" ht="12.75">
      <c r="B24" s="151" t="s">
        <v>351</v>
      </c>
    </row>
    <row r="26" ht="12.75">
      <c r="B26" s="151" t="s">
        <v>352</v>
      </c>
    </row>
    <row r="27" ht="12.75">
      <c r="B27" s="151" t="s">
        <v>353</v>
      </c>
    </row>
    <row r="28" ht="12.75">
      <c r="B28" s="151" t="s">
        <v>354</v>
      </c>
    </row>
    <row r="30" ht="12.75">
      <c r="B30" s="151" t="s">
        <v>261</v>
      </c>
    </row>
    <row r="32" ht="12.75">
      <c r="B32" s="151" t="s">
        <v>262</v>
      </c>
    </row>
    <row r="34" ht="12.75">
      <c r="B34" s="154" t="s">
        <v>336</v>
      </c>
    </row>
    <row r="37" ht="12.75">
      <c r="B37" s="157" t="s">
        <v>263</v>
      </c>
    </row>
    <row r="38" ht="7.5" customHeight="1"/>
    <row r="39" ht="12.75">
      <c r="B39" s="158" t="s">
        <v>355</v>
      </c>
    </row>
    <row r="40" ht="12.75">
      <c r="B40" s="158" t="s">
        <v>356</v>
      </c>
    </row>
    <row r="41" ht="12.75">
      <c r="B41" s="151" t="s">
        <v>357</v>
      </c>
    </row>
    <row r="43" ht="12.75">
      <c r="B43" s="151" t="s">
        <v>358</v>
      </c>
    </row>
    <row r="44" ht="12.75">
      <c r="B44" s="151" t="s">
        <v>359</v>
      </c>
    </row>
    <row r="45" ht="12.75">
      <c r="B45" s="151" t="s">
        <v>360</v>
      </c>
    </row>
    <row r="46" ht="12.75">
      <c r="B46" s="151" t="s">
        <v>361</v>
      </c>
    </row>
    <row r="49" ht="12.75">
      <c r="B49" s="157" t="s">
        <v>264</v>
      </c>
    </row>
    <row r="50" ht="7.5" customHeight="1"/>
    <row r="51" ht="12.75">
      <c r="B51" s="155" t="s">
        <v>265</v>
      </c>
    </row>
    <row r="52" ht="12.75">
      <c r="B52" s="151" t="s">
        <v>266</v>
      </c>
    </row>
    <row r="53" ht="12.75">
      <c r="B53" s="155" t="s">
        <v>267</v>
      </c>
    </row>
    <row r="54" ht="12.75">
      <c r="B54" s="151" t="s">
        <v>268</v>
      </c>
    </row>
    <row r="55" ht="12.75">
      <c r="B55" s="155" t="s">
        <v>269</v>
      </c>
    </row>
    <row r="56" ht="12.75">
      <c r="B56" s="151" t="s">
        <v>270</v>
      </c>
    </row>
    <row r="57" ht="12.75">
      <c r="B57" s="155" t="s">
        <v>271</v>
      </c>
    </row>
    <row r="58" ht="12.75">
      <c r="B58" s="151" t="s">
        <v>362</v>
      </c>
    </row>
    <row r="59" spans="2:7" ht="12.75">
      <c r="B59" s="158" t="s">
        <v>66</v>
      </c>
      <c r="C59" s="158"/>
      <c r="D59" s="158"/>
      <c r="E59" s="158"/>
      <c r="F59" s="158"/>
      <c r="G59" s="158"/>
    </row>
    <row r="60" spans="2:7" ht="12.75">
      <c r="B60" s="158" t="s">
        <v>363</v>
      </c>
      <c r="C60" s="158"/>
      <c r="D60" s="158"/>
      <c r="E60" s="158"/>
      <c r="F60" s="158"/>
      <c r="G60" s="158"/>
    </row>
    <row r="61" ht="12.75">
      <c r="B61" s="155" t="s">
        <v>272</v>
      </c>
    </row>
    <row r="62" ht="12.75">
      <c r="B62" s="158" t="s">
        <v>273</v>
      </c>
    </row>
    <row r="63" ht="12.75">
      <c r="B63" s="155" t="s">
        <v>274</v>
      </c>
    </row>
    <row r="64" ht="12.75">
      <c r="B64" s="158" t="s">
        <v>364</v>
      </c>
    </row>
    <row r="65" spans="2:7" ht="13.5" customHeight="1">
      <c r="B65" s="158" t="s">
        <v>365</v>
      </c>
      <c r="C65" s="158"/>
      <c r="D65" s="158"/>
      <c r="E65" s="158"/>
      <c r="F65" s="158"/>
      <c r="G65" s="158"/>
    </row>
    <row r="66" spans="2:7" ht="13.5" customHeight="1">
      <c r="B66" s="158" t="s">
        <v>366</v>
      </c>
      <c r="C66" s="158"/>
      <c r="D66" s="158"/>
      <c r="E66" s="158"/>
      <c r="F66" s="158"/>
      <c r="G66" s="158"/>
    </row>
    <row r="67" ht="12.75">
      <c r="B67" s="155" t="s">
        <v>275</v>
      </c>
    </row>
    <row r="68" ht="12.75">
      <c r="B68" s="158" t="s">
        <v>367</v>
      </c>
    </row>
    <row r="69" ht="12.75">
      <c r="B69" s="158" t="s">
        <v>368</v>
      </c>
    </row>
    <row r="70" ht="12.75">
      <c r="B70" s="158" t="s">
        <v>369</v>
      </c>
    </row>
    <row r="71" ht="12.75">
      <c r="B71" s="155" t="s">
        <v>276</v>
      </c>
    </row>
    <row r="72" ht="12.75">
      <c r="B72" s="158" t="s">
        <v>370</v>
      </c>
    </row>
    <row r="73" ht="12.75">
      <c r="B73" s="151" t="s">
        <v>371</v>
      </c>
    </row>
    <row r="76" ht="12.75">
      <c r="B76" s="157" t="s">
        <v>1</v>
      </c>
    </row>
    <row r="77" ht="7.5" customHeight="1"/>
    <row r="78" ht="12.75">
      <c r="B78" s="154" t="s">
        <v>277</v>
      </c>
    </row>
    <row r="79" ht="12.75">
      <c r="B79" s="158" t="s">
        <v>372</v>
      </c>
    </row>
    <row r="80" ht="12.75">
      <c r="B80" s="158" t="s">
        <v>373</v>
      </c>
    </row>
    <row r="81" ht="12.75">
      <c r="B81" s="151" t="s">
        <v>374</v>
      </c>
    </row>
    <row r="83" ht="12.75">
      <c r="B83" s="151" t="s">
        <v>375</v>
      </c>
    </row>
    <row r="84" ht="12.75">
      <c r="B84" s="151" t="s">
        <v>376</v>
      </c>
    </row>
    <row r="85" ht="12.75">
      <c r="B85" s="151" t="s">
        <v>377</v>
      </c>
    </row>
    <row r="86" ht="12.75">
      <c r="B86" s="151" t="s">
        <v>378</v>
      </c>
    </row>
    <row r="87" ht="12.75">
      <c r="B87" s="151" t="s">
        <v>379</v>
      </c>
    </row>
    <row r="89" spans="2:4" ht="12.75">
      <c r="B89" s="159" t="s">
        <v>278</v>
      </c>
      <c r="C89" s="160"/>
      <c r="D89" s="160"/>
    </row>
    <row r="90" spans="2:4" ht="12.75">
      <c r="B90" s="159"/>
      <c r="C90" s="160"/>
      <c r="D90" s="160"/>
    </row>
    <row r="91" ht="12.75">
      <c r="B91" s="150" t="s">
        <v>279</v>
      </c>
    </row>
    <row r="92" ht="12.75">
      <c r="B92" s="158" t="s">
        <v>380</v>
      </c>
    </row>
    <row r="93" ht="12.75">
      <c r="B93" s="158" t="s">
        <v>381</v>
      </c>
    </row>
    <row r="94" ht="12.75">
      <c r="B94" s="158" t="s">
        <v>382</v>
      </c>
    </row>
    <row r="95" ht="12.75">
      <c r="B95" s="151" t="s">
        <v>392</v>
      </c>
    </row>
    <row r="96" ht="12.75">
      <c r="B96" s="151" t="s">
        <v>383</v>
      </c>
    </row>
    <row r="98" spans="2:4" ht="12.75">
      <c r="B98" s="150" t="s">
        <v>280</v>
      </c>
      <c r="C98" s="158"/>
      <c r="D98" s="158"/>
    </row>
    <row r="99" ht="12.75">
      <c r="B99" s="151" t="s">
        <v>384</v>
      </c>
    </row>
    <row r="100" spans="2:7" ht="12.75">
      <c r="B100" s="158" t="s">
        <v>386</v>
      </c>
      <c r="C100" s="158"/>
      <c r="D100" s="158"/>
      <c r="E100" s="158"/>
      <c r="F100" s="158"/>
      <c r="G100" s="158"/>
    </row>
    <row r="101" ht="12.75">
      <c r="B101" s="158" t="s">
        <v>387</v>
      </c>
    </row>
    <row r="102" ht="12.75">
      <c r="B102" s="158" t="s">
        <v>385</v>
      </c>
    </row>
    <row r="103" s="158" customFormat="1" ht="12.75">
      <c r="B103" s="158" t="s">
        <v>388</v>
      </c>
    </row>
    <row r="104" s="158" customFormat="1" ht="12.75">
      <c r="B104" s="158" t="s">
        <v>389</v>
      </c>
    </row>
    <row r="105" s="158" customFormat="1" ht="12.75">
      <c r="B105" s="158" t="s">
        <v>403</v>
      </c>
    </row>
    <row r="106" ht="12.75">
      <c r="B106" s="158" t="s">
        <v>390</v>
      </c>
    </row>
    <row r="107" ht="12.75">
      <c r="B107" s="158"/>
    </row>
    <row r="108" spans="2:7" ht="13.5" customHeight="1">
      <c r="B108" s="150" t="s">
        <v>281</v>
      </c>
      <c r="C108" s="158"/>
      <c r="D108" s="158"/>
      <c r="E108" s="158"/>
      <c r="F108" s="158"/>
      <c r="G108" s="158"/>
    </row>
    <row r="109" s="158" customFormat="1" ht="12.75">
      <c r="B109" s="158" t="s">
        <v>391</v>
      </c>
    </row>
    <row r="110" ht="12.75">
      <c r="B110" s="158" t="s">
        <v>0</v>
      </c>
    </row>
    <row r="111" ht="12.75">
      <c r="B111" s="158"/>
    </row>
    <row r="113" spans="2:7" ht="15.75">
      <c r="B113" s="157" t="s">
        <v>1</v>
      </c>
      <c r="G113" s="156"/>
    </row>
    <row r="114" ht="7.5" customHeight="1">
      <c r="G114" s="156"/>
    </row>
    <row r="115" ht="12.75">
      <c r="B115" s="150" t="s">
        <v>282</v>
      </c>
    </row>
    <row r="116" ht="12.75">
      <c r="B116" s="158" t="s">
        <v>2</v>
      </c>
    </row>
    <row r="117" ht="12.75">
      <c r="B117" s="151" t="s">
        <v>3</v>
      </c>
    </row>
    <row r="118" ht="12.75">
      <c r="B118" s="151" t="s">
        <v>4</v>
      </c>
    </row>
    <row r="119" ht="12.75">
      <c r="B119" s="151" t="s">
        <v>5</v>
      </c>
    </row>
    <row r="121" spans="2:3" ht="12.75">
      <c r="B121" s="165" t="s">
        <v>67</v>
      </c>
      <c r="C121" s="151" t="s">
        <v>6</v>
      </c>
    </row>
    <row r="122" ht="12.75">
      <c r="C122" s="151" t="s">
        <v>7</v>
      </c>
    </row>
    <row r="123" spans="2:3" ht="12.75">
      <c r="B123" s="165" t="s">
        <v>68</v>
      </c>
      <c r="C123" s="151" t="s">
        <v>283</v>
      </c>
    </row>
    <row r="124" spans="2:3" ht="12.75">
      <c r="B124" s="165" t="s">
        <v>69</v>
      </c>
      <c r="C124" s="151" t="s">
        <v>8</v>
      </c>
    </row>
    <row r="125" ht="12.75">
      <c r="C125" s="151" t="s">
        <v>9</v>
      </c>
    </row>
    <row r="126" spans="2:3" ht="12.75">
      <c r="B126" s="165" t="s">
        <v>70</v>
      </c>
      <c r="C126" s="151" t="s">
        <v>284</v>
      </c>
    </row>
    <row r="127" spans="2:3" ht="12.75">
      <c r="B127" s="165" t="s">
        <v>71</v>
      </c>
      <c r="C127" s="151" t="s">
        <v>285</v>
      </c>
    </row>
    <row r="129" ht="12.75">
      <c r="B129" s="150" t="s">
        <v>402</v>
      </c>
    </row>
    <row r="131" ht="12.75">
      <c r="B131" s="150" t="s">
        <v>286</v>
      </c>
    </row>
    <row r="132" ht="12.75">
      <c r="B132" s="151" t="s">
        <v>10</v>
      </c>
    </row>
    <row r="133" ht="12.75">
      <c r="B133" s="158" t="s">
        <v>11</v>
      </c>
    </row>
    <row r="135" ht="12.75">
      <c r="B135" s="161" t="s">
        <v>287</v>
      </c>
    </row>
    <row r="136" ht="12.75">
      <c r="B136" s="161"/>
    </row>
    <row r="137" spans="2:6" ht="12.75">
      <c r="B137" s="150" t="s">
        <v>288</v>
      </c>
      <c r="C137" s="150"/>
      <c r="D137" s="150"/>
      <c r="E137" s="150"/>
      <c r="F137" s="150"/>
    </row>
    <row r="138" ht="12.75">
      <c r="B138" s="151" t="s">
        <v>12</v>
      </c>
    </row>
    <row r="139" ht="12.75">
      <c r="B139" s="151" t="s">
        <v>13</v>
      </c>
    </row>
    <row r="140" ht="12.75">
      <c r="B140" s="151" t="s">
        <v>14</v>
      </c>
    </row>
    <row r="141" ht="12.75">
      <c r="B141" s="151" t="s">
        <v>15</v>
      </c>
    </row>
    <row r="142" ht="12.75">
      <c r="B142" s="151" t="s">
        <v>16</v>
      </c>
    </row>
    <row r="143" ht="12.75">
      <c r="B143" s="151" t="s">
        <v>17</v>
      </c>
    </row>
    <row r="144" ht="15.75">
      <c r="G144" s="156"/>
    </row>
    <row r="145" ht="12.75">
      <c r="B145" s="150" t="s">
        <v>289</v>
      </c>
    </row>
    <row r="146" ht="12.75">
      <c r="B146" s="151" t="s">
        <v>18</v>
      </c>
    </row>
    <row r="147" ht="12.75">
      <c r="B147" s="151" t="s">
        <v>19</v>
      </c>
    </row>
    <row r="148" ht="12.75">
      <c r="B148" s="151" t="s">
        <v>20</v>
      </c>
    </row>
    <row r="149" ht="12.75">
      <c r="B149" s="158" t="s">
        <v>21</v>
      </c>
    </row>
    <row r="150" ht="12.75">
      <c r="B150" s="158" t="s">
        <v>22</v>
      </c>
    </row>
    <row r="151" ht="12.75">
      <c r="B151" s="158"/>
    </row>
    <row r="152" ht="12.75">
      <c r="B152" s="150" t="s">
        <v>290</v>
      </c>
    </row>
    <row r="153" ht="12.75">
      <c r="B153" s="151" t="s">
        <v>23</v>
      </c>
    </row>
    <row r="154" ht="12.75">
      <c r="B154" s="151" t="s">
        <v>72</v>
      </c>
    </row>
    <row r="155" ht="12.75">
      <c r="B155" s="151" t="s">
        <v>24</v>
      </c>
    </row>
    <row r="156" ht="12.75">
      <c r="B156" s="151" t="s">
        <v>25</v>
      </c>
    </row>
    <row r="157" ht="12.75">
      <c r="B157" s="151" t="s">
        <v>26</v>
      </c>
    </row>
    <row r="159" ht="12.75">
      <c r="B159" s="150" t="s">
        <v>291</v>
      </c>
    </row>
    <row r="160" ht="12.75">
      <c r="B160" s="151" t="s">
        <v>292</v>
      </c>
    </row>
    <row r="163" spans="2:7" ht="15.75">
      <c r="B163" s="157" t="s">
        <v>1</v>
      </c>
      <c r="G163" s="156"/>
    </row>
    <row r="164" ht="7.5" customHeight="1"/>
    <row r="165" ht="12.75">
      <c r="B165" s="150" t="s">
        <v>293</v>
      </c>
    </row>
    <row r="166" ht="12.75">
      <c r="B166" s="151" t="s">
        <v>27</v>
      </c>
    </row>
    <row r="167" ht="12.75">
      <c r="B167" s="151" t="s">
        <v>28</v>
      </c>
    </row>
    <row r="168" ht="12.75">
      <c r="B168" s="151" t="s">
        <v>29</v>
      </c>
    </row>
    <row r="169" ht="12.75">
      <c r="B169" s="151" t="s">
        <v>30</v>
      </c>
    </row>
    <row r="170" ht="12.75">
      <c r="B170" s="151" t="s">
        <v>31</v>
      </c>
    </row>
    <row r="171" ht="12.75">
      <c r="B171" s="151" t="s">
        <v>32</v>
      </c>
    </row>
    <row r="173" ht="12.75">
      <c r="B173" s="150" t="s">
        <v>294</v>
      </c>
    </row>
    <row r="174" ht="12.75">
      <c r="B174" s="151" t="s">
        <v>33</v>
      </c>
    </row>
    <row r="175" ht="12.75">
      <c r="B175" s="151" t="s">
        <v>34</v>
      </c>
    </row>
    <row r="176" ht="12.75">
      <c r="B176" s="151" t="s">
        <v>35</v>
      </c>
    </row>
    <row r="177" ht="15.75">
      <c r="G177" s="156"/>
    </row>
    <row r="178" ht="12.75">
      <c r="B178" s="150" t="s">
        <v>295</v>
      </c>
    </row>
    <row r="179" ht="12.75">
      <c r="B179" s="151" t="s">
        <v>296</v>
      </c>
    </row>
    <row r="181" ht="12.75">
      <c r="B181" s="150" t="s">
        <v>297</v>
      </c>
    </row>
    <row r="182" ht="12.75">
      <c r="B182" s="151" t="s">
        <v>36</v>
      </c>
    </row>
    <row r="183" ht="12.75">
      <c r="B183" s="151" t="s">
        <v>37</v>
      </c>
    </row>
    <row r="185" ht="12.75">
      <c r="B185" s="150" t="s">
        <v>298</v>
      </c>
    </row>
    <row r="186" ht="12.75">
      <c r="B186" s="151" t="s">
        <v>38</v>
      </c>
    </row>
    <row r="187" ht="12.75">
      <c r="B187" s="151" t="s">
        <v>39</v>
      </c>
    </row>
    <row r="189" ht="12.75">
      <c r="B189" s="150" t="s">
        <v>299</v>
      </c>
    </row>
    <row r="190" ht="12.75">
      <c r="B190" s="151" t="s">
        <v>300</v>
      </c>
    </row>
    <row r="192" ht="12.75">
      <c r="B192" s="150" t="s">
        <v>301</v>
      </c>
    </row>
    <row r="193" ht="12.75">
      <c r="B193" s="151" t="s">
        <v>302</v>
      </c>
    </row>
    <row r="195" ht="12.75">
      <c r="B195" s="150" t="s">
        <v>303</v>
      </c>
    </row>
    <row r="196" ht="12.75">
      <c r="B196" s="151" t="s">
        <v>40</v>
      </c>
    </row>
    <row r="197" ht="12.75">
      <c r="B197" s="151" t="s">
        <v>41</v>
      </c>
    </row>
    <row r="198" ht="12.75">
      <c r="B198" s="151" t="s">
        <v>42</v>
      </c>
    </row>
    <row r="199" ht="12.75">
      <c r="B199" s="150"/>
    </row>
    <row r="200" ht="12.75">
      <c r="B200" s="150" t="s">
        <v>304</v>
      </c>
    </row>
    <row r="201" ht="12.75">
      <c r="B201" s="158" t="s">
        <v>305</v>
      </c>
    </row>
    <row r="203" ht="15.75">
      <c r="G203" s="156"/>
    </row>
    <row r="204" ht="12.75">
      <c r="B204" s="150" t="s">
        <v>306</v>
      </c>
    </row>
    <row r="205" ht="7.5" customHeight="1"/>
    <row r="206" ht="12.75">
      <c r="B206" s="161" t="s">
        <v>278</v>
      </c>
    </row>
    <row r="208" ht="12.75">
      <c r="B208" s="150" t="s">
        <v>307</v>
      </c>
    </row>
    <row r="209" ht="12.75">
      <c r="B209" s="151" t="s">
        <v>43</v>
      </c>
    </row>
    <row r="210" ht="12.75">
      <c r="B210" s="158" t="s">
        <v>44</v>
      </c>
    </row>
    <row r="211" ht="12.75">
      <c r="B211" s="158" t="s">
        <v>45</v>
      </c>
    </row>
    <row r="212" ht="12.75">
      <c r="B212" s="158" t="s">
        <v>46</v>
      </c>
    </row>
    <row r="213" ht="12.75">
      <c r="B213" s="158" t="s">
        <v>47</v>
      </c>
    </row>
    <row r="215" ht="12.75">
      <c r="B215" s="150" t="s">
        <v>308</v>
      </c>
    </row>
    <row r="216" ht="12.75">
      <c r="B216" s="151" t="s">
        <v>48</v>
      </c>
    </row>
    <row r="217" ht="12.75">
      <c r="B217" s="151" t="s">
        <v>49</v>
      </c>
    </row>
    <row r="218" ht="12.75">
      <c r="B218" s="151" t="s">
        <v>50</v>
      </c>
    </row>
    <row r="219" ht="12.75">
      <c r="B219" s="151" t="s">
        <v>51</v>
      </c>
    </row>
    <row r="220" ht="12.75">
      <c r="B220" s="151" t="s">
        <v>52</v>
      </c>
    </row>
    <row r="221" ht="12.75">
      <c r="B221" s="151" t="s">
        <v>53</v>
      </c>
    </row>
    <row r="222" ht="12.75">
      <c r="B222" s="151" t="s">
        <v>73</v>
      </c>
    </row>
    <row r="223" ht="12.75">
      <c r="B223" s="151" t="s">
        <v>54</v>
      </c>
    </row>
    <row r="225" ht="12.75">
      <c r="B225" s="150" t="s">
        <v>309</v>
      </c>
    </row>
    <row r="226" ht="12.75">
      <c r="B226" s="151" t="s">
        <v>55</v>
      </c>
    </row>
    <row r="227" ht="12.75">
      <c r="B227" s="151" t="s">
        <v>56</v>
      </c>
    </row>
    <row r="229" ht="12.75">
      <c r="B229" s="150" t="s">
        <v>310</v>
      </c>
    </row>
    <row r="230" ht="12.75">
      <c r="B230" s="151" t="s">
        <v>311</v>
      </c>
    </row>
    <row r="232" ht="12.75">
      <c r="B232" s="150" t="s">
        <v>312</v>
      </c>
    </row>
    <row r="233" ht="12.75">
      <c r="B233" s="151" t="s">
        <v>57</v>
      </c>
    </row>
    <row r="234" ht="12.75">
      <c r="B234" s="151" t="s">
        <v>58</v>
      </c>
    </row>
    <row r="237" ht="12.75">
      <c r="B237" s="150" t="s">
        <v>306</v>
      </c>
    </row>
    <row r="238" ht="7.5" customHeight="1"/>
    <row r="239" ht="12.75">
      <c r="B239" s="161" t="s">
        <v>287</v>
      </c>
    </row>
    <row r="241" ht="12.75">
      <c r="B241" s="150" t="s">
        <v>313</v>
      </c>
    </row>
    <row r="242" ht="12.75">
      <c r="B242" s="151" t="s">
        <v>314</v>
      </c>
    </row>
    <row r="244" ht="12.75">
      <c r="B244" s="150" t="s">
        <v>315</v>
      </c>
    </row>
    <row r="245" ht="12.75">
      <c r="B245" s="151" t="s">
        <v>316</v>
      </c>
    </row>
    <row r="247" ht="12.75">
      <c r="B247" s="150" t="s">
        <v>317</v>
      </c>
    </row>
    <row r="248" ht="12.75">
      <c r="B248" s="151" t="s">
        <v>314</v>
      </c>
    </row>
    <row r="250" ht="12.75">
      <c r="B250" s="150" t="s">
        <v>318</v>
      </c>
    </row>
    <row r="251" ht="12.75">
      <c r="B251" s="151" t="s">
        <v>319</v>
      </c>
    </row>
    <row r="253" ht="12.75">
      <c r="B253" s="150" t="s">
        <v>320</v>
      </c>
    </row>
    <row r="254" ht="12.75">
      <c r="B254" s="151" t="s">
        <v>59</v>
      </c>
    </row>
    <row r="255" ht="12.75">
      <c r="B255" s="151" t="s">
        <v>60</v>
      </c>
    </row>
    <row r="257" ht="12.75">
      <c r="B257" s="150" t="s">
        <v>321</v>
      </c>
    </row>
    <row r="258" ht="12.75">
      <c r="B258" s="151" t="s">
        <v>322</v>
      </c>
    </row>
    <row r="261" ht="12.75">
      <c r="B261" s="150" t="s">
        <v>323</v>
      </c>
    </row>
    <row r="263" ht="12.75">
      <c r="B263" s="150" t="s">
        <v>324</v>
      </c>
    </row>
    <row r="264" ht="12.75">
      <c r="B264" s="151" t="s">
        <v>325</v>
      </c>
    </row>
    <row r="266" ht="12.75">
      <c r="B266" s="150" t="s">
        <v>326</v>
      </c>
    </row>
    <row r="267" ht="12.75">
      <c r="B267" s="151" t="s">
        <v>327</v>
      </c>
    </row>
    <row r="269" ht="12.75">
      <c r="B269" s="150" t="s">
        <v>328</v>
      </c>
    </row>
    <row r="270" ht="12.75">
      <c r="B270" s="151" t="s">
        <v>329</v>
      </c>
    </row>
    <row r="272" ht="12.75">
      <c r="B272" s="150" t="s">
        <v>330</v>
      </c>
    </row>
    <row r="273" ht="12.75">
      <c r="B273" s="151" t="s">
        <v>331</v>
      </c>
    </row>
    <row r="275" ht="12.75">
      <c r="B275" s="150" t="s">
        <v>62</v>
      </c>
    </row>
    <row r="276" ht="12.75">
      <c r="B276" s="150" t="s">
        <v>61</v>
      </c>
    </row>
    <row r="278" ht="12.75">
      <c r="B278" s="150" t="s">
        <v>332</v>
      </c>
    </row>
    <row r="279" ht="12.75">
      <c r="B279" s="151" t="s">
        <v>333</v>
      </c>
    </row>
    <row r="281" ht="12.75">
      <c r="B281" s="150" t="s">
        <v>334</v>
      </c>
    </row>
    <row r="282" ht="12.75">
      <c r="B282" s="151" t="s">
        <v>335</v>
      </c>
    </row>
  </sheetData>
  <sheetProtection/>
  <mergeCells count="3">
    <mergeCell ref="B1:J1"/>
    <mergeCell ref="B2:J2"/>
    <mergeCell ref="B3:J3"/>
  </mergeCells>
  <printOptions/>
  <pageMargins left="0.75" right="0.75" top="1" bottom="1" header="0.5" footer="0.5"/>
  <pageSetup horizontalDpi="300" verticalDpi="300" orientation="portrait" scale="91" r:id="rId1"/>
  <headerFooter alignWithMargins="0">
    <oddHeader>&amp;C&amp;"Arial,Bold"FEDERALLY QUALIFIED HEALTH CENTER (FQHC)
MEDICAID COST REPORT
INSTRUCTIONS</oddHeader>
    <oddFooter>&amp;RPage &amp;P</oddFooter>
  </headerFooter>
  <rowBreaks count="6" manualBreakCount="6">
    <brk id="34" max="255" man="1"/>
    <brk id="73" max="255" man="1"/>
    <brk id="110" max="255" man="1"/>
    <brk id="160" max="255" man="1"/>
    <brk id="201" max="255" man="1"/>
    <brk id="2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0:L25"/>
  <sheetViews>
    <sheetView showGridLines="0" workbookViewId="0" topLeftCell="A7">
      <selection activeCell="G17" sqref="G17:I17"/>
    </sheetView>
  </sheetViews>
  <sheetFormatPr defaultColWidth="9.140625" defaultRowHeight="12.75"/>
  <cols>
    <col min="4" max="4" width="3.28125" style="0" customWidth="1"/>
  </cols>
  <sheetData>
    <row r="10" spans="7:12" ht="20.25">
      <c r="G10" s="3"/>
      <c r="H10" s="3" t="s">
        <v>74</v>
      </c>
      <c r="I10" s="3"/>
      <c r="J10" s="3"/>
      <c r="K10" s="2"/>
      <c r="L10" s="2"/>
    </row>
    <row r="11" spans="8:12" ht="20.25">
      <c r="H11" s="3" t="s">
        <v>75</v>
      </c>
      <c r="I11" s="3"/>
      <c r="J11" s="3"/>
      <c r="K11" s="2"/>
      <c r="L11" s="2"/>
    </row>
    <row r="12" spans="7:12" ht="20.25">
      <c r="G12" s="3"/>
      <c r="H12" s="3" t="s">
        <v>76</v>
      </c>
      <c r="I12" s="3"/>
      <c r="J12" s="3"/>
      <c r="K12" s="2"/>
      <c r="L12" s="2"/>
    </row>
    <row r="13" spans="7:12" ht="20.25">
      <c r="G13" s="3"/>
      <c r="H13" s="3" t="s">
        <v>85</v>
      </c>
      <c r="I13" s="3"/>
      <c r="J13" s="3"/>
      <c r="K13" s="2"/>
      <c r="L13" s="2"/>
    </row>
    <row r="14" spans="6:10" ht="20.25">
      <c r="F14" s="1"/>
      <c r="G14" s="1"/>
      <c r="H14" s="1"/>
      <c r="I14" s="1"/>
      <c r="J14" s="1"/>
    </row>
    <row r="15" spans="5:11" ht="15">
      <c r="E15" s="215" t="s">
        <v>393</v>
      </c>
      <c r="F15" s="215"/>
      <c r="G15" s="215"/>
      <c r="H15" s="215"/>
      <c r="I15" s="215"/>
      <c r="J15" s="215"/>
      <c r="K15" s="215"/>
    </row>
    <row r="17" spans="7:9" ht="15">
      <c r="G17" s="215" t="s">
        <v>337</v>
      </c>
      <c r="H17" s="215"/>
      <c r="I17" s="215"/>
    </row>
    <row r="18" ht="12.75">
      <c r="I18" s="4"/>
    </row>
    <row r="19" ht="12.75">
      <c r="H19" s="2" t="s">
        <v>172</v>
      </c>
    </row>
    <row r="21" spans="5:12" ht="12.75">
      <c r="E21" s="214" t="s">
        <v>338</v>
      </c>
      <c r="F21" s="214"/>
      <c r="G21" s="214"/>
      <c r="H21" s="214"/>
      <c r="I21" s="214"/>
      <c r="J21" s="214"/>
      <c r="K21" s="214"/>
      <c r="L21" s="214"/>
    </row>
    <row r="23" spans="7:9" ht="12.75">
      <c r="G23" s="214" t="s">
        <v>77</v>
      </c>
      <c r="H23" s="214"/>
      <c r="I23" s="214"/>
    </row>
    <row r="25" spans="7:9" ht="12.75">
      <c r="G25" s="214" t="s">
        <v>78</v>
      </c>
      <c r="H25" s="214"/>
      <c r="I25" s="214"/>
    </row>
  </sheetData>
  <sheetProtection/>
  <mergeCells count="5">
    <mergeCell ref="G25:I25"/>
    <mergeCell ref="E15:K15"/>
    <mergeCell ref="G17:I17"/>
    <mergeCell ref="E21:L21"/>
    <mergeCell ref="G23:I23"/>
  </mergeCells>
  <conditionalFormatting sqref="G17:I17">
    <cfRule type="cellIs" priority="1" dxfId="0" operator="equal" stopIfTrue="1">
      <formula>"Enter Medicaid ID"</formula>
    </cfRule>
  </conditionalFormatting>
  <conditionalFormatting sqref="E15:K15">
    <cfRule type="cellIs" priority="2" dxfId="0" operator="equal" stopIfTrue="1">
      <formula>"Enter FQHC Full Name"</formula>
    </cfRule>
  </conditionalFormatting>
  <printOptions horizontalCentered="1"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1"/>
  <sheetViews>
    <sheetView showGridLines="0" workbookViewId="0" topLeftCell="A13">
      <selection activeCell="I59" sqref="I59"/>
    </sheetView>
  </sheetViews>
  <sheetFormatPr defaultColWidth="9.140625" defaultRowHeight="12.75"/>
  <cols>
    <col min="1" max="2" width="3.28125" style="6" customWidth="1"/>
    <col min="3" max="9" width="9.140625" style="6" customWidth="1"/>
    <col min="10" max="10" width="10.7109375" style="6" customWidth="1"/>
    <col min="11" max="16384" width="9.140625" style="6" customWidth="1"/>
  </cols>
  <sheetData>
    <row r="2" spans="2:14" ht="12.75">
      <c r="B2" s="2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</row>
    <row r="3" spans="2:14" ht="15.75">
      <c r="B3" s="32"/>
      <c r="C3" s="77"/>
      <c r="D3" s="77"/>
      <c r="E3" s="77"/>
      <c r="F3" s="77"/>
      <c r="G3" s="77"/>
      <c r="H3" s="97" t="s">
        <v>74</v>
      </c>
      <c r="I3" s="77"/>
      <c r="J3" s="77"/>
      <c r="K3" s="77"/>
      <c r="L3" s="77"/>
      <c r="M3" s="77"/>
      <c r="N3" s="85"/>
    </row>
    <row r="4" spans="2:14" ht="15.75">
      <c r="B4" s="32"/>
      <c r="C4" s="77"/>
      <c r="D4" s="77"/>
      <c r="E4" s="77"/>
      <c r="F4" s="77"/>
      <c r="G4" s="77"/>
      <c r="H4" s="97" t="s">
        <v>75</v>
      </c>
      <c r="I4" s="77"/>
      <c r="J4" s="77"/>
      <c r="K4" s="77"/>
      <c r="L4" s="77"/>
      <c r="M4" s="77"/>
      <c r="N4" s="85"/>
    </row>
    <row r="5" spans="2:14" ht="20.25">
      <c r="B5" s="32"/>
      <c r="C5" s="77"/>
      <c r="D5" s="78"/>
      <c r="E5" s="78"/>
      <c r="F5" s="77"/>
      <c r="G5" s="77"/>
      <c r="H5" s="97" t="s">
        <v>85</v>
      </c>
      <c r="I5" s="98"/>
      <c r="J5" s="98"/>
      <c r="K5" s="99"/>
      <c r="L5" s="100"/>
      <c r="M5" s="77"/>
      <c r="N5" s="85"/>
    </row>
    <row r="6" spans="2:14" ht="15.75">
      <c r="B6" s="32"/>
      <c r="C6" s="77"/>
      <c r="D6" s="101"/>
      <c r="E6" s="101"/>
      <c r="F6" s="77"/>
      <c r="G6" s="77"/>
      <c r="H6" s="97" t="s">
        <v>79</v>
      </c>
      <c r="I6" s="97"/>
      <c r="J6" s="97"/>
      <c r="K6" s="97"/>
      <c r="L6" s="100"/>
      <c r="M6" s="77"/>
      <c r="N6" s="85"/>
    </row>
    <row r="7" spans="2:14" ht="15.75">
      <c r="B7" s="32"/>
      <c r="C7" s="77"/>
      <c r="D7" s="101"/>
      <c r="E7" s="101"/>
      <c r="F7" s="77"/>
      <c r="G7" s="97"/>
      <c r="H7" s="99" t="s">
        <v>205</v>
      </c>
      <c r="I7" s="97"/>
      <c r="J7" s="97"/>
      <c r="K7" s="97"/>
      <c r="L7" s="100"/>
      <c r="M7" s="77"/>
      <c r="N7" s="85"/>
    </row>
    <row r="8" spans="2:14" ht="15.75">
      <c r="B8" s="32"/>
      <c r="C8" s="77"/>
      <c r="D8" s="101"/>
      <c r="E8" s="101"/>
      <c r="F8" s="77"/>
      <c r="G8" s="97"/>
      <c r="H8" s="99" t="s">
        <v>80</v>
      </c>
      <c r="I8" s="97"/>
      <c r="J8" s="97"/>
      <c r="K8" s="97"/>
      <c r="L8" s="100"/>
      <c r="M8" s="77"/>
      <c r="N8" s="85"/>
    </row>
    <row r="9" spans="2:14" ht="20.25">
      <c r="B9" s="32"/>
      <c r="C9" s="77"/>
      <c r="D9" s="77"/>
      <c r="E9" s="77"/>
      <c r="F9" s="102"/>
      <c r="G9" s="102"/>
      <c r="H9" s="102"/>
      <c r="I9" s="102"/>
      <c r="J9" s="102"/>
      <c r="K9" s="77"/>
      <c r="L9" s="77"/>
      <c r="M9" s="77"/>
      <c r="N9" s="85"/>
    </row>
    <row r="10" spans="2:14" ht="12.75">
      <c r="B10" s="32"/>
      <c r="C10" s="77"/>
      <c r="D10" s="77"/>
      <c r="E10" s="77"/>
      <c r="F10" s="77"/>
      <c r="G10" s="77"/>
      <c r="H10" s="99" t="s">
        <v>81</v>
      </c>
      <c r="I10" s="77"/>
      <c r="J10" s="77"/>
      <c r="K10" s="77"/>
      <c r="L10" s="77"/>
      <c r="M10" s="77"/>
      <c r="N10" s="85"/>
    </row>
    <row r="11" spans="2:14" ht="12.75">
      <c r="B11" s="32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85"/>
    </row>
    <row r="12" spans="2:14" ht="12.75">
      <c r="B12" s="3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85"/>
    </row>
    <row r="13" spans="2:14" ht="12.75">
      <c r="B13" s="3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85"/>
    </row>
    <row r="14" spans="2:14" ht="12.75">
      <c r="B14" s="32"/>
      <c r="C14" s="77"/>
      <c r="D14" s="103" t="s">
        <v>82</v>
      </c>
      <c r="E14" s="103"/>
      <c r="F14" s="103"/>
      <c r="G14" s="103"/>
      <c r="H14" s="103"/>
      <c r="I14" s="103"/>
      <c r="J14" s="103"/>
      <c r="K14" s="77"/>
      <c r="L14" s="77"/>
      <c r="M14" s="77"/>
      <c r="N14" s="85"/>
    </row>
    <row r="15" spans="2:14" ht="12.75">
      <c r="B15" s="32"/>
      <c r="C15" s="77"/>
      <c r="D15" s="103" t="s">
        <v>83</v>
      </c>
      <c r="E15" s="103"/>
      <c r="F15" s="103"/>
      <c r="G15" s="103"/>
      <c r="H15" s="103"/>
      <c r="I15" s="103"/>
      <c r="J15" s="103"/>
      <c r="K15" s="77"/>
      <c r="L15" s="77"/>
      <c r="M15" s="77"/>
      <c r="N15" s="85"/>
    </row>
    <row r="16" spans="2:14" ht="12.75">
      <c r="B16" s="32"/>
      <c r="C16" s="77"/>
      <c r="D16" s="103" t="s">
        <v>206</v>
      </c>
      <c r="E16" s="103"/>
      <c r="F16" s="103"/>
      <c r="G16" s="103"/>
      <c r="H16" s="103"/>
      <c r="I16" s="103"/>
      <c r="J16" s="103"/>
      <c r="K16" s="77"/>
      <c r="L16" s="77"/>
      <c r="M16" s="77"/>
      <c r="N16" s="85"/>
    </row>
    <row r="17" spans="2:14" ht="12.75">
      <c r="B17" s="32"/>
      <c r="C17" s="77"/>
      <c r="D17" s="103" t="s">
        <v>84</v>
      </c>
      <c r="E17" s="103"/>
      <c r="F17" s="103"/>
      <c r="G17" s="103"/>
      <c r="H17" s="103"/>
      <c r="I17" s="103"/>
      <c r="J17" s="103"/>
      <c r="K17" s="77"/>
      <c r="L17" s="77"/>
      <c r="M17" s="77"/>
      <c r="N17" s="85"/>
    </row>
    <row r="18" spans="2:14" ht="12.75">
      <c r="B18" s="32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85"/>
    </row>
    <row r="19" spans="2:14" ht="12.75">
      <c r="B19" s="32"/>
      <c r="C19" s="104" t="s">
        <v>394</v>
      </c>
      <c r="D19" s="78"/>
      <c r="E19" s="78"/>
      <c r="F19" s="78"/>
      <c r="G19" s="78"/>
      <c r="H19" s="78"/>
      <c r="I19" s="104" t="s">
        <v>395</v>
      </c>
      <c r="J19" s="78"/>
      <c r="K19" s="78"/>
      <c r="L19" s="78"/>
      <c r="M19" s="104" t="s">
        <v>96</v>
      </c>
      <c r="N19" s="85"/>
    </row>
    <row r="20" spans="2:14" ht="12.75">
      <c r="B20" s="32"/>
      <c r="C20" s="219"/>
      <c r="D20" s="219"/>
      <c r="E20" s="219"/>
      <c r="F20" s="219"/>
      <c r="G20" s="219"/>
      <c r="H20" s="77"/>
      <c r="I20" s="219"/>
      <c r="J20" s="219"/>
      <c r="K20" s="219"/>
      <c r="L20" s="77"/>
      <c r="M20" s="206"/>
      <c r="N20" s="85"/>
    </row>
    <row r="21" spans="2:14" ht="12.75">
      <c r="B21" s="32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85"/>
    </row>
    <row r="22" spans="2:14" ht="12.75">
      <c r="B22" s="32"/>
      <c r="C22" s="163" t="s">
        <v>400</v>
      </c>
      <c r="D22" s="77"/>
      <c r="E22" s="77"/>
      <c r="F22" s="77"/>
      <c r="G22" s="77"/>
      <c r="H22" s="77"/>
      <c r="J22" s="216" t="s">
        <v>396</v>
      </c>
      <c r="K22" s="216"/>
      <c r="L22" s="77"/>
      <c r="M22" s="77"/>
      <c r="N22" s="85"/>
    </row>
    <row r="23" spans="2:14" ht="12.75">
      <c r="B23" s="32"/>
      <c r="C23" s="219"/>
      <c r="D23" s="219"/>
      <c r="E23" s="219"/>
      <c r="F23" s="219"/>
      <c r="G23" s="219"/>
      <c r="H23" s="77"/>
      <c r="J23" s="217"/>
      <c r="K23" s="217"/>
      <c r="L23" s="77"/>
      <c r="M23" s="77"/>
      <c r="N23" s="85"/>
    </row>
    <row r="24" spans="2:14" ht="12.75">
      <c r="B24" s="32"/>
      <c r="H24" s="77"/>
      <c r="N24" s="85"/>
    </row>
    <row r="25" spans="2:14" ht="12.75">
      <c r="B25" s="32"/>
      <c r="C25" s="78" t="s">
        <v>399</v>
      </c>
      <c r="D25" s="78"/>
      <c r="E25" s="77"/>
      <c r="F25" s="77"/>
      <c r="G25" s="77"/>
      <c r="H25" s="77"/>
      <c r="J25" s="216" t="s">
        <v>401</v>
      </c>
      <c r="K25" s="216"/>
      <c r="L25" s="106"/>
      <c r="M25" s="106"/>
      <c r="N25" s="85"/>
    </row>
    <row r="26" spans="2:14" ht="12.75">
      <c r="B26" s="32"/>
      <c r="C26" s="220"/>
      <c r="D26" s="220"/>
      <c r="E26" s="220"/>
      <c r="F26" s="220"/>
      <c r="G26" s="220"/>
      <c r="H26" s="77"/>
      <c r="J26" s="217"/>
      <c r="K26" s="217"/>
      <c r="N26" s="85"/>
    </row>
    <row r="27" spans="2:14" ht="12.75">
      <c r="B27" s="32"/>
      <c r="C27" s="169"/>
      <c r="D27" s="169"/>
      <c r="E27" s="169"/>
      <c r="F27" s="169"/>
      <c r="G27" s="169"/>
      <c r="H27" s="77"/>
      <c r="I27" s="163"/>
      <c r="J27" s="163"/>
      <c r="K27" s="170"/>
      <c r="L27" s="170"/>
      <c r="N27" s="85"/>
    </row>
    <row r="28" spans="2:14" ht="12.75">
      <c r="B28" s="32"/>
      <c r="C28" s="78" t="s">
        <v>398</v>
      </c>
      <c r="D28" s="78"/>
      <c r="E28" s="78"/>
      <c r="F28" s="78"/>
      <c r="G28" s="77"/>
      <c r="H28" s="77"/>
      <c r="J28" s="216" t="s">
        <v>397</v>
      </c>
      <c r="K28" s="216"/>
      <c r="L28" s="77"/>
      <c r="M28" s="77"/>
      <c r="N28" s="85"/>
    </row>
    <row r="29" spans="2:14" ht="12.75">
      <c r="B29" s="32"/>
      <c r="C29" s="219"/>
      <c r="D29" s="219"/>
      <c r="E29" s="219"/>
      <c r="F29" s="219"/>
      <c r="G29" s="219"/>
      <c r="H29" s="77"/>
      <c r="J29" s="218"/>
      <c r="K29" s="218"/>
      <c r="M29" s="77"/>
      <c r="N29" s="85"/>
    </row>
    <row r="30" spans="2:14" ht="12.75">
      <c r="B30" s="32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85"/>
    </row>
    <row r="31" spans="2:14" ht="12.75">
      <c r="B31" s="36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17"/>
    </row>
  </sheetData>
  <sheetProtection/>
  <mergeCells count="11">
    <mergeCell ref="C26:G26"/>
    <mergeCell ref="C29:G29"/>
    <mergeCell ref="C20:G20"/>
    <mergeCell ref="I20:K20"/>
    <mergeCell ref="C23:G23"/>
    <mergeCell ref="J23:K23"/>
    <mergeCell ref="J22:K22"/>
    <mergeCell ref="J25:K25"/>
    <mergeCell ref="J26:K26"/>
    <mergeCell ref="J28:K28"/>
    <mergeCell ref="J29:K29"/>
  </mergeCells>
  <conditionalFormatting sqref="J29">
    <cfRule type="expression" priority="1" dxfId="0" stopIfTrue="1">
      <formula>ISBLANK($J$29)</formula>
    </cfRule>
  </conditionalFormatting>
  <conditionalFormatting sqref="J26">
    <cfRule type="expression" priority="2" dxfId="0" stopIfTrue="1">
      <formula>ISBLANK($J$26)</formula>
    </cfRule>
  </conditionalFormatting>
  <conditionalFormatting sqref="J23">
    <cfRule type="expression" priority="3" dxfId="0" stopIfTrue="1">
      <formula>ISBLANK($J$23)</formula>
    </cfRule>
  </conditionalFormatting>
  <conditionalFormatting sqref="C23:G23">
    <cfRule type="expression" priority="4" dxfId="0" stopIfTrue="1">
      <formula>ISBLANK($C$23)</formula>
    </cfRule>
  </conditionalFormatting>
  <conditionalFormatting sqref="C29:G29">
    <cfRule type="expression" priority="5" dxfId="0" stopIfTrue="1">
      <formula>ISBLANK($C$29)</formula>
    </cfRule>
  </conditionalFormatting>
  <conditionalFormatting sqref="C26:G26">
    <cfRule type="expression" priority="6" dxfId="0" stopIfTrue="1">
      <formula>ISBLANK($C$26)</formula>
    </cfRule>
  </conditionalFormatting>
  <conditionalFormatting sqref="C20:G20">
    <cfRule type="expression" priority="7" dxfId="0" stopIfTrue="1">
      <formula>ISBLANK($C$20)</formula>
    </cfRule>
  </conditionalFormatting>
  <conditionalFormatting sqref="I20:K20">
    <cfRule type="expression" priority="8" dxfId="0" stopIfTrue="1">
      <formula>ISBLANK($I$20)</formula>
    </cfRule>
  </conditionalFormatting>
  <conditionalFormatting sqref="M20">
    <cfRule type="expression" priority="9" dxfId="0" stopIfTrue="1">
      <formula>ISBLANK($M$20)</formula>
    </cfRule>
  </conditionalFormatting>
  <printOptions horizontalCentered="1"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37"/>
  <sheetViews>
    <sheetView showGridLines="0" workbookViewId="0" topLeftCell="A1">
      <selection activeCell="P20" sqref="P20"/>
    </sheetView>
  </sheetViews>
  <sheetFormatPr defaultColWidth="9.140625" defaultRowHeight="12.75"/>
  <cols>
    <col min="1" max="1" width="3.28125" style="6" customWidth="1"/>
    <col min="2" max="2" width="2.7109375" style="6" customWidth="1"/>
    <col min="3" max="10" width="10.57421875" style="6" customWidth="1"/>
    <col min="11" max="11" width="9.8515625" style="6" customWidth="1"/>
    <col min="12" max="12" width="19.7109375" style="6" customWidth="1"/>
    <col min="13" max="14" width="2.7109375" style="6" customWidth="1"/>
    <col min="15" max="16384" width="9.140625" style="6" customWidth="1"/>
  </cols>
  <sheetData>
    <row r="2" spans="2:14" ht="12.75">
      <c r="B2" s="120"/>
      <c r="C2" s="107"/>
      <c r="D2" s="107"/>
      <c r="E2" s="107"/>
      <c r="F2" s="107"/>
      <c r="G2" s="107"/>
      <c r="H2" s="108" t="s">
        <v>74</v>
      </c>
      <c r="I2" s="109"/>
      <c r="J2" s="109"/>
      <c r="K2" s="109"/>
      <c r="L2" s="109"/>
      <c r="M2" s="127"/>
      <c r="N2" s="67"/>
    </row>
    <row r="3" spans="2:14" ht="12.75">
      <c r="B3" s="121"/>
      <c r="C3" s="73"/>
      <c r="D3" s="73"/>
      <c r="E3" s="73"/>
      <c r="F3" s="73"/>
      <c r="G3" s="73"/>
      <c r="H3" s="74" t="s">
        <v>75</v>
      </c>
      <c r="I3" s="73"/>
      <c r="J3" s="73"/>
      <c r="K3" s="73"/>
      <c r="L3" s="73"/>
      <c r="M3" s="128"/>
      <c r="N3" s="67"/>
    </row>
    <row r="4" spans="2:14" ht="12.75">
      <c r="B4" s="121"/>
      <c r="C4" s="73"/>
      <c r="D4" s="75"/>
      <c r="E4" s="75"/>
      <c r="F4" s="73"/>
      <c r="G4" s="73"/>
      <c r="H4" s="74" t="s">
        <v>85</v>
      </c>
      <c r="I4" s="74"/>
      <c r="J4" s="74"/>
      <c r="K4" s="74"/>
      <c r="L4" s="124"/>
      <c r="M4" s="128"/>
      <c r="N4" s="67"/>
    </row>
    <row r="5" spans="2:14" ht="12.75">
      <c r="B5" s="121"/>
      <c r="C5" s="73"/>
      <c r="D5" s="73"/>
      <c r="E5" s="73"/>
      <c r="F5" s="73"/>
      <c r="G5" s="73"/>
      <c r="H5" s="74" t="s">
        <v>86</v>
      </c>
      <c r="I5" s="73"/>
      <c r="J5" s="73"/>
      <c r="K5" s="73"/>
      <c r="L5" s="73"/>
      <c r="M5" s="128"/>
      <c r="N5" s="67"/>
    </row>
    <row r="6" spans="2:13" ht="12.75">
      <c r="B6" s="32"/>
      <c r="C6" s="77"/>
      <c r="D6" s="77"/>
      <c r="E6" s="77"/>
      <c r="F6" s="77"/>
      <c r="G6" s="77"/>
      <c r="H6" s="77"/>
      <c r="I6" s="77"/>
      <c r="J6" s="77"/>
      <c r="K6" s="77"/>
      <c r="L6" s="77"/>
      <c r="M6" s="10"/>
    </row>
    <row r="7" spans="2:13" ht="12.75">
      <c r="B7" s="32"/>
      <c r="C7" s="78" t="s">
        <v>87</v>
      </c>
      <c r="D7" s="77"/>
      <c r="E7" s="77"/>
      <c r="F7" s="77"/>
      <c r="G7" s="77"/>
      <c r="H7" s="77"/>
      <c r="I7" s="78" t="s">
        <v>90</v>
      </c>
      <c r="J7" s="77"/>
      <c r="K7" s="77"/>
      <c r="L7" s="171">
        <f>'Certification WS S-1'!C26</f>
        <v>0</v>
      </c>
      <c r="M7" s="10"/>
    </row>
    <row r="8" spans="2:13" ht="12.75">
      <c r="B8" s="32"/>
      <c r="C8" s="77" t="s">
        <v>88</v>
      </c>
      <c r="D8" s="77"/>
      <c r="E8" s="77"/>
      <c r="F8" s="77"/>
      <c r="G8" s="77"/>
      <c r="H8" s="77"/>
      <c r="K8" s="79"/>
      <c r="M8" s="128"/>
    </row>
    <row r="9" spans="2:13" ht="12.75">
      <c r="B9" s="32"/>
      <c r="C9" s="209">
        <f>'Certification WS S-1'!C23</f>
        <v>0</v>
      </c>
      <c r="D9" s="210"/>
      <c r="E9" s="210"/>
      <c r="F9" s="210"/>
      <c r="G9" s="231"/>
      <c r="H9" s="77"/>
      <c r="I9" s="78" t="s">
        <v>248</v>
      </c>
      <c r="J9" s="78"/>
      <c r="K9" s="78"/>
      <c r="L9" s="172"/>
      <c r="M9" s="10"/>
    </row>
    <row r="10" spans="2:13" ht="12.75">
      <c r="B10" s="32"/>
      <c r="C10" s="167"/>
      <c r="D10" s="168"/>
      <c r="E10" s="168"/>
      <c r="F10" s="168"/>
      <c r="G10" s="168"/>
      <c r="H10" s="77"/>
      <c r="I10" s="78"/>
      <c r="J10" s="78"/>
      <c r="K10" s="78"/>
      <c r="L10" s="166"/>
      <c r="M10" s="10"/>
    </row>
    <row r="11" spans="2:13" ht="12.75">
      <c r="B11" s="32"/>
      <c r="C11" s="77" t="s">
        <v>89</v>
      </c>
      <c r="D11" s="77"/>
      <c r="E11" s="77"/>
      <c r="F11" s="77"/>
      <c r="G11" s="77"/>
      <c r="H11" s="77"/>
      <c r="I11" s="78" t="s">
        <v>91</v>
      </c>
      <c r="J11" s="77"/>
      <c r="K11" s="77"/>
      <c r="L11" s="77"/>
      <c r="M11" s="10"/>
    </row>
    <row r="12" spans="2:13" ht="12.75">
      <c r="B12" s="32"/>
      <c r="C12" s="232"/>
      <c r="D12" s="233"/>
      <c r="E12" s="233"/>
      <c r="F12" s="233"/>
      <c r="G12" s="234"/>
      <c r="H12" s="77"/>
      <c r="I12" s="80" t="s">
        <v>92</v>
      </c>
      <c r="J12" s="208">
        <f>'Certification WS S-1'!J23</f>
        <v>0</v>
      </c>
      <c r="K12" s="80" t="s">
        <v>93</v>
      </c>
      <c r="L12" s="208">
        <f>'Certification WS S-1'!J26</f>
        <v>0</v>
      </c>
      <c r="M12" s="10"/>
    </row>
    <row r="13" spans="2:13" ht="13.5" thickBot="1">
      <c r="B13" s="32"/>
      <c r="C13" s="76"/>
      <c r="D13" s="76"/>
      <c r="E13" s="76"/>
      <c r="F13" s="76"/>
      <c r="G13" s="76"/>
      <c r="H13" s="76"/>
      <c r="I13" s="76"/>
      <c r="J13" s="81"/>
      <c r="K13" s="76"/>
      <c r="L13" s="76"/>
      <c r="M13" s="10"/>
    </row>
    <row r="14" spans="2:13" ht="12.75">
      <c r="B14" s="32"/>
      <c r="C14" s="84" t="s">
        <v>94</v>
      </c>
      <c r="D14" s="82"/>
      <c r="E14" s="82"/>
      <c r="F14" s="82"/>
      <c r="G14" s="82"/>
      <c r="H14" s="83"/>
      <c r="I14" s="84" t="s">
        <v>95</v>
      </c>
      <c r="J14" s="82"/>
      <c r="K14" s="83"/>
      <c r="L14" s="112" t="s">
        <v>96</v>
      </c>
      <c r="M14" s="10"/>
    </row>
    <row r="15" spans="2:13" ht="12.75">
      <c r="B15" s="32"/>
      <c r="C15" s="122" t="s">
        <v>98</v>
      </c>
      <c r="D15" s="77"/>
      <c r="E15" s="77"/>
      <c r="F15" s="77"/>
      <c r="G15" s="77"/>
      <c r="H15" s="85"/>
      <c r="I15" s="221"/>
      <c r="J15" s="222"/>
      <c r="K15" s="223"/>
      <c r="L15" s="129"/>
      <c r="M15" s="10"/>
    </row>
    <row r="16" spans="2:13" ht="12.75">
      <c r="B16" s="32"/>
      <c r="C16" s="113" t="s">
        <v>97</v>
      </c>
      <c r="D16" s="86"/>
      <c r="E16" s="86"/>
      <c r="F16" s="86"/>
      <c r="G16" s="86"/>
      <c r="H16" s="50"/>
      <c r="I16" s="221"/>
      <c r="J16" s="222"/>
      <c r="K16" s="223"/>
      <c r="L16" s="130"/>
      <c r="M16" s="10"/>
    </row>
    <row r="17" spans="2:13" ht="12.75">
      <c r="B17" s="32"/>
      <c r="C17" s="113" t="s">
        <v>99</v>
      </c>
      <c r="D17" s="77"/>
      <c r="E17" s="77"/>
      <c r="F17" s="77"/>
      <c r="G17" s="77"/>
      <c r="H17" s="85"/>
      <c r="I17" s="221"/>
      <c r="J17" s="222"/>
      <c r="K17" s="223"/>
      <c r="L17" s="130"/>
      <c r="M17" s="10"/>
    </row>
    <row r="18" spans="2:13" ht="12.75">
      <c r="B18" s="32"/>
      <c r="C18" s="113" t="s">
        <v>100</v>
      </c>
      <c r="D18" s="86"/>
      <c r="E18" s="86"/>
      <c r="F18" s="86"/>
      <c r="G18" s="77"/>
      <c r="H18" s="85"/>
      <c r="I18" s="221"/>
      <c r="J18" s="222"/>
      <c r="K18" s="223"/>
      <c r="L18" s="130"/>
      <c r="M18" s="10"/>
    </row>
    <row r="19" spans="2:13" ht="12.75">
      <c r="B19" s="32"/>
      <c r="C19" s="113" t="s">
        <v>101</v>
      </c>
      <c r="D19" s="77"/>
      <c r="E19" s="77"/>
      <c r="F19" s="77"/>
      <c r="G19" s="77"/>
      <c r="H19" s="85"/>
      <c r="I19" s="221"/>
      <c r="J19" s="222"/>
      <c r="K19" s="223"/>
      <c r="L19" s="130"/>
      <c r="M19" s="10"/>
    </row>
    <row r="20" spans="2:13" ht="13.5" thickBot="1">
      <c r="B20" s="32"/>
      <c r="C20" s="110"/>
      <c r="D20" s="76"/>
      <c r="E20" s="76"/>
      <c r="F20" s="76"/>
      <c r="G20" s="76"/>
      <c r="H20" s="87"/>
      <c r="I20" s="238"/>
      <c r="J20" s="239"/>
      <c r="K20" s="240"/>
      <c r="L20" s="131"/>
      <c r="M20" s="10"/>
    </row>
    <row r="21" spans="2:13" ht="12.75">
      <c r="B21" s="32"/>
      <c r="C21" s="114" t="s">
        <v>102</v>
      </c>
      <c r="D21" s="88"/>
      <c r="E21" s="88"/>
      <c r="F21" s="88"/>
      <c r="G21" s="88"/>
      <c r="H21" s="88"/>
      <c r="I21" s="88"/>
      <c r="J21" s="88"/>
      <c r="K21" s="88"/>
      <c r="L21" s="115"/>
      <c r="M21" s="10"/>
    </row>
    <row r="22" spans="2:13" ht="12.75">
      <c r="B22" s="32"/>
      <c r="C22" s="111"/>
      <c r="D22" s="228"/>
      <c r="E22" s="228"/>
      <c r="F22" s="228"/>
      <c r="G22" s="228"/>
      <c r="H22" s="228"/>
      <c r="I22" s="228"/>
      <c r="J22" s="228"/>
      <c r="K22" s="228"/>
      <c r="L22" s="230"/>
      <c r="M22" s="10"/>
    </row>
    <row r="23" spans="2:13" ht="12.75">
      <c r="B23" s="32"/>
      <c r="C23" s="111"/>
      <c r="D23" s="224"/>
      <c r="E23" s="224"/>
      <c r="F23" s="224"/>
      <c r="G23" s="224"/>
      <c r="H23" s="224"/>
      <c r="I23" s="224"/>
      <c r="J23" s="224"/>
      <c r="K23" s="224"/>
      <c r="L23" s="225"/>
      <c r="M23" s="10"/>
    </row>
    <row r="24" spans="2:13" ht="13.5" thickBot="1">
      <c r="B24" s="32"/>
      <c r="C24" s="110"/>
      <c r="D24" s="125"/>
      <c r="E24" s="125"/>
      <c r="F24" s="125"/>
      <c r="G24" s="125"/>
      <c r="H24" s="125"/>
      <c r="I24" s="125"/>
      <c r="J24" s="125"/>
      <c r="K24" s="125"/>
      <c r="L24" s="126"/>
      <c r="M24" s="10"/>
    </row>
    <row r="25" spans="2:13" ht="12.75">
      <c r="B25" s="32"/>
      <c r="C25" s="114" t="s">
        <v>207</v>
      </c>
      <c r="D25" s="88"/>
      <c r="E25" s="88"/>
      <c r="F25" s="88"/>
      <c r="G25" s="88"/>
      <c r="H25" s="88"/>
      <c r="I25" s="88"/>
      <c r="J25" s="88"/>
      <c r="K25" s="88"/>
      <c r="L25" s="115"/>
      <c r="M25" s="10"/>
    </row>
    <row r="26" spans="2:13" ht="12.75">
      <c r="B26" s="32"/>
      <c r="C26" s="123" t="s">
        <v>208</v>
      </c>
      <c r="D26" s="77"/>
      <c r="E26" s="77"/>
      <c r="F26" s="77"/>
      <c r="G26" s="77"/>
      <c r="H26" s="77"/>
      <c r="I26" s="77"/>
      <c r="J26" s="77"/>
      <c r="K26" s="77"/>
      <c r="L26" s="85"/>
      <c r="M26" s="10"/>
    </row>
    <row r="27" spans="2:13" ht="12.75">
      <c r="B27" s="32"/>
      <c r="C27" s="91"/>
      <c r="D27" s="89" t="s">
        <v>103</v>
      </c>
      <c r="E27" s="89"/>
      <c r="F27" s="90"/>
      <c r="G27" s="91" t="s">
        <v>104</v>
      </c>
      <c r="H27" s="89"/>
      <c r="I27" s="89"/>
      <c r="J27" s="90"/>
      <c r="K27" s="91" t="s">
        <v>105</v>
      </c>
      <c r="L27" s="90"/>
      <c r="M27" s="10"/>
    </row>
    <row r="28" spans="2:13" ht="12.75">
      <c r="B28" s="32"/>
      <c r="C28" s="229"/>
      <c r="D28" s="228"/>
      <c r="E28" s="228"/>
      <c r="F28" s="230"/>
      <c r="G28" s="229"/>
      <c r="H28" s="228"/>
      <c r="I28" s="228"/>
      <c r="J28" s="230"/>
      <c r="K28" s="229"/>
      <c r="L28" s="230"/>
      <c r="M28" s="10"/>
    </row>
    <row r="29" spans="2:13" ht="12.75">
      <c r="B29" s="32"/>
      <c r="C29" s="226"/>
      <c r="D29" s="224"/>
      <c r="E29" s="224"/>
      <c r="F29" s="225"/>
      <c r="G29" s="226"/>
      <c r="H29" s="224"/>
      <c r="I29" s="224"/>
      <c r="J29" s="225"/>
      <c r="K29" s="226"/>
      <c r="L29" s="225"/>
      <c r="M29" s="10"/>
    </row>
    <row r="30" spans="2:13" ht="12.75">
      <c r="B30" s="32"/>
      <c r="C30" s="226"/>
      <c r="D30" s="224"/>
      <c r="E30" s="224"/>
      <c r="F30" s="225"/>
      <c r="G30" s="226"/>
      <c r="H30" s="224"/>
      <c r="I30" s="224"/>
      <c r="J30" s="225"/>
      <c r="K30" s="226"/>
      <c r="L30" s="225"/>
      <c r="M30" s="10"/>
    </row>
    <row r="31" spans="2:13" ht="12.75">
      <c r="B31" s="32"/>
      <c r="C31" s="116" t="s">
        <v>257</v>
      </c>
      <c r="D31" s="92"/>
      <c r="E31" s="92"/>
      <c r="F31" s="93"/>
      <c r="G31" s="94"/>
      <c r="H31" s="92"/>
      <c r="I31" s="92"/>
      <c r="J31" s="93"/>
      <c r="K31" s="95"/>
      <c r="L31" s="93"/>
      <c r="M31" s="10"/>
    </row>
    <row r="32" spans="2:13" ht="12.75">
      <c r="B32" s="32"/>
      <c r="C32" s="116"/>
      <c r="D32" s="92"/>
      <c r="E32" s="96" t="s">
        <v>258</v>
      </c>
      <c r="F32" s="96"/>
      <c r="G32" s="92"/>
      <c r="H32" s="235" t="s">
        <v>106</v>
      </c>
      <c r="I32" s="236"/>
      <c r="J32" s="236"/>
      <c r="K32" s="236"/>
      <c r="L32" s="237"/>
      <c r="M32" s="10"/>
    </row>
    <row r="33" spans="2:13" ht="12.75">
      <c r="B33" s="32"/>
      <c r="C33" s="226"/>
      <c r="D33" s="224"/>
      <c r="E33" s="224"/>
      <c r="F33" s="224"/>
      <c r="G33" s="225"/>
      <c r="H33" s="221"/>
      <c r="I33" s="222"/>
      <c r="J33" s="222"/>
      <c r="K33" s="222"/>
      <c r="L33" s="223"/>
      <c r="M33" s="10"/>
    </row>
    <row r="34" spans="2:13" ht="12" customHeight="1">
      <c r="B34" s="32"/>
      <c r="C34" s="226"/>
      <c r="D34" s="224"/>
      <c r="E34" s="224"/>
      <c r="F34" s="224"/>
      <c r="G34" s="225"/>
      <c r="H34" s="221"/>
      <c r="I34" s="222"/>
      <c r="J34" s="222"/>
      <c r="K34" s="222"/>
      <c r="L34" s="223"/>
      <c r="M34" s="10"/>
    </row>
    <row r="35" spans="2:13" ht="12.75">
      <c r="B35" s="32"/>
      <c r="C35" s="226"/>
      <c r="D35" s="224"/>
      <c r="E35" s="224"/>
      <c r="F35" s="224"/>
      <c r="G35" s="225"/>
      <c r="H35" s="221"/>
      <c r="I35" s="222"/>
      <c r="J35" s="222"/>
      <c r="K35" s="222"/>
      <c r="L35" s="223"/>
      <c r="M35" s="10"/>
    </row>
    <row r="36" spans="2:13" ht="12.75">
      <c r="B36" s="32"/>
      <c r="C36" s="226"/>
      <c r="D36" s="224"/>
      <c r="E36" s="224"/>
      <c r="F36" s="224"/>
      <c r="G36" s="225"/>
      <c r="H36" s="221"/>
      <c r="I36" s="222"/>
      <c r="J36" s="222"/>
      <c r="K36" s="222"/>
      <c r="L36" s="223"/>
      <c r="M36" s="10"/>
    </row>
    <row r="37" spans="2:13" ht="12.75">
      <c r="B37" s="36"/>
      <c r="C37" s="228"/>
      <c r="D37" s="228"/>
      <c r="E37" s="228"/>
      <c r="F37" s="228"/>
      <c r="G37" s="228"/>
      <c r="H37" s="227"/>
      <c r="I37" s="227"/>
      <c r="J37" s="227"/>
      <c r="K37" s="227"/>
      <c r="L37" s="227"/>
      <c r="M37" s="68"/>
    </row>
  </sheetData>
  <sheetProtection password="C4AC" sheet="1" objects="1" scenarios="1"/>
  <mergeCells count="30">
    <mergeCell ref="C9:G9"/>
    <mergeCell ref="C12:G12"/>
    <mergeCell ref="I15:K15"/>
    <mergeCell ref="H32:L32"/>
    <mergeCell ref="I16:K16"/>
    <mergeCell ref="I17:K17"/>
    <mergeCell ref="I18:K18"/>
    <mergeCell ref="I19:K19"/>
    <mergeCell ref="I20:K20"/>
    <mergeCell ref="D22:L22"/>
    <mergeCell ref="H35:L35"/>
    <mergeCell ref="C33:G33"/>
    <mergeCell ref="C28:F28"/>
    <mergeCell ref="G28:J28"/>
    <mergeCell ref="K28:L28"/>
    <mergeCell ref="C29:F29"/>
    <mergeCell ref="G29:J29"/>
    <mergeCell ref="K29:L29"/>
    <mergeCell ref="C30:F30"/>
    <mergeCell ref="G30:J30"/>
    <mergeCell ref="H36:L36"/>
    <mergeCell ref="D23:L23"/>
    <mergeCell ref="K30:L30"/>
    <mergeCell ref="H37:L37"/>
    <mergeCell ref="C34:G34"/>
    <mergeCell ref="C35:G35"/>
    <mergeCell ref="C36:G36"/>
    <mergeCell ref="C37:G37"/>
    <mergeCell ref="H33:L33"/>
    <mergeCell ref="H34:L34"/>
  </mergeCells>
  <conditionalFormatting sqref="J12">
    <cfRule type="expression" priority="1" dxfId="1" stopIfTrue="1">
      <formula>"1/0/1900"</formula>
    </cfRule>
  </conditionalFormatting>
  <conditionalFormatting sqref="C12:G12">
    <cfRule type="expression" priority="2" dxfId="0" stopIfTrue="1">
      <formula>ISBLANK($C$12)</formula>
    </cfRule>
  </conditionalFormatting>
  <conditionalFormatting sqref="L9">
    <cfRule type="expression" priority="3" dxfId="0" stopIfTrue="1">
      <formula>ISBLANK($L$9)</formula>
    </cfRule>
  </conditionalFormatting>
  <printOptions horizontalCentered="1"/>
  <pageMargins left="0.75" right="0.75" top="1" bottom="1" header="0.5" footer="0.5"/>
  <pageSetup horizontalDpi="300" verticalDpi="300" orientation="landscape" r:id="rId1"/>
  <ignoredErrors>
    <ignoredError sqref="L12 J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P37"/>
  <sheetViews>
    <sheetView showGridLines="0" workbookViewId="0" topLeftCell="A1">
      <selection activeCell="I4" sqref="I4"/>
    </sheetView>
  </sheetViews>
  <sheetFormatPr defaultColWidth="9.140625" defaultRowHeight="12.75"/>
  <cols>
    <col min="1" max="1" width="3.28125" style="6" customWidth="1"/>
    <col min="2" max="2" width="6.140625" style="6" bestFit="1" customWidth="1"/>
    <col min="3" max="3" width="30.140625" style="6" customWidth="1"/>
    <col min="4" max="10" width="11.421875" style="6" customWidth="1"/>
    <col min="11" max="16384" width="9.140625" style="6" customWidth="1"/>
  </cols>
  <sheetData>
    <row r="2" spans="2:16" ht="12.75">
      <c r="B2" s="138">
        <v>39248</v>
      </c>
      <c r="C2" s="241" t="s">
        <v>108</v>
      </c>
      <c r="D2" s="241"/>
      <c r="E2" s="241"/>
      <c r="F2" s="241"/>
      <c r="G2" s="241"/>
      <c r="H2" s="241"/>
      <c r="I2" s="241"/>
      <c r="J2" s="242"/>
      <c r="K2" s="5"/>
      <c r="L2" s="5"/>
      <c r="M2" s="5"/>
      <c r="N2" s="5"/>
      <c r="O2" s="5"/>
      <c r="P2" s="5"/>
    </row>
    <row r="3" spans="2:16" ht="12.75">
      <c r="B3" s="19" t="s">
        <v>109</v>
      </c>
      <c r="C3" s="20"/>
      <c r="D3" s="20"/>
      <c r="E3" s="20" t="s">
        <v>111</v>
      </c>
      <c r="F3" s="21"/>
      <c r="G3" s="21"/>
      <c r="H3" s="20" t="s">
        <v>113</v>
      </c>
      <c r="I3" s="22"/>
      <c r="J3" s="23" t="s">
        <v>115</v>
      </c>
      <c r="K3" s="5"/>
      <c r="L3" s="7"/>
      <c r="M3" s="5"/>
      <c r="N3" s="5"/>
      <c r="O3" s="5"/>
      <c r="P3" s="5"/>
    </row>
    <row r="4" spans="2:12" ht="12.75">
      <c r="B4" s="24" t="s">
        <v>110</v>
      </c>
      <c r="C4" s="25"/>
      <c r="D4" s="25"/>
      <c r="E4" s="25" t="s">
        <v>112</v>
      </c>
      <c r="F4" s="243">
        <f>'Certification WS S-1'!C26</f>
        <v>0</v>
      </c>
      <c r="G4" s="244"/>
      <c r="H4" s="25" t="s">
        <v>114</v>
      </c>
      <c r="I4" s="132">
        <f>'Certification WS S-1'!J26</f>
        <v>0</v>
      </c>
      <c r="J4" s="27" t="s">
        <v>173</v>
      </c>
      <c r="L4" s="8"/>
    </row>
    <row r="5" spans="2:10" ht="12.75">
      <c r="B5" s="28"/>
      <c r="C5" s="29"/>
      <c r="D5" s="30"/>
      <c r="E5" s="30"/>
      <c r="F5" s="30"/>
      <c r="G5" s="30"/>
      <c r="H5" s="31" t="s">
        <v>124</v>
      </c>
      <c r="I5" s="31" t="s">
        <v>127</v>
      </c>
      <c r="J5" s="31" t="s">
        <v>130</v>
      </c>
    </row>
    <row r="6" spans="2:10" ht="12.75">
      <c r="B6" s="32"/>
      <c r="C6" s="33" t="s">
        <v>116</v>
      </c>
      <c r="D6" s="34" t="s">
        <v>118</v>
      </c>
      <c r="E6" s="34"/>
      <c r="F6" s="34" t="s">
        <v>120</v>
      </c>
      <c r="G6" s="34" t="s">
        <v>122</v>
      </c>
      <c r="H6" s="34" t="s">
        <v>125</v>
      </c>
      <c r="I6" s="34" t="s">
        <v>128</v>
      </c>
      <c r="J6" s="34" t="s">
        <v>131</v>
      </c>
    </row>
    <row r="7" spans="2:10" ht="12.75">
      <c r="B7" s="32"/>
      <c r="C7" s="35"/>
      <c r="D7" s="34" t="s">
        <v>119</v>
      </c>
      <c r="E7" s="34" t="s">
        <v>117</v>
      </c>
      <c r="F7" s="34" t="s">
        <v>121</v>
      </c>
      <c r="G7" s="34" t="s">
        <v>123</v>
      </c>
      <c r="H7" s="34" t="s">
        <v>126</v>
      </c>
      <c r="I7" s="34" t="s">
        <v>129</v>
      </c>
      <c r="J7" s="34" t="s">
        <v>132</v>
      </c>
    </row>
    <row r="8" spans="2:10" ht="12.75">
      <c r="B8" s="36"/>
      <c r="C8" s="37"/>
      <c r="D8" s="38">
        <v>1</v>
      </c>
      <c r="E8" s="38">
        <v>2</v>
      </c>
      <c r="F8" s="38">
        <v>3</v>
      </c>
      <c r="G8" s="38">
        <v>4</v>
      </c>
      <c r="H8" s="38">
        <v>5</v>
      </c>
      <c r="I8" s="38">
        <v>6</v>
      </c>
      <c r="J8" s="38">
        <v>7</v>
      </c>
    </row>
    <row r="9" spans="2:10" ht="12.75">
      <c r="B9" s="39"/>
      <c r="C9" s="40" t="s">
        <v>107</v>
      </c>
      <c r="D9" s="133"/>
      <c r="E9" s="133"/>
      <c r="F9" s="133"/>
      <c r="G9" s="133"/>
      <c r="H9" s="133"/>
      <c r="I9" s="133"/>
      <c r="J9" s="133"/>
    </row>
    <row r="10" spans="2:10" ht="12.75">
      <c r="B10" s="41">
        <v>1</v>
      </c>
      <c r="C10" s="42" t="s">
        <v>133</v>
      </c>
      <c r="D10" s="174"/>
      <c r="E10" s="174"/>
      <c r="F10" s="175">
        <f>D10+E10</f>
        <v>0</v>
      </c>
      <c r="G10" s="174"/>
      <c r="H10" s="175">
        <f>F10+G10</f>
        <v>0</v>
      </c>
      <c r="I10" s="174"/>
      <c r="J10" s="175">
        <f>H10+I10</f>
        <v>0</v>
      </c>
    </row>
    <row r="11" spans="2:10" ht="12.75">
      <c r="B11" s="41">
        <v>2</v>
      </c>
      <c r="C11" s="42" t="s">
        <v>134</v>
      </c>
      <c r="D11" s="174"/>
      <c r="E11" s="174"/>
      <c r="F11" s="175">
        <f aca="true" t="shared" si="0" ref="F11:F19">D11+E11</f>
        <v>0</v>
      </c>
      <c r="G11" s="174"/>
      <c r="H11" s="175">
        <f aca="true" t="shared" si="1" ref="H11:H20">F11+G11</f>
        <v>0</v>
      </c>
      <c r="I11" s="174"/>
      <c r="J11" s="175">
        <f aca="true" t="shared" si="2" ref="J11:J20">H11+I11</f>
        <v>0</v>
      </c>
    </row>
    <row r="12" spans="2:10" ht="12.75">
      <c r="B12" s="41">
        <v>3</v>
      </c>
      <c r="C12" s="42" t="s">
        <v>233</v>
      </c>
      <c r="D12" s="174"/>
      <c r="E12" s="174"/>
      <c r="F12" s="175">
        <f t="shared" si="0"/>
        <v>0</v>
      </c>
      <c r="G12" s="174"/>
      <c r="H12" s="175">
        <f t="shared" si="1"/>
        <v>0</v>
      </c>
      <c r="I12" s="174"/>
      <c r="J12" s="175">
        <f t="shared" si="2"/>
        <v>0</v>
      </c>
    </row>
    <row r="13" spans="2:10" ht="12.75">
      <c r="B13" s="41">
        <v>4</v>
      </c>
      <c r="C13" s="42" t="s">
        <v>135</v>
      </c>
      <c r="D13" s="174"/>
      <c r="E13" s="174"/>
      <c r="F13" s="175">
        <f t="shared" si="0"/>
        <v>0</v>
      </c>
      <c r="G13" s="174"/>
      <c r="H13" s="175">
        <f t="shared" si="1"/>
        <v>0</v>
      </c>
      <c r="I13" s="174"/>
      <c r="J13" s="175">
        <f t="shared" si="2"/>
        <v>0</v>
      </c>
    </row>
    <row r="14" spans="2:10" ht="12.75">
      <c r="B14" s="41">
        <v>5</v>
      </c>
      <c r="C14" s="42" t="s">
        <v>136</v>
      </c>
      <c r="D14" s="174"/>
      <c r="E14" s="174"/>
      <c r="F14" s="175">
        <f>D14+E14</f>
        <v>0</v>
      </c>
      <c r="G14" s="174"/>
      <c r="H14" s="175">
        <f t="shared" si="1"/>
        <v>0</v>
      </c>
      <c r="I14" s="174"/>
      <c r="J14" s="175">
        <f t="shared" si="2"/>
        <v>0</v>
      </c>
    </row>
    <row r="15" spans="2:10" ht="12.75">
      <c r="B15" s="41">
        <v>6</v>
      </c>
      <c r="C15" s="42" t="s">
        <v>137</v>
      </c>
      <c r="D15" s="174"/>
      <c r="E15" s="174"/>
      <c r="F15" s="175">
        <f t="shared" si="0"/>
        <v>0</v>
      </c>
      <c r="G15" s="174"/>
      <c r="H15" s="175">
        <f t="shared" si="1"/>
        <v>0</v>
      </c>
      <c r="I15" s="174"/>
      <c r="J15" s="175">
        <f t="shared" si="2"/>
        <v>0</v>
      </c>
    </row>
    <row r="16" spans="2:10" ht="12.75">
      <c r="B16" s="41">
        <v>7</v>
      </c>
      <c r="C16" s="42" t="s">
        <v>251</v>
      </c>
      <c r="D16" s="174"/>
      <c r="E16" s="174"/>
      <c r="F16" s="175">
        <f t="shared" si="0"/>
        <v>0</v>
      </c>
      <c r="G16" s="174"/>
      <c r="H16" s="175">
        <f t="shared" si="1"/>
        <v>0</v>
      </c>
      <c r="I16" s="174"/>
      <c r="J16" s="175">
        <f t="shared" si="2"/>
        <v>0</v>
      </c>
    </row>
    <row r="17" spans="2:10" ht="12.75">
      <c r="B17" s="41">
        <v>8</v>
      </c>
      <c r="C17" s="42" t="s">
        <v>138</v>
      </c>
      <c r="D17" s="174"/>
      <c r="E17" s="174"/>
      <c r="F17" s="175">
        <f>D17+E17</f>
        <v>0</v>
      </c>
      <c r="G17" s="174"/>
      <c r="H17" s="175">
        <f t="shared" si="1"/>
        <v>0</v>
      </c>
      <c r="I17" s="174"/>
      <c r="J17" s="175">
        <f t="shared" si="2"/>
        <v>0</v>
      </c>
    </row>
    <row r="18" spans="2:10" ht="12.75">
      <c r="B18" s="41">
        <v>9</v>
      </c>
      <c r="C18" s="42" t="s">
        <v>139</v>
      </c>
      <c r="D18" s="174"/>
      <c r="E18" s="174"/>
      <c r="F18" s="175">
        <f t="shared" si="0"/>
        <v>0</v>
      </c>
      <c r="G18" s="174"/>
      <c r="H18" s="175">
        <f t="shared" si="1"/>
        <v>0</v>
      </c>
      <c r="I18" s="174"/>
      <c r="J18" s="175">
        <f t="shared" si="2"/>
        <v>0</v>
      </c>
    </row>
    <row r="19" spans="2:10" ht="12.75">
      <c r="B19" s="41">
        <v>10</v>
      </c>
      <c r="C19" s="12" t="s">
        <v>140</v>
      </c>
      <c r="D19" s="174"/>
      <c r="E19" s="174"/>
      <c r="F19" s="175">
        <f t="shared" si="0"/>
        <v>0</v>
      </c>
      <c r="G19" s="174"/>
      <c r="H19" s="175">
        <f t="shared" si="1"/>
        <v>0</v>
      </c>
      <c r="I19" s="174"/>
      <c r="J19" s="175">
        <f t="shared" si="2"/>
        <v>0</v>
      </c>
    </row>
    <row r="20" spans="2:10" ht="12.75">
      <c r="B20" s="41">
        <v>11</v>
      </c>
      <c r="C20" s="42" t="s">
        <v>141</v>
      </c>
      <c r="D20" s="174"/>
      <c r="E20" s="174"/>
      <c r="F20" s="175">
        <f>D20+E20</f>
        <v>0</v>
      </c>
      <c r="G20" s="174"/>
      <c r="H20" s="175">
        <f t="shared" si="1"/>
        <v>0</v>
      </c>
      <c r="I20" s="174"/>
      <c r="J20" s="175">
        <f t="shared" si="2"/>
        <v>0</v>
      </c>
    </row>
    <row r="21" spans="2:10" ht="12.75">
      <c r="B21" s="41">
        <v>12</v>
      </c>
      <c r="C21" s="42" t="s">
        <v>149</v>
      </c>
      <c r="D21" s="199">
        <f aca="true" t="shared" si="3" ref="D21:J21">SUM(D10:D20)</f>
        <v>0</v>
      </c>
      <c r="E21" s="199">
        <f t="shared" si="3"/>
        <v>0</v>
      </c>
      <c r="F21" s="199">
        <f t="shared" si="3"/>
        <v>0</v>
      </c>
      <c r="G21" s="199">
        <f t="shared" si="3"/>
        <v>0</v>
      </c>
      <c r="H21" s="199">
        <f t="shared" si="3"/>
        <v>0</v>
      </c>
      <c r="I21" s="199">
        <f t="shared" si="3"/>
        <v>0</v>
      </c>
      <c r="J21" s="199">
        <f t="shared" si="3"/>
        <v>0</v>
      </c>
    </row>
    <row r="22" spans="2:10" ht="12.75">
      <c r="B22" s="39"/>
      <c r="C22" s="43" t="s">
        <v>142</v>
      </c>
      <c r="D22" s="176"/>
      <c r="E22" s="176"/>
      <c r="F22" s="176"/>
      <c r="G22" s="176"/>
      <c r="H22" s="176"/>
      <c r="I22" s="176"/>
      <c r="J22" s="176"/>
    </row>
    <row r="23" spans="2:10" ht="12.75">
      <c r="B23" s="44">
        <v>13</v>
      </c>
      <c r="C23" s="45" t="s">
        <v>143</v>
      </c>
      <c r="D23" s="174"/>
      <c r="E23" s="174"/>
      <c r="F23" s="175">
        <f>D23+E23</f>
        <v>0</v>
      </c>
      <c r="G23" s="174"/>
      <c r="H23" s="175">
        <f>F23+G23</f>
        <v>0</v>
      </c>
      <c r="I23" s="174"/>
      <c r="J23" s="175">
        <f>H23+I23</f>
        <v>0</v>
      </c>
    </row>
    <row r="24" spans="2:10" ht="12.75">
      <c r="B24" s="44">
        <v>14</v>
      </c>
      <c r="C24" s="45" t="s">
        <v>144</v>
      </c>
      <c r="D24" s="174"/>
      <c r="E24" s="174"/>
      <c r="F24" s="175">
        <f>D24+E24</f>
        <v>0</v>
      </c>
      <c r="G24" s="174"/>
      <c r="H24" s="175">
        <f>F24+G24</f>
        <v>0</v>
      </c>
      <c r="I24" s="174"/>
      <c r="J24" s="175">
        <f>H24+I24</f>
        <v>0</v>
      </c>
    </row>
    <row r="25" spans="2:10" ht="12.75">
      <c r="B25" s="44">
        <v>15</v>
      </c>
      <c r="C25" s="18" t="s">
        <v>140</v>
      </c>
      <c r="D25" s="174"/>
      <c r="E25" s="174"/>
      <c r="F25" s="175">
        <f>D25+E25</f>
        <v>0</v>
      </c>
      <c r="G25" s="174"/>
      <c r="H25" s="175">
        <f>F25+G25</f>
        <v>0</v>
      </c>
      <c r="I25" s="174"/>
      <c r="J25" s="175">
        <f>H25+I25</f>
        <v>0</v>
      </c>
    </row>
    <row r="26" spans="2:10" ht="12.75">
      <c r="B26" s="46">
        <v>16</v>
      </c>
      <c r="C26" s="47" t="s">
        <v>150</v>
      </c>
      <c r="D26" s="200">
        <f>SUM(D23:D25)</f>
        <v>0</v>
      </c>
      <c r="E26" s="200">
        <f aca="true" t="shared" si="4" ref="E26:J26">SUM(E23:E25)</f>
        <v>0</v>
      </c>
      <c r="F26" s="200">
        <f t="shared" si="4"/>
        <v>0</v>
      </c>
      <c r="G26" s="200">
        <f t="shared" si="4"/>
        <v>0</v>
      </c>
      <c r="H26" s="200">
        <f t="shared" si="4"/>
        <v>0</v>
      </c>
      <c r="I26" s="200">
        <f t="shared" si="4"/>
        <v>0</v>
      </c>
      <c r="J26" s="200">
        <f t="shared" si="4"/>
        <v>0</v>
      </c>
    </row>
    <row r="27" spans="2:10" ht="12.75">
      <c r="B27" s="48"/>
      <c r="C27" s="45" t="s">
        <v>154</v>
      </c>
      <c r="D27" s="176"/>
      <c r="E27" s="176"/>
      <c r="F27" s="176"/>
      <c r="G27" s="176"/>
      <c r="H27" s="176"/>
      <c r="I27" s="176"/>
      <c r="J27" s="176"/>
    </row>
    <row r="28" spans="2:10" ht="12.75">
      <c r="B28" s="44">
        <v>17</v>
      </c>
      <c r="C28" s="45" t="s">
        <v>145</v>
      </c>
      <c r="D28" s="174"/>
      <c r="E28" s="174"/>
      <c r="F28" s="175">
        <f aca="true" t="shared" si="5" ref="F28:F34">D28+E28</f>
        <v>0</v>
      </c>
      <c r="G28" s="174"/>
      <c r="H28" s="175">
        <f aca="true" t="shared" si="6" ref="H28:H34">F28+G28</f>
        <v>0</v>
      </c>
      <c r="I28" s="174"/>
      <c r="J28" s="175">
        <f aca="true" t="shared" si="7" ref="J28:J34">H28+I28</f>
        <v>0</v>
      </c>
    </row>
    <row r="29" spans="2:10" ht="12.75">
      <c r="B29" s="44">
        <v>18</v>
      </c>
      <c r="C29" s="45" t="s">
        <v>146</v>
      </c>
      <c r="D29" s="174"/>
      <c r="E29" s="174"/>
      <c r="F29" s="175">
        <f t="shared" si="5"/>
        <v>0</v>
      </c>
      <c r="G29" s="174"/>
      <c r="H29" s="175">
        <f t="shared" si="6"/>
        <v>0</v>
      </c>
      <c r="I29" s="174"/>
      <c r="J29" s="175">
        <f t="shared" si="7"/>
        <v>0</v>
      </c>
    </row>
    <row r="30" spans="2:10" ht="12.75">
      <c r="B30" s="44">
        <v>19</v>
      </c>
      <c r="C30" s="45" t="s">
        <v>147</v>
      </c>
      <c r="D30" s="174"/>
      <c r="E30" s="174"/>
      <c r="F30" s="175">
        <f t="shared" si="5"/>
        <v>0</v>
      </c>
      <c r="G30" s="174"/>
      <c r="H30" s="175">
        <f t="shared" si="6"/>
        <v>0</v>
      </c>
      <c r="I30" s="174"/>
      <c r="J30" s="175">
        <f t="shared" si="7"/>
        <v>0</v>
      </c>
    </row>
    <row r="31" spans="2:10" ht="12.75">
      <c r="B31" s="44">
        <v>20</v>
      </c>
      <c r="C31" s="45" t="s">
        <v>148</v>
      </c>
      <c r="D31" s="174"/>
      <c r="E31" s="174"/>
      <c r="F31" s="175">
        <f t="shared" si="5"/>
        <v>0</v>
      </c>
      <c r="G31" s="174"/>
      <c r="H31" s="175">
        <f t="shared" si="6"/>
        <v>0</v>
      </c>
      <c r="I31" s="174"/>
      <c r="J31" s="175">
        <f t="shared" si="7"/>
        <v>0</v>
      </c>
    </row>
    <row r="32" spans="2:10" ht="12.75">
      <c r="B32" s="44">
        <v>21</v>
      </c>
      <c r="C32" s="15" t="s">
        <v>140</v>
      </c>
      <c r="D32" s="174"/>
      <c r="E32" s="174"/>
      <c r="F32" s="175">
        <f t="shared" si="5"/>
        <v>0</v>
      </c>
      <c r="G32" s="174"/>
      <c r="H32" s="175">
        <f t="shared" si="6"/>
        <v>0</v>
      </c>
      <c r="I32" s="174"/>
      <c r="J32" s="175">
        <f t="shared" si="7"/>
        <v>0</v>
      </c>
    </row>
    <row r="33" spans="2:10" ht="12.75">
      <c r="B33" s="44">
        <v>22</v>
      </c>
      <c r="C33" s="13"/>
      <c r="D33" s="174"/>
      <c r="E33" s="174"/>
      <c r="F33" s="175">
        <f t="shared" si="5"/>
        <v>0</v>
      </c>
      <c r="G33" s="174"/>
      <c r="H33" s="175">
        <f t="shared" si="6"/>
        <v>0</v>
      </c>
      <c r="I33" s="174"/>
      <c r="J33" s="175">
        <f t="shared" si="7"/>
        <v>0</v>
      </c>
    </row>
    <row r="34" spans="2:10" ht="12.75">
      <c r="B34" s="44">
        <v>23</v>
      </c>
      <c r="C34" s="10"/>
      <c r="D34" s="174"/>
      <c r="E34" s="174"/>
      <c r="F34" s="175">
        <f t="shared" si="5"/>
        <v>0</v>
      </c>
      <c r="G34" s="174"/>
      <c r="H34" s="175">
        <f t="shared" si="6"/>
        <v>0</v>
      </c>
      <c r="I34" s="174"/>
      <c r="J34" s="175">
        <f t="shared" si="7"/>
        <v>0</v>
      </c>
    </row>
    <row r="35" spans="2:10" ht="12.75">
      <c r="B35" s="44">
        <v>24</v>
      </c>
      <c r="C35" s="47" t="s">
        <v>151</v>
      </c>
      <c r="D35" s="199">
        <f>SUM(D28:D34)</f>
        <v>0</v>
      </c>
      <c r="E35" s="199">
        <f aca="true" t="shared" si="8" ref="E35:J35">SUM(E28:E34)</f>
        <v>0</v>
      </c>
      <c r="F35" s="199">
        <f t="shared" si="8"/>
        <v>0</v>
      </c>
      <c r="G35" s="199">
        <f t="shared" si="8"/>
        <v>0</v>
      </c>
      <c r="H35" s="199">
        <f t="shared" si="8"/>
        <v>0</v>
      </c>
      <c r="I35" s="199">
        <f t="shared" si="8"/>
        <v>0</v>
      </c>
      <c r="J35" s="199">
        <f t="shared" si="8"/>
        <v>0</v>
      </c>
    </row>
    <row r="36" spans="2:10" ht="12.75">
      <c r="B36" s="72">
        <v>25</v>
      </c>
      <c r="C36" s="47" t="s">
        <v>152</v>
      </c>
      <c r="D36" s="177"/>
      <c r="E36" s="177"/>
      <c r="F36" s="177"/>
      <c r="G36" s="177"/>
      <c r="H36" s="177"/>
      <c r="I36" s="177"/>
      <c r="J36" s="177"/>
    </row>
    <row r="37" spans="2:10" ht="12.75">
      <c r="B37" s="70"/>
      <c r="C37" s="71" t="s">
        <v>153</v>
      </c>
      <c r="D37" s="201">
        <f>D21+D26+D35</f>
        <v>0</v>
      </c>
      <c r="E37" s="201">
        <f aca="true" t="shared" si="9" ref="E37:J37">E21+E26+E35</f>
        <v>0</v>
      </c>
      <c r="F37" s="201">
        <f t="shared" si="9"/>
        <v>0</v>
      </c>
      <c r="G37" s="201">
        <f t="shared" si="9"/>
        <v>0</v>
      </c>
      <c r="H37" s="201">
        <f t="shared" si="9"/>
        <v>0</v>
      </c>
      <c r="I37" s="201">
        <f t="shared" si="9"/>
        <v>0</v>
      </c>
      <c r="J37" s="201">
        <f t="shared" si="9"/>
        <v>0</v>
      </c>
    </row>
  </sheetData>
  <sheetProtection password="C4AC" sheet="1" objects="1" scenarios="1"/>
  <mergeCells count="2">
    <mergeCell ref="C2:J2"/>
    <mergeCell ref="F4:G4"/>
  </mergeCells>
  <conditionalFormatting sqref="D10:E20 G10:G20 I10:I20 D23:E25 G23:G25 I23:I25 D28:E34 G28:G34 I28:I34">
    <cfRule type="expression" priority="1" dxfId="0" stopIfTrue="1">
      <formula>ISBLANK(D10)</formula>
    </cfRule>
  </conditionalFormatting>
  <printOptions horizontalCentered="1"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showGridLines="0" workbookViewId="0" topLeftCell="A1">
      <selection activeCell="I4" sqref="I4"/>
    </sheetView>
  </sheetViews>
  <sheetFormatPr defaultColWidth="9.140625" defaultRowHeight="12.75"/>
  <cols>
    <col min="1" max="1" width="3.28125" style="6" customWidth="1"/>
    <col min="2" max="2" width="6.140625" style="6" bestFit="1" customWidth="1"/>
    <col min="3" max="3" width="30.140625" style="6" customWidth="1"/>
    <col min="4" max="10" width="11.421875" style="6" customWidth="1"/>
    <col min="11" max="16384" width="9.140625" style="6" customWidth="1"/>
  </cols>
  <sheetData>
    <row r="2" spans="2:16" ht="12.75">
      <c r="B2" s="138">
        <v>39248</v>
      </c>
      <c r="C2" s="241" t="s">
        <v>108</v>
      </c>
      <c r="D2" s="241"/>
      <c r="E2" s="241"/>
      <c r="F2" s="241"/>
      <c r="G2" s="241"/>
      <c r="H2" s="241"/>
      <c r="I2" s="241"/>
      <c r="J2" s="242"/>
      <c r="K2" s="5"/>
      <c r="L2" s="5"/>
      <c r="M2" s="5"/>
      <c r="N2" s="5"/>
      <c r="O2" s="5"/>
      <c r="P2" s="5"/>
    </row>
    <row r="3" spans="2:16" ht="12.75">
      <c r="B3" s="19" t="s">
        <v>109</v>
      </c>
      <c r="C3" s="20"/>
      <c r="D3" s="20"/>
      <c r="E3" s="20" t="s">
        <v>111</v>
      </c>
      <c r="F3" s="21"/>
      <c r="G3" s="21"/>
      <c r="H3" s="20" t="s">
        <v>113</v>
      </c>
      <c r="I3" s="22"/>
      <c r="J3" s="23" t="s">
        <v>115</v>
      </c>
      <c r="K3" s="5"/>
      <c r="L3" s="7"/>
      <c r="M3" s="5"/>
      <c r="N3" s="5"/>
      <c r="O3" s="5"/>
      <c r="P3" s="5"/>
    </row>
    <row r="4" spans="2:12" ht="12.75">
      <c r="B4" s="24" t="s">
        <v>110</v>
      </c>
      <c r="C4" s="25"/>
      <c r="D4" s="25"/>
      <c r="E4" s="25" t="s">
        <v>112</v>
      </c>
      <c r="F4" s="245">
        <f>'Certification WS S-1'!C26</f>
        <v>0</v>
      </c>
      <c r="G4" s="246"/>
      <c r="H4" s="25" t="s">
        <v>114</v>
      </c>
      <c r="I4" s="132">
        <f>'Certification WS S-1'!J26</f>
        <v>0</v>
      </c>
      <c r="J4" s="27" t="s">
        <v>174</v>
      </c>
      <c r="L4" s="8"/>
    </row>
    <row r="5" spans="2:10" ht="12.75">
      <c r="B5" s="28"/>
      <c r="C5" s="29"/>
      <c r="D5" s="30"/>
      <c r="E5" s="30"/>
      <c r="F5" s="30"/>
      <c r="G5" s="30"/>
      <c r="H5" s="31" t="s">
        <v>124</v>
      </c>
      <c r="I5" s="31" t="s">
        <v>238</v>
      </c>
      <c r="J5" s="31" t="s">
        <v>130</v>
      </c>
    </row>
    <row r="6" spans="2:10" ht="12.75">
      <c r="B6" s="32"/>
      <c r="C6" s="33" t="s">
        <v>116</v>
      </c>
      <c r="D6" s="34" t="s">
        <v>118</v>
      </c>
      <c r="E6" s="34"/>
      <c r="F6" s="34" t="s">
        <v>120</v>
      </c>
      <c r="G6" s="34" t="s">
        <v>122</v>
      </c>
      <c r="H6" s="34" t="s">
        <v>125</v>
      </c>
      <c r="I6" s="34" t="s">
        <v>128</v>
      </c>
      <c r="J6" s="34" t="s">
        <v>131</v>
      </c>
    </row>
    <row r="7" spans="2:10" ht="12.75">
      <c r="B7" s="32"/>
      <c r="C7" s="35"/>
      <c r="D7" s="34" t="s">
        <v>119</v>
      </c>
      <c r="E7" s="34" t="s">
        <v>117</v>
      </c>
      <c r="F7" s="34" t="s">
        <v>121</v>
      </c>
      <c r="G7" s="34" t="s">
        <v>123</v>
      </c>
      <c r="H7" s="34" t="s">
        <v>126</v>
      </c>
      <c r="I7" s="34" t="s">
        <v>129</v>
      </c>
      <c r="J7" s="34" t="s">
        <v>132</v>
      </c>
    </row>
    <row r="8" spans="2:10" ht="12.75">
      <c r="B8" s="36"/>
      <c r="C8" s="37"/>
      <c r="D8" s="38">
        <v>1</v>
      </c>
      <c r="E8" s="38">
        <v>2</v>
      </c>
      <c r="F8" s="38">
        <v>3</v>
      </c>
      <c r="G8" s="38">
        <v>4</v>
      </c>
      <c r="H8" s="38">
        <v>5</v>
      </c>
      <c r="I8" s="38">
        <v>6</v>
      </c>
      <c r="J8" s="38">
        <v>7</v>
      </c>
    </row>
    <row r="9" spans="2:10" ht="12.75">
      <c r="B9" s="39"/>
      <c r="C9" s="40" t="s">
        <v>155</v>
      </c>
      <c r="D9" s="133"/>
      <c r="E9" s="133"/>
      <c r="F9" s="133"/>
      <c r="G9" s="133"/>
      <c r="H9" s="133"/>
      <c r="I9" s="133"/>
      <c r="J9" s="133"/>
    </row>
    <row r="10" spans="2:10" ht="12.75">
      <c r="B10" s="41">
        <v>26</v>
      </c>
      <c r="C10" s="42" t="s">
        <v>156</v>
      </c>
      <c r="D10" s="174"/>
      <c r="E10" s="174"/>
      <c r="F10" s="175">
        <f>D10+E10</f>
        <v>0</v>
      </c>
      <c r="G10" s="174"/>
      <c r="H10" s="175">
        <f>F10+G10</f>
        <v>0</v>
      </c>
      <c r="I10" s="174"/>
      <c r="J10" s="175">
        <f>H10+I10</f>
        <v>0</v>
      </c>
    </row>
    <row r="11" spans="2:10" ht="12.75">
      <c r="B11" s="41">
        <v>27</v>
      </c>
      <c r="C11" s="42" t="s">
        <v>157</v>
      </c>
      <c r="D11" s="174"/>
      <c r="E11" s="174"/>
      <c r="F11" s="175">
        <f aca="true" t="shared" si="0" ref="F11:F20">D11+E11</f>
        <v>0</v>
      </c>
      <c r="G11" s="174"/>
      <c r="H11" s="175">
        <f aca="true" t="shared" si="1" ref="H11:H20">F11+G11</f>
        <v>0</v>
      </c>
      <c r="I11" s="174"/>
      <c r="J11" s="175">
        <f aca="true" t="shared" si="2" ref="J11:J20">H11+I11</f>
        <v>0</v>
      </c>
    </row>
    <row r="12" spans="2:10" ht="12.75">
      <c r="B12" s="41">
        <v>28</v>
      </c>
      <c r="C12" s="42" t="s">
        <v>249</v>
      </c>
      <c r="D12" s="174"/>
      <c r="E12" s="174"/>
      <c r="F12" s="175">
        <f t="shared" si="0"/>
        <v>0</v>
      </c>
      <c r="G12" s="174"/>
      <c r="H12" s="175">
        <f t="shared" si="1"/>
        <v>0</v>
      </c>
      <c r="I12" s="174"/>
      <c r="J12" s="175">
        <f t="shared" si="2"/>
        <v>0</v>
      </c>
    </row>
    <row r="13" spans="2:10" ht="12.75">
      <c r="B13" s="41">
        <v>29</v>
      </c>
      <c r="C13" s="63" t="s">
        <v>158</v>
      </c>
      <c r="D13" s="174"/>
      <c r="E13" s="174"/>
      <c r="F13" s="175">
        <f>D13+E13</f>
        <v>0</v>
      </c>
      <c r="G13" s="174"/>
      <c r="H13" s="175">
        <f t="shared" si="1"/>
        <v>0</v>
      </c>
      <c r="I13" s="174"/>
      <c r="J13" s="175">
        <f t="shared" si="2"/>
        <v>0</v>
      </c>
    </row>
    <row r="14" spans="2:10" ht="12.75">
      <c r="B14" s="41">
        <v>30</v>
      </c>
      <c r="C14" s="42" t="s">
        <v>159</v>
      </c>
      <c r="D14" s="174"/>
      <c r="E14" s="174"/>
      <c r="F14" s="175">
        <f>D14+E14</f>
        <v>0</v>
      </c>
      <c r="G14" s="174"/>
      <c r="H14" s="175">
        <f t="shared" si="1"/>
        <v>0</v>
      </c>
      <c r="I14" s="174"/>
      <c r="J14" s="175">
        <f t="shared" si="2"/>
        <v>0</v>
      </c>
    </row>
    <row r="15" spans="2:10" ht="12.75">
      <c r="B15" s="41">
        <v>31</v>
      </c>
      <c r="C15" s="42" t="s">
        <v>160</v>
      </c>
      <c r="D15" s="174"/>
      <c r="E15" s="174"/>
      <c r="F15" s="175">
        <f t="shared" si="0"/>
        <v>0</v>
      </c>
      <c r="G15" s="174"/>
      <c r="H15" s="175">
        <f t="shared" si="1"/>
        <v>0</v>
      </c>
      <c r="I15" s="174"/>
      <c r="J15" s="175">
        <f t="shared" si="2"/>
        <v>0</v>
      </c>
    </row>
    <row r="16" spans="2:10" ht="12.75">
      <c r="B16" s="41">
        <v>32</v>
      </c>
      <c r="C16" s="42" t="s">
        <v>161</v>
      </c>
      <c r="D16" s="174"/>
      <c r="E16" s="174"/>
      <c r="F16" s="175">
        <f t="shared" si="0"/>
        <v>0</v>
      </c>
      <c r="G16" s="174"/>
      <c r="H16" s="175">
        <f t="shared" si="1"/>
        <v>0</v>
      </c>
      <c r="I16" s="174"/>
      <c r="J16" s="175">
        <f t="shared" si="2"/>
        <v>0</v>
      </c>
    </row>
    <row r="17" spans="2:10" ht="12.75">
      <c r="B17" s="41">
        <v>33</v>
      </c>
      <c r="C17" s="42" t="s">
        <v>162</v>
      </c>
      <c r="D17" s="174"/>
      <c r="E17" s="174"/>
      <c r="F17" s="175">
        <f t="shared" si="0"/>
        <v>0</v>
      </c>
      <c r="G17" s="174"/>
      <c r="H17" s="175">
        <f t="shared" si="1"/>
        <v>0</v>
      </c>
      <c r="I17" s="174"/>
      <c r="J17" s="175">
        <f t="shared" si="2"/>
        <v>0</v>
      </c>
    </row>
    <row r="18" spans="2:10" ht="12.75">
      <c r="B18" s="11">
        <v>34</v>
      </c>
      <c r="C18" s="12" t="s">
        <v>140</v>
      </c>
      <c r="D18" s="174"/>
      <c r="E18" s="174"/>
      <c r="F18" s="175">
        <f t="shared" si="0"/>
        <v>0</v>
      </c>
      <c r="G18" s="174"/>
      <c r="H18" s="175">
        <f t="shared" si="1"/>
        <v>0</v>
      </c>
      <c r="I18" s="174"/>
      <c r="J18" s="175">
        <f t="shared" si="2"/>
        <v>0</v>
      </c>
    </row>
    <row r="19" spans="2:10" ht="12.75">
      <c r="B19" s="11">
        <v>35</v>
      </c>
      <c r="C19" s="12"/>
      <c r="D19" s="174"/>
      <c r="E19" s="174"/>
      <c r="F19" s="175">
        <f t="shared" si="0"/>
        <v>0</v>
      </c>
      <c r="G19" s="174"/>
      <c r="H19" s="175">
        <f t="shared" si="1"/>
        <v>0</v>
      </c>
      <c r="I19" s="174"/>
      <c r="J19" s="175">
        <f t="shared" si="2"/>
        <v>0</v>
      </c>
    </row>
    <row r="20" spans="2:10" ht="12.75">
      <c r="B20" s="11">
        <v>36</v>
      </c>
      <c r="C20" s="12"/>
      <c r="D20" s="174"/>
      <c r="E20" s="174"/>
      <c r="F20" s="175">
        <f t="shared" si="0"/>
        <v>0</v>
      </c>
      <c r="G20" s="174"/>
      <c r="H20" s="175">
        <f t="shared" si="1"/>
        <v>0</v>
      </c>
      <c r="I20" s="174"/>
      <c r="J20" s="175">
        <f t="shared" si="2"/>
        <v>0</v>
      </c>
    </row>
    <row r="21" spans="2:10" ht="12.75">
      <c r="B21" s="41">
        <v>37</v>
      </c>
      <c r="C21" s="42" t="s">
        <v>163</v>
      </c>
      <c r="D21" s="199">
        <f>SUM(D10:D20)</f>
        <v>0</v>
      </c>
      <c r="E21" s="199">
        <f aca="true" t="shared" si="3" ref="E21:J21">SUM(E10:E20)</f>
        <v>0</v>
      </c>
      <c r="F21" s="199">
        <f t="shared" si="3"/>
        <v>0</v>
      </c>
      <c r="G21" s="199">
        <f t="shared" si="3"/>
        <v>0</v>
      </c>
      <c r="H21" s="199">
        <f t="shared" si="3"/>
        <v>0</v>
      </c>
      <c r="I21" s="199">
        <f t="shared" si="3"/>
        <v>0</v>
      </c>
      <c r="J21" s="199">
        <f t="shared" si="3"/>
        <v>0</v>
      </c>
    </row>
    <row r="22" spans="2:10" ht="12.75">
      <c r="B22" s="39"/>
      <c r="C22" s="49" t="s">
        <v>237</v>
      </c>
      <c r="D22" s="178"/>
      <c r="E22" s="178"/>
      <c r="F22" s="178"/>
      <c r="G22" s="178"/>
      <c r="H22" s="178"/>
      <c r="I22" s="178"/>
      <c r="J22" s="178"/>
    </row>
    <row r="23" spans="2:10" ht="12.75">
      <c r="B23" s="44">
        <v>38</v>
      </c>
      <c r="C23" s="45" t="s">
        <v>165</v>
      </c>
      <c r="D23" s="174"/>
      <c r="E23" s="174"/>
      <c r="F23" s="175">
        <f aca="true" t="shared" si="4" ref="F23:F33">D23+E23</f>
        <v>0</v>
      </c>
      <c r="G23" s="174"/>
      <c r="H23" s="175">
        <f aca="true" t="shared" si="5" ref="H23:H33">F23+G23</f>
        <v>0</v>
      </c>
      <c r="I23" s="174"/>
      <c r="J23" s="175">
        <f aca="true" t="shared" si="6" ref="J23:J33">H23+I23</f>
        <v>0</v>
      </c>
    </row>
    <row r="24" spans="2:10" ht="12.75">
      <c r="B24" s="44">
        <v>39</v>
      </c>
      <c r="C24" s="45" t="s">
        <v>164</v>
      </c>
      <c r="D24" s="174"/>
      <c r="E24" s="174"/>
      <c r="F24" s="175">
        <f t="shared" si="4"/>
        <v>0</v>
      </c>
      <c r="G24" s="174"/>
      <c r="H24" s="175">
        <f t="shared" si="5"/>
        <v>0</v>
      </c>
      <c r="I24" s="174"/>
      <c r="J24" s="175">
        <f t="shared" si="6"/>
        <v>0</v>
      </c>
    </row>
    <row r="25" spans="2:10" ht="12.75">
      <c r="B25" s="44">
        <v>40</v>
      </c>
      <c r="C25" s="50" t="s">
        <v>166</v>
      </c>
      <c r="D25" s="174"/>
      <c r="E25" s="174"/>
      <c r="F25" s="175">
        <f t="shared" si="4"/>
        <v>0</v>
      </c>
      <c r="G25" s="174"/>
      <c r="H25" s="175">
        <f t="shared" si="5"/>
        <v>0</v>
      </c>
      <c r="I25" s="174"/>
      <c r="J25" s="175">
        <f t="shared" si="6"/>
        <v>0</v>
      </c>
    </row>
    <row r="26" spans="2:10" ht="12.75">
      <c r="B26" s="46">
        <v>41</v>
      </c>
      <c r="C26" s="47" t="s">
        <v>167</v>
      </c>
      <c r="D26" s="174"/>
      <c r="E26" s="174"/>
      <c r="F26" s="175">
        <f t="shared" si="4"/>
        <v>0</v>
      </c>
      <c r="G26" s="174"/>
      <c r="H26" s="175">
        <f t="shared" si="5"/>
        <v>0</v>
      </c>
      <c r="I26" s="174"/>
      <c r="J26" s="175">
        <f t="shared" si="6"/>
        <v>0</v>
      </c>
    </row>
    <row r="27" spans="2:10" ht="12.75">
      <c r="B27" s="44">
        <v>42</v>
      </c>
      <c r="C27" s="45" t="s">
        <v>168</v>
      </c>
      <c r="D27" s="174"/>
      <c r="E27" s="174"/>
      <c r="F27" s="175">
        <f t="shared" si="4"/>
        <v>0</v>
      </c>
      <c r="G27" s="174"/>
      <c r="H27" s="175">
        <f t="shared" si="5"/>
        <v>0</v>
      </c>
      <c r="I27" s="174"/>
      <c r="J27" s="175">
        <f t="shared" si="6"/>
        <v>0</v>
      </c>
    </row>
    <row r="28" spans="2:10" ht="12.75">
      <c r="B28" s="44">
        <v>43</v>
      </c>
      <c r="C28" s="45" t="s">
        <v>157</v>
      </c>
      <c r="D28" s="174"/>
      <c r="E28" s="174"/>
      <c r="F28" s="175">
        <f t="shared" si="4"/>
        <v>0</v>
      </c>
      <c r="G28" s="174"/>
      <c r="H28" s="175">
        <f t="shared" si="5"/>
        <v>0</v>
      </c>
      <c r="I28" s="174"/>
      <c r="J28" s="175">
        <f t="shared" si="6"/>
        <v>0</v>
      </c>
    </row>
    <row r="29" spans="2:10" ht="12.75">
      <c r="B29" s="44">
        <v>44</v>
      </c>
      <c r="C29" s="45" t="s">
        <v>169</v>
      </c>
      <c r="D29" s="174"/>
      <c r="E29" s="174"/>
      <c r="F29" s="175">
        <f t="shared" si="4"/>
        <v>0</v>
      </c>
      <c r="G29" s="174"/>
      <c r="H29" s="175">
        <f t="shared" si="5"/>
        <v>0</v>
      </c>
      <c r="I29" s="174"/>
      <c r="J29" s="175">
        <f t="shared" si="6"/>
        <v>0</v>
      </c>
    </row>
    <row r="30" spans="2:10" ht="12.75">
      <c r="B30" s="44">
        <v>45</v>
      </c>
      <c r="C30" s="45" t="s">
        <v>170</v>
      </c>
      <c r="D30" s="174"/>
      <c r="E30" s="174"/>
      <c r="F30" s="175">
        <f t="shared" si="4"/>
        <v>0</v>
      </c>
      <c r="G30" s="174"/>
      <c r="H30" s="175">
        <f t="shared" si="5"/>
        <v>0</v>
      </c>
      <c r="I30" s="174"/>
      <c r="J30" s="175">
        <f t="shared" si="6"/>
        <v>0</v>
      </c>
    </row>
    <row r="31" spans="2:10" ht="12.75">
      <c r="B31" s="44">
        <v>46</v>
      </c>
      <c r="C31" s="66" t="s">
        <v>239</v>
      </c>
      <c r="D31" s="174"/>
      <c r="E31" s="174"/>
      <c r="F31" s="175">
        <f t="shared" si="4"/>
        <v>0</v>
      </c>
      <c r="G31" s="174"/>
      <c r="H31" s="175">
        <f t="shared" si="5"/>
        <v>0</v>
      </c>
      <c r="I31" s="174"/>
      <c r="J31" s="175">
        <f t="shared" si="6"/>
        <v>0</v>
      </c>
    </row>
    <row r="32" spans="2:10" ht="12.75">
      <c r="B32" s="14">
        <v>47</v>
      </c>
      <c r="C32" s="15" t="s">
        <v>140</v>
      </c>
      <c r="D32" s="174"/>
      <c r="E32" s="174"/>
      <c r="F32" s="175">
        <f t="shared" si="4"/>
        <v>0</v>
      </c>
      <c r="G32" s="174"/>
      <c r="H32" s="175">
        <f t="shared" si="5"/>
        <v>0</v>
      </c>
      <c r="I32" s="174"/>
      <c r="J32" s="175">
        <f t="shared" si="6"/>
        <v>0</v>
      </c>
    </row>
    <row r="33" spans="2:10" ht="12.75">
      <c r="B33" s="14">
        <v>48</v>
      </c>
      <c r="C33" s="64"/>
      <c r="D33" s="174"/>
      <c r="E33" s="174"/>
      <c r="F33" s="175">
        <f t="shared" si="4"/>
        <v>0</v>
      </c>
      <c r="G33" s="174"/>
      <c r="H33" s="175">
        <f t="shared" si="5"/>
        <v>0</v>
      </c>
      <c r="I33" s="174"/>
      <c r="J33" s="175">
        <f t="shared" si="6"/>
        <v>0</v>
      </c>
    </row>
    <row r="34" spans="2:10" ht="12.75">
      <c r="B34" s="46">
        <v>49</v>
      </c>
      <c r="C34" s="51" t="s">
        <v>252</v>
      </c>
      <c r="D34" s="199">
        <f aca="true" t="shared" si="7" ref="D34:J34">SUM(D23:D33)</f>
        <v>0</v>
      </c>
      <c r="E34" s="199">
        <f t="shared" si="7"/>
        <v>0</v>
      </c>
      <c r="F34" s="199">
        <f t="shared" si="7"/>
        <v>0</v>
      </c>
      <c r="G34" s="199">
        <f t="shared" si="7"/>
        <v>0</v>
      </c>
      <c r="H34" s="199">
        <f t="shared" si="7"/>
        <v>0</v>
      </c>
      <c r="I34" s="199">
        <f t="shared" si="7"/>
        <v>0</v>
      </c>
      <c r="J34" s="199">
        <f t="shared" si="7"/>
        <v>0</v>
      </c>
    </row>
    <row r="35" spans="2:10" ht="12.75">
      <c r="B35" s="44">
        <v>50</v>
      </c>
      <c r="C35" s="45" t="s">
        <v>171</v>
      </c>
      <c r="D35" s="199">
        <f aca="true" t="shared" si="8" ref="D35:J35">D21+D34</f>
        <v>0</v>
      </c>
      <c r="E35" s="199">
        <f t="shared" si="8"/>
        <v>0</v>
      </c>
      <c r="F35" s="199">
        <f t="shared" si="8"/>
        <v>0</v>
      </c>
      <c r="G35" s="199">
        <f t="shared" si="8"/>
        <v>0</v>
      </c>
      <c r="H35" s="199">
        <f t="shared" si="8"/>
        <v>0</v>
      </c>
      <c r="I35" s="199">
        <f t="shared" si="8"/>
        <v>0</v>
      </c>
      <c r="J35" s="199">
        <f t="shared" si="8"/>
        <v>0</v>
      </c>
    </row>
  </sheetData>
  <sheetProtection password="C4AC" sheet="1" objects="1" scenarios="1"/>
  <mergeCells count="2">
    <mergeCell ref="C2:J2"/>
    <mergeCell ref="F4:G4"/>
  </mergeCells>
  <conditionalFormatting sqref="D10:E20 G10:G20 I10:I20 D23:E33 G23:G33 I23:I33">
    <cfRule type="expression" priority="1" dxfId="0" stopIfTrue="1">
      <formula>ISBLANK(D10)</formula>
    </cfRule>
  </conditionalFormatting>
  <printOptions horizontalCentered="1"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5"/>
  <sheetViews>
    <sheetView showGridLines="0" workbookViewId="0" topLeftCell="A1">
      <selection activeCell="D41" sqref="D41:J42"/>
    </sheetView>
  </sheetViews>
  <sheetFormatPr defaultColWidth="9.140625" defaultRowHeight="12.75"/>
  <cols>
    <col min="1" max="1" width="3.28125" style="6" customWidth="1"/>
    <col min="2" max="2" width="6.140625" style="6" bestFit="1" customWidth="1"/>
    <col min="3" max="3" width="30.140625" style="6" customWidth="1"/>
    <col min="4" max="10" width="11.421875" style="6" customWidth="1"/>
    <col min="11" max="16384" width="9.140625" style="6" customWidth="1"/>
  </cols>
  <sheetData>
    <row r="2" spans="2:16" ht="12.75">
      <c r="B2" s="149">
        <v>39248</v>
      </c>
      <c r="C2" s="247" t="s">
        <v>108</v>
      </c>
      <c r="D2" s="247"/>
      <c r="E2" s="247"/>
      <c r="F2" s="247"/>
      <c r="G2" s="247"/>
      <c r="H2" s="247"/>
      <c r="I2" s="247"/>
      <c r="J2" s="248"/>
      <c r="K2" s="5"/>
      <c r="L2" s="5"/>
      <c r="M2" s="5"/>
      <c r="N2" s="5"/>
      <c r="O2" s="5"/>
      <c r="P2" s="5"/>
    </row>
    <row r="3" spans="2:16" ht="12.75">
      <c r="B3" s="19" t="s">
        <v>109</v>
      </c>
      <c r="C3" s="20"/>
      <c r="D3" s="20"/>
      <c r="E3" s="20" t="s">
        <v>111</v>
      </c>
      <c r="F3" s="21"/>
      <c r="G3" s="21"/>
      <c r="H3" s="20" t="s">
        <v>113</v>
      </c>
      <c r="I3" s="22"/>
      <c r="J3" s="23" t="s">
        <v>115</v>
      </c>
      <c r="K3" s="5"/>
      <c r="L3" s="7"/>
      <c r="M3" s="5"/>
      <c r="N3" s="5"/>
      <c r="O3" s="5"/>
      <c r="P3" s="5"/>
    </row>
    <row r="4" spans="2:12" ht="12.75">
      <c r="B4" s="24" t="s">
        <v>110</v>
      </c>
      <c r="C4" s="25"/>
      <c r="D4" s="25"/>
      <c r="E4" s="25" t="s">
        <v>112</v>
      </c>
      <c r="F4" s="245">
        <f>'Certification WS S-1'!C26</f>
        <v>0</v>
      </c>
      <c r="G4" s="246"/>
      <c r="H4" s="25" t="s">
        <v>114</v>
      </c>
      <c r="I4" s="132">
        <f>'Certification WS S-1'!J26</f>
        <v>0</v>
      </c>
      <c r="J4" s="27" t="s">
        <v>175</v>
      </c>
      <c r="L4" s="8"/>
    </row>
    <row r="5" spans="2:10" ht="12.75">
      <c r="B5" s="28"/>
      <c r="C5" s="29"/>
      <c r="D5" s="30"/>
      <c r="E5" s="30"/>
      <c r="F5" s="30"/>
      <c r="G5" s="30"/>
      <c r="H5" s="31" t="s">
        <v>124</v>
      </c>
      <c r="I5" s="30" t="s">
        <v>127</v>
      </c>
      <c r="J5" s="31" t="s">
        <v>130</v>
      </c>
    </row>
    <row r="6" spans="2:10" ht="12.75">
      <c r="B6" s="32"/>
      <c r="C6" s="33" t="s">
        <v>116</v>
      </c>
      <c r="D6" s="34" t="s">
        <v>118</v>
      </c>
      <c r="E6" s="34"/>
      <c r="F6" s="34" t="s">
        <v>120</v>
      </c>
      <c r="G6" s="34" t="s">
        <v>122</v>
      </c>
      <c r="H6" s="34" t="s">
        <v>125</v>
      </c>
      <c r="I6" s="34" t="s">
        <v>128</v>
      </c>
      <c r="J6" s="34" t="s">
        <v>131</v>
      </c>
    </row>
    <row r="7" spans="2:10" ht="12.75">
      <c r="B7" s="32"/>
      <c r="C7" s="35"/>
      <c r="D7" s="34" t="s">
        <v>119</v>
      </c>
      <c r="E7" s="34" t="s">
        <v>117</v>
      </c>
      <c r="F7" s="34" t="s">
        <v>121</v>
      </c>
      <c r="G7" s="34" t="s">
        <v>123</v>
      </c>
      <c r="H7" s="34" t="s">
        <v>126</v>
      </c>
      <c r="I7" s="34" t="s">
        <v>129</v>
      </c>
      <c r="J7" s="34" t="s">
        <v>132</v>
      </c>
    </row>
    <row r="8" spans="2:10" ht="12.75">
      <c r="B8" s="36"/>
      <c r="C8" s="37"/>
      <c r="D8" s="38">
        <v>1</v>
      </c>
      <c r="E8" s="38">
        <v>2</v>
      </c>
      <c r="F8" s="38">
        <v>3</v>
      </c>
      <c r="G8" s="38">
        <v>4</v>
      </c>
      <c r="H8" s="38">
        <v>5</v>
      </c>
      <c r="I8" s="38">
        <v>6</v>
      </c>
      <c r="J8" s="38">
        <v>7</v>
      </c>
    </row>
    <row r="9" spans="2:10" ht="12.75">
      <c r="B9" s="39"/>
      <c r="C9" s="40" t="s">
        <v>176</v>
      </c>
      <c r="D9" s="134"/>
      <c r="E9" s="134"/>
      <c r="F9" s="134"/>
      <c r="G9" s="134"/>
      <c r="H9" s="134"/>
      <c r="I9" s="134"/>
      <c r="J9" s="134"/>
    </row>
    <row r="10" spans="2:10" ht="12.75">
      <c r="B10" s="39"/>
      <c r="C10" s="40" t="s">
        <v>209</v>
      </c>
      <c r="D10" s="134"/>
      <c r="E10" s="134"/>
      <c r="F10" s="134"/>
      <c r="G10" s="134"/>
      <c r="H10" s="134"/>
      <c r="I10" s="134"/>
      <c r="J10" s="134"/>
    </row>
    <row r="11" spans="2:10" ht="12.75">
      <c r="B11" s="41">
        <v>51</v>
      </c>
      <c r="C11" s="42" t="s">
        <v>212</v>
      </c>
      <c r="D11" s="174"/>
      <c r="E11" s="174"/>
      <c r="F11" s="175">
        <f aca="true" t="shared" si="0" ref="F11:F16">D11+E11</f>
        <v>0</v>
      </c>
      <c r="G11" s="174"/>
      <c r="H11" s="175">
        <f aca="true" t="shared" si="1" ref="H11:H16">F11+G11</f>
        <v>0</v>
      </c>
      <c r="I11" s="174"/>
      <c r="J11" s="175">
        <f aca="true" t="shared" si="2" ref="J11:J16">H11+I11</f>
        <v>0</v>
      </c>
    </row>
    <row r="12" spans="2:10" ht="12.75">
      <c r="B12" s="41">
        <v>52</v>
      </c>
      <c r="C12" s="42" t="s">
        <v>213</v>
      </c>
      <c r="D12" s="174"/>
      <c r="E12" s="174"/>
      <c r="F12" s="175">
        <f t="shared" si="0"/>
        <v>0</v>
      </c>
      <c r="G12" s="174"/>
      <c r="H12" s="175">
        <f t="shared" si="1"/>
        <v>0</v>
      </c>
      <c r="I12" s="174"/>
      <c r="J12" s="175">
        <f t="shared" si="2"/>
        <v>0</v>
      </c>
    </row>
    <row r="13" spans="2:10" ht="12.75">
      <c r="B13" s="41">
        <v>53</v>
      </c>
      <c r="C13" s="42" t="s">
        <v>214</v>
      </c>
      <c r="D13" s="174"/>
      <c r="E13" s="174"/>
      <c r="F13" s="175">
        <f t="shared" si="0"/>
        <v>0</v>
      </c>
      <c r="G13" s="174"/>
      <c r="H13" s="175">
        <f t="shared" si="1"/>
        <v>0</v>
      </c>
      <c r="I13" s="174"/>
      <c r="J13" s="175">
        <f t="shared" si="2"/>
        <v>0</v>
      </c>
    </row>
    <row r="14" spans="2:10" ht="12.75">
      <c r="B14" s="41">
        <v>54</v>
      </c>
      <c r="C14" s="50" t="s">
        <v>215</v>
      </c>
      <c r="D14" s="174"/>
      <c r="E14" s="174"/>
      <c r="F14" s="175">
        <f>D14+E14</f>
        <v>0</v>
      </c>
      <c r="G14" s="174"/>
      <c r="H14" s="175">
        <f t="shared" si="1"/>
        <v>0</v>
      </c>
      <c r="I14" s="174"/>
      <c r="J14" s="175">
        <f t="shared" si="2"/>
        <v>0</v>
      </c>
    </row>
    <row r="15" spans="2:10" ht="12.75">
      <c r="B15" s="41">
        <v>55</v>
      </c>
      <c r="C15" s="42" t="s">
        <v>216</v>
      </c>
      <c r="D15" s="174"/>
      <c r="E15" s="174"/>
      <c r="F15" s="175">
        <f t="shared" si="0"/>
        <v>0</v>
      </c>
      <c r="G15" s="174"/>
      <c r="H15" s="175">
        <f t="shared" si="1"/>
        <v>0</v>
      </c>
      <c r="I15" s="174"/>
      <c r="J15" s="175">
        <f t="shared" si="2"/>
        <v>0</v>
      </c>
    </row>
    <row r="16" spans="2:10" ht="12.75">
      <c r="B16" s="41">
        <v>56</v>
      </c>
      <c r="C16" s="42" t="s">
        <v>217</v>
      </c>
      <c r="D16" s="174"/>
      <c r="E16" s="174"/>
      <c r="F16" s="175">
        <f t="shared" si="0"/>
        <v>0</v>
      </c>
      <c r="G16" s="174"/>
      <c r="H16" s="175">
        <f t="shared" si="1"/>
        <v>0</v>
      </c>
      <c r="I16" s="174"/>
      <c r="J16" s="175">
        <f t="shared" si="2"/>
        <v>0</v>
      </c>
    </row>
    <row r="17" spans="2:10" ht="12.75">
      <c r="B17" s="41">
        <v>57</v>
      </c>
      <c r="C17" s="42" t="s">
        <v>218</v>
      </c>
      <c r="D17" s="199">
        <f>SUM(D11:D16)</f>
        <v>0</v>
      </c>
      <c r="E17" s="199">
        <f aca="true" t="shared" si="3" ref="E17:J17">SUM(E11:E16)</f>
        <v>0</v>
      </c>
      <c r="F17" s="199">
        <f t="shared" si="3"/>
        <v>0</v>
      </c>
      <c r="G17" s="199">
        <f t="shared" si="3"/>
        <v>0</v>
      </c>
      <c r="H17" s="199">
        <f t="shared" si="3"/>
        <v>0</v>
      </c>
      <c r="I17" s="199">
        <f t="shared" si="3"/>
        <v>0</v>
      </c>
      <c r="J17" s="199">
        <f t="shared" si="3"/>
        <v>0</v>
      </c>
    </row>
    <row r="18" spans="2:10" ht="12.75">
      <c r="B18" s="41"/>
      <c r="C18" s="52" t="s">
        <v>210</v>
      </c>
      <c r="D18" s="178"/>
      <c r="E18" s="178"/>
      <c r="F18" s="178"/>
      <c r="G18" s="178"/>
      <c r="H18" s="178"/>
      <c r="I18" s="178"/>
      <c r="J18" s="178"/>
    </row>
    <row r="19" spans="2:10" ht="12.75">
      <c r="B19" s="41">
        <v>58</v>
      </c>
      <c r="C19" s="42" t="s">
        <v>219</v>
      </c>
      <c r="D19" s="174"/>
      <c r="E19" s="174"/>
      <c r="F19" s="175">
        <f aca="true" t="shared" si="4" ref="F19:F29">D19+E19</f>
        <v>0</v>
      </c>
      <c r="G19" s="174"/>
      <c r="H19" s="175">
        <f aca="true" t="shared" si="5" ref="H19:H29">F19+G19</f>
        <v>0</v>
      </c>
      <c r="I19" s="174"/>
      <c r="J19" s="175">
        <f aca="true" t="shared" si="6" ref="J19:J29">H19+I19</f>
        <v>0</v>
      </c>
    </row>
    <row r="20" spans="2:10" ht="12.75">
      <c r="B20" s="41">
        <v>59</v>
      </c>
      <c r="C20" s="42" t="s">
        <v>220</v>
      </c>
      <c r="D20" s="174"/>
      <c r="E20" s="174"/>
      <c r="F20" s="175">
        <f t="shared" si="4"/>
        <v>0</v>
      </c>
      <c r="G20" s="174"/>
      <c r="H20" s="175">
        <f t="shared" si="5"/>
        <v>0</v>
      </c>
      <c r="I20" s="174"/>
      <c r="J20" s="175">
        <f t="shared" si="6"/>
        <v>0</v>
      </c>
    </row>
    <row r="21" spans="2:10" ht="12.75">
      <c r="B21" s="41">
        <v>60</v>
      </c>
      <c r="C21" s="42" t="s">
        <v>221</v>
      </c>
      <c r="D21" s="174"/>
      <c r="E21" s="174"/>
      <c r="F21" s="175">
        <f t="shared" si="4"/>
        <v>0</v>
      </c>
      <c r="G21" s="174"/>
      <c r="H21" s="175">
        <f t="shared" si="5"/>
        <v>0</v>
      </c>
      <c r="I21" s="174"/>
      <c r="J21" s="175">
        <f t="shared" si="6"/>
        <v>0</v>
      </c>
    </row>
    <row r="22" spans="2:10" ht="12.75">
      <c r="B22" s="41">
        <v>61</v>
      </c>
      <c r="C22" s="50" t="s">
        <v>222</v>
      </c>
      <c r="D22" s="174"/>
      <c r="E22" s="174"/>
      <c r="F22" s="175">
        <f t="shared" si="4"/>
        <v>0</v>
      </c>
      <c r="G22" s="174"/>
      <c r="H22" s="175">
        <f t="shared" si="5"/>
        <v>0</v>
      </c>
      <c r="I22" s="174"/>
      <c r="J22" s="175">
        <f t="shared" si="6"/>
        <v>0</v>
      </c>
    </row>
    <row r="23" spans="2:10" ht="12.75">
      <c r="B23" s="41">
        <v>62</v>
      </c>
      <c r="C23" s="42" t="s">
        <v>223</v>
      </c>
      <c r="D23" s="174"/>
      <c r="E23" s="174"/>
      <c r="F23" s="175">
        <f t="shared" si="4"/>
        <v>0</v>
      </c>
      <c r="G23" s="174"/>
      <c r="H23" s="175">
        <f t="shared" si="5"/>
        <v>0</v>
      </c>
      <c r="I23" s="174"/>
      <c r="J23" s="175">
        <f t="shared" si="6"/>
        <v>0</v>
      </c>
    </row>
    <row r="24" spans="2:10" ht="12.75">
      <c r="B24" s="41">
        <v>63</v>
      </c>
      <c r="C24" s="45" t="s">
        <v>224</v>
      </c>
      <c r="D24" s="174"/>
      <c r="E24" s="174"/>
      <c r="F24" s="175">
        <f t="shared" si="4"/>
        <v>0</v>
      </c>
      <c r="G24" s="174"/>
      <c r="H24" s="175">
        <f t="shared" si="5"/>
        <v>0</v>
      </c>
      <c r="I24" s="174"/>
      <c r="J24" s="175">
        <f t="shared" si="6"/>
        <v>0</v>
      </c>
    </row>
    <row r="25" spans="2:10" ht="12.75">
      <c r="B25" s="41">
        <v>64</v>
      </c>
      <c r="C25" s="45" t="s">
        <v>225</v>
      </c>
      <c r="D25" s="174"/>
      <c r="E25" s="174"/>
      <c r="F25" s="175">
        <f t="shared" si="4"/>
        <v>0</v>
      </c>
      <c r="G25" s="174"/>
      <c r="H25" s="175">
        <f t="shared" si="5"/>
        <v>0</v>
      </c>
      <c r="I25" s="174"/>
      <c r="J25" s="175">
        <f t="shared" si="6"/>
        <v>0</v>
      </c>
    </row>
    <row r="26" spans="2:10" ht="12.75">
      <c r="B26" s="41">
        <v>65</v>
      </c>
      <c r="C26" s="50" t="s">
        <v>226</v>
      </c>
      <c r="D26" s="174"/>
      <c r="E26" s="174"/>
      <c r="F26" s="175">
        <f t="shared" si="4"/>
        <v>0</v>
      </c>
      <c r="G26" s="174"/>
      <c r="H26" s="175">
        <f t="shared" si="5"/>
        <v>0</v>
      </c>
      <c r="I26" s="174"/>
      <c r="J26" s="175">
        <f t="shared" si="6"/>
        <v>0</v>
      </c>
    </row>
    <row r="27" spans="2:10" ht="12.75">
      <c r="B27" s="41">
        <v>66</v>
      </c>
      <c r="C27" s="42" t="s">
        <v>227</v>
      </c>
      <c r="D27" s="174"/>
      <c r="E27" s="174"/>
      <c r="F27" s="175">
        <f t="shared" si="4"/>
        <v>0</v>
      </c>
      <c r="G27" s="174"/>
      <c r="H27" s="175">
        <f t="shared" si="5"/>
        <v>0</v>
      </c>
      <c r="I27" s="174"/>
      <c r="J27" s="175">
        <f t="shared" si="6"/>
        <v>0</v>
      </c>
    </row>
    <row r="28" spans="2:10" ht="12.75">
      <c r="B28" s="41">
        <v>67</v>
      </c>
      <c r="C28" s="42" t="s">
        <v>228</v>
      </c>
      <c r="D28" s="174"/>
      <c r="E28" s="174"/>
      <c r="F28" s="175">
        <f t="shared" si="4"/>
        <v>0</v>
      </c>
      <c r="G28" s="174"/>
      <c r="H28" s="175">
        <f t="shared" si="5"/>
        <v>0</v>
      </c>
      <c r="I28" s="174"/>
      <c r="J28" s="175">
        <f t="shared" si="6"/>
        <v>0</v>
      </c>
    </row>
    <row r="29" spans="2:10" ht="12.75">
      <c r="B29" s="41">
        <v>68</v>
      </c>
      <c r="C29" s="42" t="s">
        <v>229</v>
      </c>
      <c r="D29" s="174"/>
      <c r="E29" s="174"/>
      <c r="F29" s="175">
        <f t="shared" si="4"/>
        <v>0</v>
      </c>
      <c r="G29" s="174"/>
      <c r="H29" s="175">
        <f t="shared" si="5"/>
        <v>0</v>
      </c>
      <c r="I29" s="174"/>
      <c r="J29" s="175">
        <f t="shared" si="6"/>
        <v>0</v>
      </c>
    </row>
    <row r="30" spans="2:10" ht="12.75">
      <c r="B30" s="41">
        <v>69</v>
      </c>
      <c r="C30" s="42" t="s">
        <v>230</v>
      </c>
      <c r="D30" s="199">
        <f>SUM(D19:D29)</f>
        <v>0</v>
      </c>
      <c r="E30" s="199">
        <f aca="true" t="shared" si="7" ref="E30:J30">SUM(E19:E29)</f>
        <v>0</v>
      </c>
      <c r="F30" s="199">
        <f t="shared" si="7"/>
        <v>0</v>
      </c>
      <c r="G30" s="199">
        <f t="shared" si="7"/>
        <v>0</v>
      </c>
      <c r="H30" s="199">
        <f t="shared" si="7"/>
        <v>0</v>
      </c>
      <c r="I30" s="199">
        <f t="shared" si="7"/>
        <v>0</v>
      </c>
      <c r="J30" s="199">
        <f t="shared" si="7"/>
        <v>0</v>
      </c>
    </row>
    <row r="31" spans="2:10" ht="12.75">
      <c r="B31" s="41">
        <v>70</v>
      </c>
      <c r="C31" s="53" t="s">
        <v>211</v>
      </c>
      <c r="D31" s="199">
        <f>D17+D30</f>
        <v>0</v>
      </c>
      <c r="E31" s="199">
        <f aca="true" t="shared" si="8" ref="E31:J31">E17+E30</f>
        <v>0</v>
      </c>
      <c r="F31" s="199">
        <f t="shared" si="8"/>
        <v>0</v>
      </c>
      <c r="G31" s="199">
        <f t="shared" si="8"/>
        <v>0</v>
      </c>
      <c r="H31" s="199">
        <f t="shared" si="8"/>
        <v>0</v>
      </c>
      <c r="I31" s="199">
        <f t="shared" si="8"/>
        <v>0</v>
      </c>
      <c r="J31" s="199">
        <f t="shared" si="8"/>
        <v>0</v>
      </c>
    </row>
    <row r="32" spans="2:10" ht="12.75">
      <c r="B32" s="41">
        <v>71</v>
      </c>
      <c r="C32" s="53" t="s">
        <v>253</v>
      </c>
      <c r="D32" s="199">
        <f>'WS A PAGE 1'!D37+'WS A PAGE 2'!D35+'WS A PAGE 3'!D31</f>
        <v>0</v>
      </c>
      <c r="E32" s="199">
        <f>'WS A PAGE 1'!E37+'WS A PAGE 2'!E35+'WS A PAGE 3'!E31</f>
        <v>0</v>
      </c>
      <c r="F32" s="199">
        <f>'WS A PAGE 1'!F37+'WS A PAGE 2'!F35+'WS A PAGE 3'!F31</f>
        <v>0</v>
      </c>
      <c r="G32" s="199">
        <f>'WS A PAGE 1'!G37+'WS A PAGE 2'!G35+'WS A PAGE 3'!G31</f>
        <v>0</v>
      </c>
      <c r="H32" s="199">
        <f>'WS A PAGE 1'!H37+'WS A PAGE 2'!H35+'WS A PAGE 3'!H31</f>
        <v>0</v>
      </c>
      <c r="I32" s="199">
        <f>'WS A PAGE 1'!I37+'WS A PAGE 2'!I35+'WS A PAGE 3'!I31</f>
        <v>0</v>
      </c>
      <c r="J32" s="199">
        <f>'WS A PAGE 1'!J37+'WS A PAGE 2'!J35+'WS A PAGE 3'!J31</f>
        <v>0</v>
      </c>
    </row>
    <row r="33" spans="2:10" ht="12.75">
      <c r="B33" s="39"/>
      <c r="C33" s="43" t="s">
        <v>254</v>
      </c>
      <c r="D33" s="178"/>
      <c r="E33" s="178"/>
      <c r="F33" s="178"/>
      <c r="G33" s="178"/>
      <c r="H33" s="178"/>
      <c r="I33" s="178"/>
      <c r="J33" s="178"/>
    </row>
    <row r="34" spans="2:10" ht="12.75">
      <c r="B34" s="44">
        <v>72</v>
      </c>
      <c r="C34" s="45" t="s">
        <v>178</v>
      </c>
      <c r="D34" s="174"/>
      <c r="E34" s="174"/>
      <c r="F34" s="175">
        <f aca="true" t="shared" si="9" ref="F34:F40">D34+E34</f>
        <v>0</v>
      </c>
      <c r="G34" s="174"/>
      <c r="H34" s="175">
        <f aca="true" t="shared" si="10" ref="H34:H40">F34+G34</f>
        <v>0</v>
      </c>
      <c r="I34" s="174"/>
      <c r="J34" s="175">
        <f aca="true" t="shared" si="11" ref="J34:J40">H34+I34</f>
        <v>0</v>
      </c>
    </row>
    <row r="35" spans="2:10" ht="12.75">
      <c r="B35" s="44">
        <v>73</v>
      </c>
      <c r="C35" s="45" t="s">
        <v>179</v>
      </c>
      <c r="D35" s="174"/>
      <c r="E35" s="174"/>
      <c r="F35" s="175">
        <f t="shared" si="9"/>
        <v>0</v>
      </c>
      <c r="G35" s="174"/>
      <c r="H35" s="175">
        <f t="shared" si="10"/>
        <v>0</v>
      </c>
      <c r="I35" s="174"/>
      <c r="J35" s="175">
        <f t="shared" si="11"/>
        <v>0</v>
      </c>
    </row>
    <row r="36" spans="2:10" ht="12.75">
      <c r="B36" s="44">
        <v>74</v>
      </c>
      <c r="C36" s="50" t="s">
        <v>180</v>
      </c>
      <c r="D36" s="174"/>
      <c r="E36" s="174"/>
      <c r="F36" s="175">
        <f t="shared" si="9"/>
        <v>0</v>
      </c>
      <c r="G36" s="174"/>
      <c r="H36" s="175">
        <f t="shared" si="10"/>
        <v>0</v>
      </c>
      <c r="I36" s="174"/>
      <c r="J36" s="175">
        <f t="shared" si="11"/>
        <v>0</v>
      </c>
    </row>
    <row r="37" spans="2:10" ht="12.75">
      <c r="B37" s="46">
        <v>75</v>
      </c>
      <c r="C37" s="47" t="s">
        <v>181</v>
      </c>
      <c r="D37" s="174"/>
      <c r="E37" s="174"/>
      <c r="F37" s="175">
        <f t="shared" si="9"/>
        <v>0</v>
      </c>
      <c r="G37" s="174"/>
      <c r="H37" s="175">
        <f t="shared" si="10"/>
        <v>0</v>
      </c>
      <c r="I37" s="174"/>
      <c r="J37" s="175">
        <f t="shared" si="11"/>
        <v>0</v>
      </c>
    </row>
    <row r="38" spans="2:10" ht="12.75">
      <c r="B38" s="44">
        <v>76</v>
      </c>
      <c r="C38" s="45" t="s">
        <v>182</v>
      </c>
      <c r="D38" s="174"/>
      <c r="E38" s="174"/>
      <c r="F38" s="175">
        <f t="shared" si="9"/>
        <v>0</v>
      </c>
      <c r="G38" s="174"/>
      <c r="H38" s="175">
        <f t="shared" si="10"/>
        <v>0</v>
      </c>
      <c r="I38" s="174"/>
      <c r="J38" s="175">
        <f t="shared" si="11"/>
        <v>0</v>
      </c>
    </row>
    <row r="39" spans="2:10" ht="12.75">
      <c r="B39" s="14">
        <v>77</v>
      </c>
      <c r="C39" s="15" t="s">
        <v>245</v>
      </c>
      <c r="D39" s="174"/>
      <c r="E39" s="174"/>
      <c r="F39" s="175">
        <f t="shared" si="9"/>
        <v>0</v>
      </c>
      <c r="G39" s="174"/>
      <c r="H39" s="175">
        <f t="shared" si="10"/>
        <v>0</v>
      </c>
      <c r="I39" s="174"/>
      <c r="J39" s="175">
        <f t="shared" si="11"/>
        <v>0</v>
      </c>
    </row>
    <row r="40" spans="2:10" ht="12.75">
      <c r="B40" s="14">
        <v>78</v>
      </c>
      <c r="C40" s="15" t="s">
        <v>245</v>
      </c>
      <c r="D40" s="174"/>
      <c r="E40" s="174"/>
      <c r="F40" s="175">
        <f t="shared" si="9"/>
        <v>0</v>
      </c>
      <c r="G40" s="174"/>
      <c r="H40" s="175">
        <f t="shared" si="10"/>
        <v>0</v>
      </c>
      <c r="I40" s="174"/>
      <c r="J40" s="175">
        <f t="shared" si="11"/>
        <v>0</v>
      </c>
    </row>
    <row r="41" spans="2:10" ht="12.75">
      <c r="B41" s="44">
        <v>79</v>
      </c>
      <c r="C41" s="51" t="s">
        <v>255</v>
      </c>
      <c r="D41" s="199">
        <f>SUM(D34:D40)</f>
        <v>0</v>
      </c>
      <c r="E41" s="199">
        <f aca="true" t="shared" si="12" ref="E41:J41">SUM(E34:E40)</f>
        <v>0</v>
      </c>
      <c r="F41" s="199">
        <f>SUM(F34:F40)</f>
        <v>0</v>
      </c>
      <c r="G41" s="199">
        <f t="shared" si="12"/>
        <v>0</v>
      </c>
      <c r="H41" s="199">
        <f t="shared" si="12"/>
        <v>0</v>
      </c>
      <c r="I41" s="199">
        <f t="shared" si="12"/>
        <v>0</v>
      </c>
      <c r="J41" s="199">
        <f t="shared" si="12"/>
        <v>0</v>
      </c>
    </row>
    <row r="42" spans="2:10" ht="12.75">
      <c r="B42" s="44">
        <v>80</v>
      </c>
      <c r="C42" s="52" t="s">
        <v>234</v>
      </c>
      <c r="D42" s="199">
        <f>D32+D41</f>
        <v>0</v>
      </c>
      <c r="E42" s="199">
        <f aca="true" t="shared" si="13" ref="E42:J42">E32+E41</f>
        <v>0</v>
      </c>
      <c r="F42" s="199">
        <f t="shared" si="13"/>
        <v>0</v>
      </c>
      <c r="G42" s="199">
        <f t="shared" si="13"/>
        <v>0</v>
      </c>
      <c r="H42" s="199">
        <f t="shared" si="13"/>
        <v>0</v>
      </c>
      <c r="I42" s="199">
        <f t="shared" si="13"/>
        <v>0</v>
      </c>
      <c r="J42" s="199">
        <f t="shared" si="13"/>
        <v>0</v>
      </c>
    </row>
    <row r="43" spans="2:10" ht="12.75">
      <c r="B43" s="16"/>
      <c r="C43" s="9"/>
      <c r="D43" s="9"/>
      <c r="E43" s="9"/>
      <c r="F43" s="9"/>
      <c r="G43" s="9"/>
      <c r="H43" s="9"/>
      <c r="I43" s="9"/>
      <c r="J43" s="9"/>
    </row>
    <row r="44" spans="2:10" ht="12.75">
      <c r="B44" s="16"/>
      <c r="C44" s="9"/>
      <c r="D44" s="9"/>
      <c r="E44" s="9"/>
      <c r="F44" s="9"/>
      <c r="G44" s="9"/>
      <c r="H44" s="9"/>
      <c r="I44" s="9"/>
      <c r="J44" s="9"/>
    </row>
    <row r="45" spans="2:10" ht="12.75">
      <c r="B45" s="16"/>
      <c r="C45" s="17"/>
      <c r="D45" s="9"/>
      <c r="E45" s="9"/>
      <c r="F45" s="9"/>
      <c r="G45" s="9"/>
      <c r="H45" s="9"/>
      <c r="I45" s="9"/>
      <c r="J45" s="9"/>
    </row>
  </sheetData>
  <sheetProtection password="C4AC" sheet="1" objects="1" scenarios="1"/>
  <mergeCells count="2">
    <mergeCell ref="C2:J2"/>
    <mergeCell ref="F4:G4"/>
  </mergeCells>
  <conditionalFormatting sqref="D11:E16 G11:G16 I11:I16 D19:E29 G19:G29 I19:I29 D34:E40 G34:G40 I34:I40">
    <cfRule type="expression" priority="1" dxfId="0" stopIfTrue="1">
      <formula>ISBLANK(D11)</formula>
    </cfRule>
  </conditionalFormatting>
  <printOptions horizontalCentered="1"/>
  <pageMargins left="0.75" right="0.75" top="1" bottom="1" header="0.5" footer="0.5"/>
  <pageSetup fitToHeight="1" fitToWidth="1"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6"/>
  <sheetViews>
    <sheetView showGridLines="0" workbookViewId="0" topLeftCell="A1">
      <selection activeCell="D39" sqref="D39"/>
    </sheetView>
  </sheetViews>
  <sheetFormatPr defaultColWidth="9.140625" defaultRowHeight="12.75"/>
  <cols>
    <col min="1" max="1" width="3.28125" style="6" customWidth="1"/>
    <col min="2" max="2" width="6.140625" style="6" bestFit="1" customWidth="1"/>
    <col min="3" max="3" width="30.140625" style="6" customWidth="1"/>
    <col min="4" max="6" width="13.7109375" style="6" customWidth="1"/>
    <col min="7" max="7" width="13.8515625" style="6" customWidth="1"/>
    <col min="8" max="8" width="25.00390625" style="6" customWidth="1"/>
    <col min="9" max="16384" width="9.140625" style="6" customWidth="1"/>
  </cols>
  <sheetData>
    <row r="2" spans="2:14" ht="12.75">
      <c r="B2" s="138">
        <v>39248</v>
      </c>
      <c r="C2" s="135"/>
      <c r="D2" s="135"/>
      <c r="E2" s="137" t="s">
        <v>108</v>
      </c>
      <c r="F2" s="135"/>
      <c r="G2" s="135"/>
      <c r="H2" s="136"/>
      <c r="I2" s="5"/>
      <c r="J2" s="5"/>
      <c r="K2" s="5"/>
      <c r="L2" s="5"/>
      <c r="M2" s="5"/>
      <c r="N2" s="5"/>
    </row>
    <row r="3" spans="2:14" ht="12.75">
      <c r="B3" s="19" t="s">
        <v>235</v>
      </c>
      <c r="C3" s="20"/>
      <c r="D3" s="20" t="s">
        <v>111</v>
      </c>
      <c r="E3" s="26"/>
      <c r="F3" s="21"/>
      <c r="G3" s="21" t="s">
        <v>240</v>
      </c>
      <c r="H3" s="54" t="s">
        <v>183</v>
      </c>
      <c r="I3" s="5"/>
      <c r="J3" s="7"/>
      <c r="K3" s="5"/>
      <c r="L3" s="5"/>
      <c r="M3" s="5"/>
      <c r="N3" s="5"/>
    </row>
    <row r="4" spans="2:10" ht="12.75">
      <c r="B4" s="24" t="s">
        <v>236</v>
      </c>
      <c r="C4" s="25"/>
      <c r="D4" s="25" t="s">
        <v>112</v>
      </c>
      <c r="E4" s="192">
        <f>'Certification WS S-1'!C26</f>
        <v>0</v>
      </c>
      <c r="F4" s="145"/>
      <c r="G4" s="132">
        <f>'Certification WS S-1'!J26</f>
        <v>0</v>
      </c>
      <c r="H4" s="55" t="s">
        <v>204</v>
      </c>
      <c r="J4" s="8"/>
    </row>
    <row r="5" spans="2:8" ht="12.75">
      <c r="B5" s="139" t="s">
        <v>184</v>
      </c>
      <c r="C5" s="140"/>
      <c r="D5" s="141"/>
      <c r="E5" s="142" t="s">
        <v>201</v>
      </c>
      <c r="F5" s="142"/>
      <c r="G5" s="143"/>
      <c r="H5" s="144"/>
    </row>
    <row r="6" spans="2:8" ht="12.75">
      <c r="B6" s="24"/>
      <c r="C6" s="26"/>
      <c r="D6" s="56" t="s">
        <v>185</v>
      </c>
      <c r="E6" s="57"/>
      <c r="F6" s="58"/>
      <c r="G6" s="65" t="s">
        <v>191</v>
      </c>
      <c r="H6" s="31" t="s">
        <v>194</v>
      </c>
    </row>
    <row r="7" spans="2:8" ht="12.75">
      <c r="B7" s="32"/>
      <c r="C7" s="33"/>
      <c r="D7" s="34" t="s">
        <v>186</v>
      </c>
      <c r="E7" s="34" t="s">
        <v>120</v>
      </c>
      <c r="F7" s="34" t="s">
        <v>189</v>
      </c>
      <c r="G7" s="34" t="s">
        <v>192</v>
      </c>
      <c r="H7" s="34" t="s">
        <v>195</v>
      </c>
    </row>
    <row r="8" spans="2:8" ht="12.75">
      <c r="B8" s="32"/>
      <c r="C8" s="35"/>
      <c r="D8" s="34" t="s">
        <v>187</v>
      </c>
      <c r="E8" s="34" t="s">
        <v>188</v>
      </c>
      <c r="F8" s="34" t="s">
        <v>190</v>
      </c>
      <c r="G8" s="34" t="s">
        <v>193</v>
      </c>
      <c r="H8" s="34" t="s">
        <v>196</v>
      </c>
    </row>
    <row r="9" spans="2:8" ht="17.25" customHeight="1">
      <c r="B9" s="36"/>
      <c r="C9" s="60" t="s">
        <v>198</v>
      </c>
      <c r="D9" s="164" t="s">
        <v>340</v>
      </c>
      <c r="E9" s="164" t="s">
        <v>339</v>
      </c>
      <c r="F9" s="38">
        <v>3</v>
      </c>
      <c r="G9" s="38">
        <v>4</v>
      </c>
      <c r="H9" s="38">
        <v>5</v>
      </c>
    </row>
    <row r="10" spans="2:8" ht="12.75">
      <c r="B10" s="41">
        <v>1</v>
      </c>
      <c r="C10" s="42" t="s">
        <v>133</v>
      </c>
      <c r="D10" s="211"/>
      <c r="E10" s="193"/>
      <c r="F10" s="194">
        <v>4200</v>
      </c>
      <c r="G10" s="195">
        <f>D10*F10</f>
        <v>0</v>
      </c>
      <c r="H10" s="173">
        <f>IF(E10&gt;G10,E10,G10)</f>
        <v>0</v>
      </c>
    </row>
    <row r="11" spans="2:8" ht="12.75">
      <c r="B11" s="41">
        <v>2</v>
      </c>
      <c r="C11" s="42" t="s">
        <v>134</v>
      </c>
      <c r="D11" s="211"/>
      <c r="E11" s="193"/>
      <c r="F11" s="194">
        <v>2100</v>
      </c>
      <c r="G11" s="195">
        <f>D11*F11</f>
        <v>0</v>
      </c>
      <c r="H11" s="173">
        <f>IF(E11&gt;G11,E11,G11)</f>
        <v>0</v>
      </c>
    </row>
    <row r="12" spans="2:8" ht="12.75">
      <c r="B12" s="41">
        <v>3</v>
      </c>
      <c r="C12" s="42" t="s">
        <v>233</v>
      </c>
      <c r="D12" s="211"/>
      <c r="E12" s="193"/>
      <c r="F12" s="194">
        <v>2100</v>
      </c>
      <c r="G12" s="195">
        <f>D12*F12</f>
        <v>0</v>
      </c>
      <c r="H12" s="173">
        <f>IF(E12&gt;G12,E12,G12)</f>
        <v>0</v>
      </c>
    </row>
    <row r="13" spans="2:8" ht="12.75">
      <c r="B13" s="41">
        <v>4</v>
      </c>
      <c r="C13" s="42" t="s">
        <v>231</v>
      </c>
      <c r="D13" s="212">
        <f>SUM(D10:D12)</f>
        <v>0</v>
      </c>
      <c r="E13" s="202">
        <f>SUM(E10:E12)</f>
        <v>0</v>
      </c>
      <c r="F13" s="196"/>
      <c r="G13" s="202">
        <f>SUM(G10:G12)</f>
        <v>0</v>
      </c>
      <c r="H13" s="203">
        <f>SUM(H10:H12)</f>
        <v>0</v>
      </c>
    </row>
    <row r="14" spans="2:8" ht="12.75">
      <c r="B14" s="41">
        <v>5</v>
      </c>
      <c r="C14" s="42" t="s">
        <v>135</v>
      </c>
      <c r="D14" s="211"/>
      <c r="E14" s="193"/>
      <c r="F14" s="196"/>
      <c r="G14" s="196"/>
      <c r="H14" s="173">
        <f>E14</f>
        <v>0</v>
      </c>
    </row>
    <row r="15" spans="2:8" ht="12.75">
      <c r="B15" s="41">
        <v>6</v>
      </c>
      <c r="C15" s="42" t="s">
        <v>137</v>
      </c>
      <c r="D15" s="211"/>
      <c r="E15" s="193"/>
      <c r="F15" s="196"/>
      <c r="G15" s="196"/>
      <c r="H15" s="173">
        <f aca="true" t="shared" si="0" ref="H15:H24">E15</f>
        <v>0</v>
      </c>
    </row>
    <row r="16" spans="2:8" ht="12.75">
      <c r="B16" s="41">
        <v>7</v>
      </c>
      <c r="C16" s="42" t="s">
        <v>250</v>
      </c>
      <c r="D16" s="211"/>
      <c r="E16" s="193"/>
      <c r="F16" s="196"/>
      <c r="G16" s="196"/>
      <c r="H16" s="173">
        <f>E16</f>
        <v>0</v>
      </c>
    </row>
    <row r="17" spans="2:8" ht="12.75">
      <c r="B17" s="41">
        <v>8</v>
      </c>
      <c r="C17" s="42" t="s">
        <v>138</v>
      </c>
      <c r="D17" s="211"/>
      <c r="E17" s="193"/>
      <c r="F17" s="196"/>
      <c r="G17" s="196"/>
      <c r="H17" s="173">
        <f>E17</f>
        <v>0</v>
      </c>
    </row>
    <row r="18" spans="2:8" ht="12.75">
      <c r="B18" s="41">
        <v>9</v>
      </c>
      <c r="C18" s="42" t="s">
        <v>177</v>
      </c>
      <c r="D18" s="211"/>
      <c r="E18" s="193"/>
      <c r="F18" s="196"/>
      <c r="G18" s="196"/>
      <c r="H18" s="197">
        <f t="shared" si="0"/>
        <v>0</v>
      </c>
    </row>
    <row r="19" spans="2:8" ht="12.75">
      <c r="B19" s="11">
        <v>10</v>
      </c>
      <c r="C19" s="12" t="s">
        <v>140</v>
      </c>
      <c r="D19" s="211"/>
      <c r="E19" s="193"/>
      <c r="F19" s="196"/>
      <c r="G19" s="196"/>
      <c r="H19" s="173">
        <f t="shared" si="0"/>
        <v>0</v>
      </c>
    </row>
    <row r="20" spans="2:8" ht="12.75">
      <c r="B20" s="11">
        <v>11</v>
      </c>
      <c r="C20" s="12" t="s">
        <v>140</v>
      </c>
      <c r="D20" s="211"/>
      <c r="E20" s="193"/>
      <c r="F20" s="196"/>
      <c r="G20" s="196"/>
      <c r="H20" s="173">
        <f t="shared" si="0"/>
        <v>0</v>
      </c>
    </row>
    <row r="21" spans="2:8" ht="12.75">
      <c r="B21" s="11">
        <v>12</v>
      </c>
      <c r="C21" s="12" t="s">
        <v>140</v>
      </c>
      <c r="D21" s="211"/>
      <c r="E21" s="193"/>
      <c r="F21" s="196"/>
      <c r="G21" s="196"/>
      <c r="H21" s="173">
        <f t="shared" si="0"/>
        <v>0</v>
      </c>
    </row>
    <row r="22" spans="2:8" ht="12.75">
      <c r="B22" s="41">
        <v>13</v>
      </c>
      <c r="C22" s="42" t="s">
        <v>232</v>
      </c>
      <c r="D22" s="212">
        <f>SUM(D13:D21)</f>
        <v>0</v>
      </c>
      <c r="E22" s="202">
        <f>SUM(E13:E21)</f>
        <v>0</v>
      </c>
      <c r="F22" s="196"/>
      <c r="G22" s="196"/>
      <c r="H22" s="203">
        <f>SUM(H13:H21)</f>
        <v>0</v>
      </c>
    </row>
    <row r="23" spans="2:8" ht="12.75">
      <c r="B23" s="41">
        <v>14</v>
      </c>
      <c r="C23" s="42" t="s">
        <v>143</v>
      </c>
      <c r="D23" s="196"/>
      <c r="E23" s="193"/>
      <c r="F23" s="196"/>
      <c r="G23" s="196"/>
      <c r="H23" s="173">
        <f t="shared" si="0"/>
        <v>0</v>
      </c>
    </row>
    <row r="24" spans="2:8" ht="12.75">
      <c r="B24" s="41">
        <v>15</v>
      </c>
      <c r="C24" s="42" t="s">
        <v>197</v>
      </c>
      <c r="D24" s="196"/>
      <c r="E24" s="193"/>
      <c r="F24" s="196"/>
      <c r="G24" s="198"/>
      <c r="H24" s="173">
        <f t="shared" si="0"/>
        <v>0</v>
      </c>
    </row>
    <row r="25" spans="2:8" ht="12.75">
      <c r="B25" s="41">
        <v>16</v>
      </c>
      <c r="C25" s="59" t="s">
        <v>200</v>
      </c>
      <c r="D25" s="198"/>
      <c r="E25" s="205">
        <f>SUM(E22:E24)</f>
        <v>0</v>
      </c>
      <c r="F25" s="196"/>
      <c r="G25" s="196"/>
      <c r="H25" s="204">
        <f>SUM(H22:H24)</f>
        <v>0</v>
      </c>
    </row>
    <row r="26" spans="2:8" ht="12.75">
      <c r="B26" s="146" t="s">
        <v>202</v>
      </c>
      <c r="C26" s="147"/>
      <c r="D26" s="179"/>
      <c r="E26" s="179"/>
      <c r="F26" s="180"/>
      <c r="G26" s="181"/>
      <c r="H26" s="182" t="s">
        <v>199</v>
      </c>
    </row>
    <row r="27" spans="2:8" ht="12.75">
      <c r="B27" s="41">
        <v>17</v>
      </c>
      <c r="C27" s="61" t="s">
        <v>241</v>
      </c>
      <c r="D27" s="183"/>
      <c r="E27" s="183"/>
      <c r="F27" s="183"/>
      <c r="G27" s="183"/>
      <c r="H27" s="184">
        <f>'WS A PAGE 3'!J42</f>
        <v>0</v>
      </c>
    </row>
    <row r="28" spans="2:8" ht="12.75">
      <c r="B28" s="41">
        <v>18</v>
      </c>
      <c r="C28" s="61" t="s">
        <v>256</v>
      </c>
      <c r="D28" s="183" t="s">
        <v>242</v>
      </c>
      <c r="E28" s="183"/>
      <c r="F28" s="183"/>
      <c r="G28" s="183"/>
      <c r="H28" s="184">
        <f>'WS A PAGE 3'!J41</f>
        <v>0</v>
      </c>
    </row>
    <row r="29" spans="2:8" ht="12.75">
      <c r="B29" s="41">
        <v>19</v>
      </c>
      <c r="C29" s="61" t="s">
        <v>243</v>
      </c>
      <c r="D29" s="183"/>
      <c r="E29" s="183"/>
      <c r="F29" s="183"/>
      <c r="G29" s="183"/>
      <c r="H29" s="184">
        <f>'WS A PAGE 3'!J11</f>
        <v>0</v>
      </c>
    </row>
    <row r="30" spans="2:8" ht="12.75">
      <c r="B30" s="44">
        <v>20</v>
      </c>
      <c r="C30" s="45" t="s">
        <v>244</v>
      </c>
      <c r="D30" s="185"/>
      <c r="E30" s="185"/>
      <c r="F30" s="186"/>
      <c r="G30" s="187"/>
      <c r="H30" s="184">
        <f>H27-H28-H29</f>
        <v>0</v>
      </c>
    </row>
    <row r="31" spans="2:8" ht="12.75">
      <c r="B31" s="148" t="s">
        <v>203</v>
      </c>
      <c r="C31" s="143"/>
      <c r="D31" s="188"/>
      <c r="E31" s="188"/>
      <c r="F31" s="189"/>
      <c r="G31" s="190"/>
      <c r="H31" s="182" t="s">
        <v>199</v>
      </c>
    </row>
    <row r="32" spans="2:8" ht="12.75">
      <c r="B32" s="44">
        <v>21</v>
      </c>
      <c r="C32" s="62" t="s">
        <v>246</v>
      </c>
      <c r="D32" s="186"/>
      <c r="E32" s="186"/>
      <c r="F32" s="186"/>
      <c r="G32" s="186"/>
      <c r="H32" s="191" t="e">
        <f>H30/H25</f>
        <v>#DIV/0!</v>
      </c>
    </row>
    <row r="33" spans="2:8" ht="12.75">
      <c r="B33" s="44">
        <v>22</v>
      </c>
      <c r="C33" s="62" t="s">
        <v>247</v>
      </c>
      <c r="D33" s="186"/>
      <c r="E33" s="186"/>
      <c r="F33" s="186"/>
      <c r="G33" s="186"/>
      <c r="H33" s="191" t="e">
        <f>H30/E25</f>
        <v>#DIV/0!</v>
      </c>
    </row>
    <row r="36" ht="12.75">
      <c r="C36" s="69"/>
    </row>
  </sheetData>
  <sheetProtection password="C4AC" sheet="1" objects="1" scenarios="1"/>
  <conditionalFormatting sqref="H32:H33">
    <cfRule type="expression" priority="1" dxfId="1" stopIfTrue="1">
      <formula>ISERROR($H$32:$H$33)</formula>
    </cfRule>
  </conditionalFormatting>
  <conditionalFormatting sqref="D10:E12 D14:E21 E23:E24">
    <cfRule type="expression" priority="2" dxfId="0" stopIfTrue="1">
      <formula>ISBLANK(D10)</formula>
    </cfRule>
  </conditionalFormatting>
  <printOptions horizontalCentered="1"/>
  <pageMargins left="0.75" right="0.75" top="1" bottom="1" header="0.5" footer="0.5"/>
  <pageSetup fitToHeight="1" fitToWidth="1" horizontalDpi="300" verticalDpi="300" orientation="landscape" r:id="rId1"/>
  <ignoredErrors>
    <ignoredError sqref="H22" formula="1"/>
    <ignoredError sqref="H32:H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Health Care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bransond</dc:creator>
  <cp:keywords/>
  <dc:description/>
  <cp:lastModifiedBy>Trent Dugas</cp:lastModifiedBy>
  <cp:lastPrinted>2007-09-26T13:06:35Z</cp:lastPrinted>
  <dcterms:created xsi:type="dcterms:W3CDTF">2007-06-14T18:37:44Z</dcterms:created>
  <dcterms:modified xsi:type="dcterms:W3CDTF">2008-01-10T18:05:58Z</dcterms:modified>
  <cp:category/>
  <cp:version/>
  <cp:contentType/>
  <cp:contentStatus/>
</cp:coreProperties>
</file>