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10545"/>
  </bookViews>
  <sheets>
    <sheet name="2015 Hospital Access Payments" sheetId="1" r:id="rId1"/>
  </sheets>
  <calcPr calcId="145621"/>
</workbook>
</file>

<file path=xl/calcChain.xml><?xml version="1.0" encoding="utf-8"?>
<calcChain xmlns="http://schemas.openxmlformats.org/spreadsheetml/2006/main">
  <c r="AE79" i="1" l="1"/>
  <c r="AD79" i="1"/>
  <c r="AA79" i="1"/>
  <c r="S79" i="1"/>
  <c r="T79" i="1" s="1"/>
  <c r="R79" i="1"/>
  <c r="P79" i="1"/>
  <c r="O79" i="1"/>
  <c r="N79" i="1"/>
  <c r="L79" i="1"/>
  <c r="K79" i="1"/>
  <c r="J79" i="1"/>
  <c r="AE78" i="1"/>
  <c r="AD78" i="1"/>
  <c r="AA78" i="1"/>
  <c r="S78" i="1"/>
  <c r="T78" i="1" s="1"/>
  <c r="R78" i="1"/>
  <c r="O78" i="1"/>
  <c r="N78" i="1"/>
  <c r="P78" i="1" s="1"/>
  <c r="L78" i="1"/>
  <c r="AB78" i="1" s="1"/>
  <c r="K78" i="1"/>
  <c r="J78" i="1"/>
  <c r="AE77" i="1"/>
  <c r="AD77" i="1"/>
  <c r="AA77" i="1"/>
  <c r="T77" i="1"/>
  <c r="S77" i="1"/>
  <c r="R77" i="1"/>
  <c r="O77" i="1"/>
  <c r="P77" i="1" s="1"/>
  <c r="N77" i="1"/>
  <c r="K77" i="1"/>
  <c r="J77" i="1"/>
  <c r="L77" i="1" s="1"/>
  <c r="AE76" i="1"/>
  <c r="AD76" i="1"/>
  <c r="AA76" i="1"/>
  <c r="T76" i="1"/>
  <c r="S76" i="1"/>
  <c r="R76" i="1"/>
  <c r="P76" i="1"/>
  <c r="O76" i="1"/>
  <c r="N76" i="1"/>
  <c r="K76" i="1"/>
  <c r="L76" i="1" s="1"/>
  <c r="AB76" i="1" s="1"/>
  <c r="J76" i="1"/>
  <c r="AE75" i="1"/>
  <c r="AD75" i="1"/>
  <c r="AA75" i="1"/>
  <c r="S75" i="1"/>
  <c r="R75" i="1"/>
  <c r="T75" i="1" s="1"/>
  <c r="P75" i="1"/>
  <c r="O75" i="1"/>
  <c r="N75" i="1"/>
  <c r="L75" i="1"/>
  <c r="AB75" i="1" s="1"/>
  <c r="K75" i="1"/>
  <c r="J75" i="1"/>
  <c r="AE74" i="1"/>
  <c r="AD74" i="1"/>
  <c r="AA74" i="1"/>
  <c r="S74" i="1"/>
  <c r="T74" i="1" s="1"/>
  <c r="R74" i="1"/>
  <c r="O74" i="1"/>
  <c r="N74" i="1"/>
  <c r="P74" i="1" s="1"/>
  <c r="L74" i="1"/>
  <c r="K74" i="1"/>
  <c r="J74" i="1"/>
  <c r="AE73" i="1"/>
  <c r="AD73" i="1"/>
  <c r="AA73" i="1"/>
  <c r="T73" i="1"/>
  <c r="S73" i="1"/>
  <c r="R73" i="1"/>
  <c r="O73" i="1"/>
  <c r="P73" i="1" s="1"/>
  <c r="N73" i="1"/>
  <c r="K73" i="1"/>
  <c r="J73" i="1"/>
  <c r="L73" i="1" s="1"/>
  <c r="AB73" i="1" s="1"/>
  <c r="AE72" i="1"/>
  <c r="AD72" i="1"/>
  <c r="AA72" i="1"/>
  <c r="T72" i="1"/>
  <c r="S72" i="1"/>
  <c r="R72" i="1"/>
  <c r="P72" i="1"/>
  <c r="O72" i="1"/>
  <c r="N72" i="1"/>
  <c r="K72" i="1"/>
  <c r="L72" i="1" s="1"/>
  <c r="AB72" i="1" s="1"/>
  <c r="J72" i="1"/>
  <c r="AE71" i="1"/>
  <c r="AD71" i="1"/>
  <c r="AA71" i="1"/>
  <c r="S71" i="1"/>
  <c r="R71" i="1"/>
  <c r="T71" i="1" s="1"/>
  <c r="P71" i="1"/>
  <c r="O71" i="1"/>
  <c r="N71" i="1"/>
  <c r="L71" i="1"/>
  <c r="AB71" i="1" s="1"/>
  <c r="K71" i="1"/>
  <c r="J71" i="1"/>
  <c r="AE70" i="1"/>
  <c r="AD70" i="1"/>
  <c r="AA70" i="1"/>
  <c r="S70" i="1"/>
  <c r="T70" i="1" s="1"/>
  <c r="R70" i="1"/>
  <c r="O70" i="1"/>
  <c r="N70" i="1"/>
  <c r="P70" i="1" s="1"/>
  <c r="L70" i="1"/>
  <c r="AB70" i="1" s="1"/>
  <c r="K70" i="1"/>
  <c r="J70" i="1"/>
  <c r="AE69" i="1"/>
  <c r="AD69" i="1"/>
  <c r="AA69" i="1"/>
  <c r="T69" i="1"/>
  <c r="S69" i="1"/>
  <c r="R69" i="1"/>
  <c r="O69" i="1"/>
  <c r="P69" i="1" s="1"/>
  <c r="N69" i="1"/>
  <c r="K69" i="1"/>
  <c r="J69" i="1"/>
  <c r="L69" i="1" s="1"/>
  <c r="AB69" i="1" s="1"/>
  <c r="AE68" i="1"/>
  <c r="AD68" i="1"/>
  <c r="AA68" i="1"/>
  <c r="T68" i="1"/>
  <c r="S68" i="1"/>
  <c r="R68" i="1"/>
  <c r="P68" i="1"/>
  <c r="O68" i="1"/>
  <c r="N68" i="1"/>
  <c r="K68" i="1"/>
  <c r="L68" i="1" s="1"/>
  <c r="AB68" i="1" s="1"/>
  <c r="J68" i="1"/>
  <c r="AE67" i="1"/>
  <c r="AD67" i="1"/>
  <c r="AA67" i="1"/>
  <c r="S67" i="1"/>
  <c r="R67" i="1"/>
  <c r="T67" i="1" s="1"/>
  <c r="P67" i="1"/>
  <c r="O67" i="1"/>
  <c r="N67" i="1"/>
  <c r="L67" i="1"/>
  <c r="AB67" i="1" s="1"/>
  <c r="K67" i="1"/>
  <c r="J67" i="1"/>
  <c r="AE66" i="1"/>
  <c r="AD66" i="1"/>
  <c r="AA66" i="1"/>
  <c r="S66" i="1"/>
  <c r="T66" i="1" s="1"/>
  <c r="R66" i="1"/>
  <c r="O66" i="1"/>
  <c r="N66" i="1"/>
  <c r="P66" i="1" s="1"/>
  <c r="L66" i="1"/>
  <c r="K66" i="1"/>
  <c r="J66" i="1"/>
  <c r="AE65" i="1"/>
  <c r="AD65" i="1"/>
  <c r="AA65" i="1"/>
  <c r="T65" i="1"/>
  <c r="S65" i="1"/>
  <c r="R65" i="1"/>
  <c r="O65" i="1"/>
  <c r="P65" i="1" s="1"/>
  <c r="N65" i="1"/>
  <c r="K65" i="1"/>
  <c r="J65" i="1"/>
  <c r="L65" i="1" s="1"/>
  <c r="AB65" i="1" s="1"/>
  <c r="AE64" i="1"/>
  <c r="AD64" i="1"/>
  <c r="AA64" i="1"/>
  <c r="T64" i="1"/>
  <c r="S64" i="1"/>
  <c r="R64" i="1"/>
  <c r="P64" i="1"/>
  <c r="O64" i="1"/>
  <c r="N64" i="1"/>
  <c r="K64" i="1"/>
  <c r="L64" i="1" s="1"/>
  <c r="AB64" i="1" s="1"/>
  <c r="J64" i="1"/>
  <c r="AE63" i="1"/>
  <c r="AD63" i="1"/>
  <c r="AA63" i="1"/>
  <c r="S63" i="1"/>
  <c r="R63" i="1"/>
  <c r="T63" i="1" s="1"/>
  <c r="P63" i="1"/>
  <c r="O63" i="1"/>
  <c r="N63" i="1"/>
  <c r="L63" i="1"/>
  <c r="AB63" i="1" s="1"/>
  <c r="K63" i="1"/>
  <c r="J63" i="1"/>
  <c r="AE62" i="1"/>
  <c r="AD62" i="1"/>
  <c r="AA62" i="1"/>
  <c r="S62" i="1"/>
  <c r="T62" i="1" s="1"/>
  <c r="R62" i="1"/>
  <c r="O62" i="1"/>
  <c r="N62" i="1"/>
  <c r="P62" i="1" s="1"/>
  <c r="L62" i="1"/>
  <c r="AB62" i="1" s="1"/>
  <c r="K62" i="1"/>
  <c r="J62" i="1"/>
  <c r="AE61" i="1"/>
  <c r="AD61" i="1"/>
  <c r="AA61" i="1"/>
  <c r="T61" i="1"/>
  <c r="S61" i="1"/>
  <c r="R61" i="1"/>
  <c r="O61" i="1"/>
  <c r="P61" i="1" s="1"/>
  <c r="N61" i="1"/>
  <c r="K61" i="1"/>
  <c r="J61" i="1"/>
  <c r="L61" i="1" s="1"/>
  <c r="AB61" i="1" s="1"/>
  <c r="AE60" i="1"/>
  <c r="AD60" i="1"/>
  <c r="AA60" i="1"/>
  <c r="T60" i="1"/>
  <c r="S60" i="1"/>
  <c r="R60" i="1"/>
  <c r="P60" i="1"/>
  <c r="O60" i="1"/>
  <c r="N60" i="1"/>
  <c r="K60" i="1"/>
  <c r="L60" i="1" s="1"/>
  <c r="AB60" i="1" s="1"/>
  <c r="J60" i="1"/>
  <c r="AE59" i="1"/>
  <c r="AD59" i="1"/>
  <c r="AA59" i="1"/>
  <c r="S59" i="1"/>
  <c r="R59" i="1"/>
  <c r="T59" i="1" s="1"/>
  <c r="P59" i="1"/>
  <c r="O59" i="1"/>
  <c r="N59" i="1"/>
  <c r="L59" i="1"/>
  <c r="AB59" i="1" s="1"/>
  <c r="K59" i="1"/>
  <c r="J59" i="1"/>
  <c r="AE58" i="1"/>
  <c r="AD58" i="1"/>
  <c r="AA58" i="1"/>
  <c r="S58" i="1"/>
  <c r="T58" i="1" s="1"/>
  <c r="R58" i="1"/>
  <c r="O58" i="1"/>
  <c r="N58" i="1"/>
  <c r="P58" i="1" s="1"/>
  <c r="L58" i="1"/>
  <c r="K58" i="1"/>
  <c r="J58" i="1"/>
  <c r="AE57" i="1"/>
  <c r="AD57" i="1"/>
  <c r="AA57" i="1"/>
  <c r="T57" i="1"/>
  <c r="S57" i="1"/>
  <c r="R57" i="1"/>
  <c r="O57" i="1"/>
  <c r="P57" i="1" s="1"/>
  <c r="N57" i="1"/>
  <c r="K57" i="1"/>
  <c r="J57" i="1"/>
  <c r="L57" i="1" s="1"/>
  <c r="AE56" i="1"/>
  <c r="AD56" i="1"/>
  <c r="AA56" i="1"/>
  <c r="T56" i="1"/>
  <c r="S56" i="1"/>
  <c r="R56" i="1"/>
  <c r="P56" i="1"/>
  <c r="O56" i="1"/>
  <c r="N56" i="1"/>
  <c r="K56" i="1"/>
  <c r="L56" i="1" s="1"/>
  <c r="AB56" i="1" s="1"/>
  <c r="J56" i="1"/>
  <c r="AE55" i="1"/>
  <c r="AD55" i="1"/>
  <c r="AA55" i="1"/>
  <c r="S55" i="1"/>
  <c r="R55" i="1"/>
  <c r="T55" i="1" s="1"/>
  <c r="P55" i="1"/>
  <c r="O55" i="1"/>
  <c r="N55" i="1"/>
  <c r="L55" i="1"/>
  <c r="AB55" i="1" s="1"/>
  <c r="K55" i="1"/>
  <c r="J55" i="1"/>
  <c r="AE54" i="1"/>
  <c r="AD54" i="1"/>
  <c r="AA54" i="1"/>
  <c r="S54" i="1"/>
  <c r="T54" i="1" s="1"/>
  <c r="R54" i="1"/>
  <c r="O54" i="1"/>
  <c r="N54" i="1"/>
  <c r="P54" i="1" s="1"/>
  <c r="L54" i="1"/>
  <c r="K54" i="1"/>
  <c r="J54" i="1"/>
  <c r="AE53" i="1"/>
  <c r="AD53" i="1"/>
  <c r="AA53" i="1"/>
  <c r="T53" i="1"/>
  <c r="S53" i="1"/>
  <c r="R53" i="1"/>
  <c r="O53" i="1"/>
  <c r="P53" i="1" s="1"/>
  <c r="N53" i="1"/>
  <c r="K53" i="1"/>
  <c r="J53" i="1"/>
  <c r="L53" i="1" s="1"/>
  <c r="AE52" i="1"/>
  <c r="AD52" i="1"/>
  <c r="AA52" i="1"/>
  <c r="T52" i="1"/>
  <c r="S52" i="1"/>
  <c r="R52" i="1"/>
  <c r="P52" i="1"/>
  <c r="O52" i="1"/>
  <c r="N52" i="1"/>
  <c r="K52" i="1"/>
  <c r="L52" i="1" s="1"/>
  <c r="AB52" i="1" s="1"/>
  <c r="J52" i="1"/>
  <c r="AE51" i="1"/>
  <c r="AD51" i="1"/>
  <c r="AB51" i="1"/>
  <c r="AA51" i="1"/>
  <c r="S51" i="1"/>
  <c r="R51" i="1"/>
  <c r="T51" i="1" s="1"/>
  <c r="P51" i="1"/>
  <c r="O51" i="1"/>
  <c r="N51" i="1"/>
  <c r="L51" i="1"/>
  <c r="K51" i="1"/>
  <c r="J51" i="1"/>
  <c r="AE50" i="1"/>
  <c r="AD50" i="1"/>
  <c r="AA50" i="1"/>
  <c r="S50" i="1"/>
  <c r="T50" i="1" s="1"/>
  <c r="R50" i="1"/>
  <c r="O50" i="1"/>
  <c r="N50" i="1"/>
  <c r="P50" i="1" s="1"/>
  <c r="L50" i="1"/>
  <c r="AB50" i="1" s="1"/>
  <c r="K50" i="1"/>
  <c r="J50" i="1"/>
  <c r="AE49" i="1"/>
  <c r="AD49" i="1"/>
  <c r="AA49" i="1"/>
  <c r="T49" i="1"/>
  <c r="S49" i="1"/>
  <c r="R49" i="1"/>
  <c r="O49" i="1"/>
  <c r="P49" i="1" s="1"/>
  <c r="N49" i="1"/>
  <c r="K49" i="1"/>
  <c r="J49" i="1"/>
  <c r="L49" i="1" s="1"/>
  <c r="AB49" i="1" s="1"/>
  <c r="AE48" i="1"/>
  <c r="AD48" i="1"/>
  <c r="AA48" i="1"/>
  <c r="T48" i="1"/>
  <c r="S48" i="1"/>
  <c r="R48" i="1"/>
  <c r="P48" i="1"/>
  <c r="O48" i="1"/>
  <c r="N48" i="1"/>
  <c r="K48" i="1"/>
  <c r="L48" i="1" s="1"/>
  <c r="J48" i="1"/>
  <c r="AE47" i="1"/>
  <c r="AD47" i="1"/>
  <c r="AA47" i="1"/>
  <c r="S47" i="1"/>
  <c r="R47" i="1"/>
  <c r="T47" i="1" s="1"/>
  <c r="P47" i="1"/>
  <c r="O47" i="1"/>
  <c r="N47" i="1"/>
  <c r="L47" i="1"/>
  <c r="AB47" i="1" s="1"/>
  <c r="K47" i="1"/>
  <c r="J47" i="1"/>
  <c r="AE46" i="1"/>
  <c r="AD46" i="1"/>
  <c r="AA46" i="1"/>
  <c r="S46" i="1"/>
  <c r="T46" i="1" s="1"/>
  <c r="R46" i="1"/>
  <c r="O46" i="1"/>
  <c r="N46" i="1"/>
  <c r="P46" i="1" s="1"/>
  <c r="L46" i="1"/>
  <c r="K46" i="1"/>
  <c r="J46" i="1"/>
  <c r="AE45" i="1"/>
  <c r="AD45" i="1"/>
  <c r="AA45" i="1"/>
  <c r="T45" i="1"/>
  <c r="S45" i="1"/>
  <c r="R45" i="1"/>
  <c r="O45" i="1"/>
  <c r="P45" i="1" s="1"/>
  <c r="N45" i="1"/>
  <c r="K45" i="1"/>
  <c r="J45" i="1"/>
  <c r="L45" i="1" s="1"/>
  <c r="AE44" i="1"/>
  <c r="AD44" i="1"/>
  <c r="AA44" i="1"/>
  <c r="T44" i="1"/>
  <c r="S44" i="1"/>
  <c r="R44" i="1"/>
  <c r="P44" i="1"/>
  <c r="O44" i="1"/>
  <c r="N44" i="1"/>
  <c r="K44" i="1"/>
  <c r="L44" i="1" s="1"/>
  <c r="AB44" i="1" s="1"/>
  <c r="J44" i="1"/>
  <c r="AE43" i="1"/>
  <c r="AD43" i="1"/>
  <c r="AA43" i="1"/>
  <c r="S43" i="1"/>
  <c r="R43" i="1"/>
  <c r="T43" i="1" s="1"/>
  <c r="P43" i="1"/>
  <c r="O43" i="1"/>
  <c r="N43" i="1"/>
  <c r="L43" i="1"/>
  <c r="AB43" i="1" s="1"/>
  <c r="K43" i="1"/>
  <c r="J43" i="1"/>
  <c r="AE42" i="1"/>
  <c r="AD42" i="1"/>
  <c r="AA42" i="1"/>
  <c r="S42" i="1"/>
  <c r="T42" i="1" s="1"/>
  <c r="R42" i="1"/>
  <c r="O42" i="1"/>
  <c r="N42" i="1"/>
  <c r="P42" i="1" s="1"/>
  <c r="L42" i="1"/>
  <c r="K42" i="1"/>
  <c r="J42" i="1"/>
  <c r="AE41" i="1"/>
  <c r="AD41" i="1"/>
  <c r="AA41" i="1"/>
  <c r="T41" i="1"/>
  <c r="S41" i="1"/>
  <c r="R41" i="1"/>
  <c r="O41" i="1"/>
  <c r="P41" i="1" s="1"/>
  <c r="N41" i="1"/>
  <c r="K41" i="1"/>
  <c r="J41" i="1"/>
  <c r="L41" i="1" s="1"/>
  <c r="AE40" i="1"/>
  <c r="AD40" i="1"/>
  <c r="AA40" i="1"/>
  <c r="T40" i="1"/>
  <c r="S40" i="1"/>
  <c r="R40" i="1"/>
  <c r="P40" i="1"/>
  <c r="O40" i="1"/>
  <c r="N40" i="1"/>
  <c r="K40" i="1"/>
  <c r="L40" i="1" s="1"/>
  <c r="AB40" i="1" s="1"/>
  <c r="J40" i="1"/>
  <c r="AE39" i="1"/>
  <c r="AD39" i="1"/>
  <c r="AB39" i="1"/>
  <c r="AA39" i="1"/>
  <c r="S39" i="1"/>
  <c r="R39" i="1"/>
  <c r="T39" i="1" s="1"/>
  <c r="P39" i="1"/>
  <c r="O39" i="1"/>
  <c r="N39" i="1"/>
  <c r="L39" i="1"/>
  <c r="K39" i="1"/>
  <c r="J39" i="1"/>
  <c r="AE38" i="1"/>
  <c r="AD38" i="1"/>
  <c r="AA38" i="1"/>
  <c r="S38" i="1"/>
  <c r="T38" i="1" s="1"/>
  <c r="R38" i="1"/>
  <c r="O38" i="1"/>
  <c r="N38" i="1"/>
  <c r="P38" i="1" s="1"/>
  <c r="L38" i="1"/>
  <c r="K38" i="1"/>
  <c r="J38" i="1"/>
  <c r="AE37" i="1"/>
  <c r="AD37" i="1"/>
  <c r="AA37" i="1"/>
  <c r="T37" i="1"/>
  <c r="S37" i="1"/>
  <c r="R37" i="1"/>
  <c r="O37" i="1"/>
  <c r="P37" i="1" s="1"/>
  <c r="N37" i="1"/>
  <c r="K37" i="1"/>
  <c r="J37" i="1"/>
  <c r="L37" i="1" s="1"/>
  <c r="AE36" i="1"/>
  <c r="AD36" i="1"/>
  <c r="AA36" i="1"/>
  <c r="T36" i="1"/>
  <c r="S36" i="1"/>
  <c r="R36" i="1"/>
  <c r="P36" i="1"/>
  <c r="O36" i="1"/>
  <c r="N36" i="1"/>
  <c r="K36" i="1"/>
  <c r="L36" i="1" s="1"/>
  <c r="J36" i="1"/>
  <c r="AE35" i="1"/>
  <c r="AD35" i="1"/>
  <c r="AB35" i="1"/>
  <c r="AA35" i="1"/>
  <c r="S35" i="1"/>
  <c r="R35" i="1"/>
  <c r="T35" i="1" s="1"/>
  <c r="P35" i="1"/>
  <c r="O35" i="1"/>
  <c r="N35" i="1"/>
  <c r="L35" i="1"/>
  <c r="K35" i="1"/>
  <c r="J35" i="1"/>
  <c r="AE34" i="1"/>
  <c r="AD34" i="1"/>
  <c r="AA34" i="1"/>
  <c r="S34" i="1"/>
  <c r="T34" i="1" s="1"/>
  <c r="R34" i="1"/>
  <c r="O34" i="1"/>
  <c r="N34" i="1"/>
  <c r="P34" i="1" s="1"/>
  <c r="L34" i="1"/>
  <c r="AB34" i="1" s="1"/>
  <c r="K34" i="1"/>
  <c r="J34" i="1"/>
  <c r="AE33" i="1"/>
  <c r="AD33" i="1"/>
  <c r="AA33" i="1"/>
  <c r="T33" i="1"/>
  <c r="S33" i="1"/>
  <c r="R33" i="1"/>
  <c r="O33" i="1"/>
  <c r="P33" i="1" s="1"/>
  <c r="N33" i="1"/>
  <c r="K33" i="1"/>
  <c r="J33" i="1"/>
  <c r="L33" i="1" s="1"/>
  <c r="AB33" i="1" s="1"/>
  <c r="AE32" i="1"/>
  <c r="AD32" i="1"/>
  <c r="AA32" i="1"/>
  <c r="T32" i="1"/>
  <c r="S32" i="1"/>
  <c r="R32" i="1"/>
  <c r="P32" i="1"/>
  <c r="O32" i="1"/>
  <c r="N32" i="1"/>
  <c r="K32" i="1"/>
  <c r="L32" i="1" s="1"/>
  <c r="J32" i="1"/>
  <c r="AE31" i="1"/>
  <c r="AD31" i="1"/>
  <c r="AA31" i="1"/>
  <c r="S31" i="1"/>
  <c r="R31" i="1"/>
  <c r="T31" i="1" s="1"/>
  <c r="P31" i="1"/>
  <c r="O31" i="1"/>
  <c r="N31" i="1"/>
  <c r="L31" i="1"/>
  <c r="AB31" i="1" s="1"/>
  <c r="K31" i="1"/>
  <c r="J31" i="1"/>
  <c r="AE30" i="1"/>
  <c r="AD30" i="1"/>
  <c r="AA30" i="1"/>
  <c r="S30" i="1"/>
  <c r="T30" i="1" s="1"/>
  <c r="R30" i="1"/>
  <c r="O30" i="1"/>
  <c r="N30" i="1"/>
  <c r="P30" i="1" s="1"/>
  <c r="L30" i="1"/>
  <c r="K30" i="1"/>
  <c r="J30" i="1"/>
  <c r="AE29" i="1"/>
  <c r="AD29" i="1"/>
  <c r="AA29" i="1"/>
  <c r="T29" i="1"/>
  <c r="S29" i="1"/>
  <c r="R29" i="1"/>
  <c r="O29" i="1"/>
  <c r="P29" i="1" s="1"/>
  <c r="N29" i="1"/>
  <c r="K29" i="1"/>
  <c r="J29" i="1"/>
  <c r="L29" i="1" s="1"/>
  <c r="AE28" i="1"/>
  <c r="AD28" i="1"/>
  <c r="AA28" i="1"/>
  <c r="T28" i="1"/>
  <c r="S28" i="1"/>
  <c r="R28" i="1"/>
  <c r="P28" i="1"/>
  <c r="O28" i="1"/>
  <c r="N28" i="1"/>
  <c r="K28" i="1"/>
  <c r="L28" i="1" s="1"/>
  <c r="AB28" i="1" s="1"/>
  <c r="J28" i="1"/>
  <c r="AE27" i="1"/>
  <c r="AD27" i="1"/>
  <c r="AA27" i="1"/>
  <c r="S27" i="1"/>
  <c r="R27" i="1"/>
  <c r="T27" i="1" s="1"/>
  <c r="P27" i="1"/>
  <c r="O27" i="1"/>
  <c r="N27" i="1"/>
  <c r="L27" i="1"/>
  <c r="AB27" i="1" s="1"/>
  <c r="K27" i="1"/>
  <c r="J27" i="1"/>
  <c r="AE26" i="1"/>
  <c r="AD26" i="1"/>
  <c r="AA26" i="1"/>
  <c r="S26" i="1"/>
  <c r="T26" i="1" s="1"/>
  <c r="R26" i="1"/>
  <c r="O26" i="1"/>
  <c r="N26" i="1"/>
  <c r="P26" i="1" s="1"/>
  <c r="L26" i="1"/>
  <c r="K26" i="1"/>
  <c r="J26" i="1"/>
  <c r="AE25" i="1"/>
  <c r="AD25" i="1"/>
  <c r="AA25" i="1"/>
  <c r="T25" i="1"/>
  <c r="S25" i="1"/>
  <c r="R25" i="1"/>
  <c r="O25" i="1"/>
  <c r="P25" i="1" s="1"/>
  <c r="N25" i="1"/>
  <c r="K25" i="1"/>
  <c r="J25" i="1"/>
  <c r="L25" i="1" s="1"/>
  <c r="AE24" i="1"/>
  <c r="AD24" i="1"/>
  <c r="AA24" i="1"/>
  <c r="T24" i="1"/>
  <c r="S24" i="1"/>
  <c r="R24" i="1"/>
  <c r="P24" i="1"/>
  <c r="O24" i="1"/>
  <c r="N24" i="1"/>
  <c r="K24" i="1"/>
  <c r="L24" i="1" s="1"/>
  <c r="AB24" i="1" s="1"/>
  <c r="J24" i="1"/>
  <c r="AE23" i="1"/>
  <c r="AD23" i="1"/>
  <c r="AB23" i="1"/>
  <c r="AA23" i="1"/>
  <c r="S23" i="1"/>
  <c r="R23" i="1"/>
  <c r="T23" i="1" s="1"/>
  <c r="P23" i="1"/>
  <c r="O23" i="1"/>
  <c r="N23" i="1"/>
  <c r="L23" i="1"/>
  <c r="K23" i="1"/>
  <c r="J23" i="1"/>
  <c r="AE22" i="1"/>
  <c r="AD22" i="1"/>
  <c r="AA22" i="1"/>
  <c r="S22" i="1"/>
  <c r="T22" i="1" s="1"/>
  <c r="R22" i="1"/>
  <c r="O22" i="1"/>
  <c r="N22" i="1"/>
  <c r="P22" i="1" s="1"/>
  <c r="L22" i="1"/>
  <c r="K22" i="1"/>
  <c r="J22" i="1"/>
  <c r="AE21" i="1"/>
  <c r="AD21" i="1"/>
  <c r="AA21" i="1"/>
  <c r="T21" i="1"/>
  <c r="S21" i="1"/>
  <c r="R21" i="1"/>
  <c r="O21" i="1"/>
  <c r="P21" i="1" s="1"/>
  <c r="N21" i="1"/>
  <c r="K21" i="1"/>
  <c r="J21" i="1"/>
  <c r="L21" i="1" s="1"/>
  <c r="AB21" i="1" s="1"/>
  <c r="AE20" i="1"/>
  <c r="AD20" i="1"/>
  <c r="AA20" i="1"/>
  <c r="T20" i="1"/>
  <c r="S20" i="1"/>
  <c r="R20" i="1"/>
  <c r="P20" i="1"/>
  <c r="O20" i="1"/>
  <c r="N20" i="1"/>
  <c r="K20" i="1"/>
  <c r="L20" i="1" s="1"/>
  <c r="J20" i="1"/>
  <c r="AE19" i="1"/>
  <c r="AD19" i="1"/>
  <c r="AB19" i="1"/>
  <c r="AA19" i="1"/>
  <c r="S19" i="1"/>
  <c r="R19" i="1"/>
  <c r="T19" i="1" s="1"/>
  <c r="P19" i="1"/>
  <c r="O19" i="1"/>
  <c r="N19" i="1"/>
  <c r="L19" i="1"/>
  <c r="K19" i="1"/>
  <c r="J19" i="1"/>
  <c r="AE18" i="1"/>
  <c r="AD18" i="1"/>
  <c r="AA18" i="1"/>
  <c r="S18" i="1"/>
  <c r="T18" i="1" s="1"/>
  <c r="R18" i="1"/>
  <c r="O18" i="1"/>
  <c r="N18" i="1"/>
  <c r="P18" i="1" s="1"/>
  <c r="L18" i="1"/>
  <c r="AB18" i="1" s="1"/>
  <c r="K18" i="1"/>
  <c r="J18" i="1"/>
  <c r="AE17" i="1"/>
  <c r="AD17" i="1"/>
  <c r="AA17" i="1"/>
  <c r="T17" i="1"/>
  <c r="S17" i="1"/>
  <c r="R17" i="1"/>
  <c r="O17" i="1"/>
  <c r="P17" i="1" s="1"/>
  <c r="N17" i="1"/>
  <c r="K17" i="1"/>
  <c r="J17" i="1"/>
  <c r="L17" i="1" s="1"/>
  <c r="AB17" i="1" s="1"/>
  <c r="AE16" i="1"/>
  <c r="AD16" i="1"/>
  <c r="AA16" i="1"/>
  <c r="T16" i="1"/>
  <c r="S16" i="1"/>
  <c r="R16" i="1"/>
  <c r="P16" i="1"/>
  <c r="O16" i="1"/>
  <c r="N16" i="1"/>
  <c r="K16" i="1"/>
  <c r="L16" i="1" s="1"/>
  <c r="J16" i="1"/>
  <c r="AE15" i="1"/>
  <c r="AD15" i="1"/>
  <c r="AA15" i="1"/>
  <c r="S15" i="1"/>
  <c r="R15" i="1"/>
  <c r="T15" i="1" s="1"/>
  <c r="P15" i="1"/>
  <c r="O15" i="1"/>
  <c r="N15" i="1"/>
  <c r="L15" i="1"/>
  <c r="AB15" i="1" s="1"/>
  <c r="K15" i="1"/>
  <c r="J15" i="1"/>
  <c r="AE14" i="1"/>
  <c r="AD14" i="1"/>
  <c r="AA14" i="1"/>
  <c r="S14" i="1"/>
  <c r="T14" i="1" s="1"/>
  <c r="R14" i="1"/>
  <c r="O14" i="1"/>
  <c r="N14" i="1"/>
  <c r="P14" i="1" s="1"/>
  <c r="L14" i="1"/>
  <c r="K14" i="1"/>
  <c r="J14" i="1"/>
  <c r="AE13" i="1"/>
  <c r="AD13" i="1"/>
  <c r="AA13" i="1"/>
  <c r="T13" i="1"/>
  <c r="S13" i="1"/>
  <c r="R13" i="1"/>
  <c r="O13" i="1"/>
  <c r="P13" i="1" s="1"/>
  <c r="N13" i="1"/>
  <c r="K13" i="1"/>
  <c r="J13" i="1"/>
  <c r="L13" i="1" s="1"/>
  <c r="AE12" i="1"/>
  <c r="AD12" i="1"/>
  <c r="AA12" i="1"/>
  <c r="T12" i="1"/>
  <c r="S12" i="1"/>
  <c r="R12" i="1"/>
  <c r="P12" i="1"/>
  <c r="O12" i="1"/>
  <c r="N12" i="1"/>
  <c r="K12" i="1"/>
  <c r="L12" i="1" s="1"/>
  <c r="AB12" i="1" s="1"/>
  <c r="J12" i="1"/>
  <c r="AE11" i="1"/>
  <c r="AD11" i="1"/>
  <c r="AA11" i="1"/>
  <c r="S11" i="1"/>
  <c r="R11" i="1"/>
  <c r="T11" i="1" s="1"/>
  <c r="P11" i="1"/>
  <c r="O11" i="1"/>
  <c r="N11" i="1"/>
  <c r="L11" i="1"/>
  <c r="AB11" i="1" s="1"/>
  <c r="K11" i="1"/>
  <c r="J11" i="1"/>
  <c r="AE10" i="1"/>
  <c r="AD10" i="1"/>
  <c r="AA10" i="1"/>
  <c r="S10" i="1"/>
  <c r="T10" i="1" s="1"/>
  <c r="R10" i="1"/>
  <c r="O10" i="1"/>
  <c r="N10" i="1"/>
  <c r="P10" i="1" s="1"/>
  <c r="L10" i="1"/>
  <c r="K10" i="1"/>
  <c r="J10" i="1"/>
  <c r="AE9" i="1"/>
  <c r="AD9" i="1"/>
  <c r="AA9" i="1"/>
  <c r="T9" i="1"/>
  <c r="S9" i="1"/>
  <c r="R9" i="1"/>
  <c r="O9" i="1"/>
  <c r="P9" i="1" s="1"/>
  <c r="N9" i="1"/>
  <c r="K9" i="1"/>
  <c r="J9" i="1"/>
  <c r="L9" i="1" s="1"/>
  <c r="AE8" i="1"/>
  <c r="AD8" i="1"/>
  <c r="AA8" i="1"/>
  <c r="T8" i="1"/>
  <c r="S8" i="1"/>
  <c r="R8" i="1"/>
  <c r="P8" i="1"/>
  <c r="O8" i="1"/>
  <c r="N8" i="1"/>
  <c r="K8" i="1"/>
  <c r="L8" i="1" s="1"/>
  <c r="AB8" i="1" s="1"/>
  <c r="J8" i="1"/>
  <c r="AE7" i="1"/>
  <c r="AD7" i="1"/>
  <c r="AB7" i="1"/>
  <c r="AA7" i="1"/>
  <c r="S7" i="1"/>
  <c r="R7" i="1"/>
  <c r="T7" i="1" s="1"/>
  <c r="P7" i="1"/>
  <c r="O7" i="1"/>
  <c r="N7" i="1"/>
  <c r="L7" i="1"/>
  <c r="K7" i="1"/>
  <c r="J7" i="1"/>
  <c r="AE6" i="1"/>
  <c r="AD6" i="1"/>
  <c r="AA6" i="1"/>
  <c r="T6" i="1"/>
  <c r="S6" i="1"/>
  <c r="R6" i="1"/>
  <c r="P6" i="1"/>
  <c r="O6" i="1"/>
  <c r="N6" i="1"/>
  <c r="K6" i="1"/>
  <c r="L6" i="1" s="1"/>
  <c r="AB6" i="1" s="1"/>
  <c r="J6" i="1"/>
  <c r="AE5" i="1"/>
  <c r="AD5" i="1"/>
  <c r="AA5" i="1"/>
  <c r="T5" i="1"/>
  <c r="S5" i="1"/>
  <c r="R5" i="1"/>
  <c r="O5" i="1"/>
  <c r="P5" i="1" s="1"/>
  <c r="N5" i="1"/>
  <c r="K5" i="1"/>
  <c r="J5" i="1"/>
  <c r="L5" i="1" s="1"/>
  <c r="AE4" i="1"/>
  <c r="AD4" i="1"/>
  <c r="AA4" i="1"/>
  <c r="S4" i="1"/>
  <c r="T4" i="1" s="1"/>
  <c r="R4" i="1"/>
  <c r="O4" i="1"/>
  <c r="N4" i="1"/>
  <c r="P4" i="1" s="1"/>
  <c r="L4" i="1"/>
  <c r="AB4" i="1" s="1"/>
  <c r="K4" i="1"/>
  <c r="J4" i="1"/>
  <c r="AE3" i="1"/>
  <c r="AD3" i="1"/>
  <c r="AA3" i="1"/>
  <c r="S3" i="1"/>
  <c r="R3" i="1"/>
  <c r="T3" i="1" s="1"/>
  <c r="P3" i="1"/>
  <c r="O3" i="1"/>
  <c r="N3" i="1"/>
  <c r="L3" i="1"/>
  <c r="AB3" i="1" s="1"/>
  <c r="K3" i="1"/>
  <c r="J3" i="1"/>
  <c r="AE2" i="1"/>
  <c r="AD2" i="1"/>
  <c r="AA2" i="1"/>
  <c r="S2" i="1"/>
  <c r="R2" i="1"/>
  <c r="O2" i="1"/>
  <c r="N2" i="1"/>
  <c r="L2" i="1"/>
  <c r="K2" i="1"/>
  <c r="J2" i="1"/>
  <c r="AB5" i="1" l="1"/>
  <c r="AB14" i="1"/>
  <c r="AB20" i="1"/>
  <c r="AB36" i="1"/>
  <c r="AB2" i="1"/>
  <c r="T2" i="1"/>
  <c r="AB9" i="1"/>
  <c r="AB10" i="1"/>
  <c r="AB16" i="1"/>
  <c r="AB25" i="1"/>
  <c r="AB26" i="1"/>
  <c r="AB32" i="1"/>
  <c r="AB41" i="1"/>
  <c r="AB42" i="1"/>
  <c r="AB48" i="1"/>
  <c r="AB57" i="1"/>
  <c r="AB58" i="1"/>
  <c r="P2" i="1"/>
  <c r="AB22" i="1"/>
  <c r="AB37" i="1"/>
  <c r="AB38" i="1"/>
  <c r="AB53" i="1"/>
  <c r="AB54" i="1"/>
  <c r="AB66" i="1"/>
  <c r="AB74" i="1"/>
  <c r="AB79" i="1"/>
  <c r="AB13" i="1"/>
  <c r="AB29" i="1"/>
  <c r="AB30" i="1"/>
  <c r="AB45" i="1"/>
  <c r="AB46" i="1"/>
  <c r="AB77" i="1"/>
</calcChain>
</file>

<file path=xl/comments1.xml><?xml version="1.0" encoding="utf-8"?>
<comments xmlns="http://schemas.openxmlformats.org/spreadsheetml/2006/main">
  <authors>
    <author>Rick Bert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Rick Bert:</t>
        </r>
        <r>
          <rPr>
            <sz val="9"/>
            <color indexed="81"/>
            <rFont val="Tahoma"/>
            <family val="2"/>
          </rPr>
          <t xml:space="preserve">
Exp 371331 entered incorrect amount (219,047.40); Additional Exp 372925 created for $72,000 brings this hospital's total shopp payment amount to $291,047.40. </t>
        </r>
      </text>
    </comment>
  </commentList>
</comments>
</file>

<file path=xl/sharedStrings.xml><?xml version="1.0" encoding="utf-8"?>
<sst xmlns="http://schemas.openxmlformats.org/spreadsheetml/2006/main" count="259" uniqueCount="179">
  <si>
    <t>Spec</t>
  </si>
  <si>
    <t>Medicaid Prov ID</t>
  </si>
  <si>
    <t>Hosp Name</t>
  </si>
  <si>
    <t>Hospital Class</t>
  </si>
  <si>
    <t xml:space="preserve">Effective Jan 2015 </t>
  </si>
  <si>
    <t>Inpatient Hospital Access Payment</t>
  </si>
  <si>
    <t>Inpatient Hospital Access Payment REVISED</t>
  </si>
  <si>
    <t>Outpatient Hospital Access Payments</t>
  </si>
  <si>
    <t xml:space="preserve"> CY2015 SHOPP Allocation (Jan-Mar 2015) </t>
  </si>
  <si>
    <t xml:space="preserve"> CY2015 SHOPP Allocation (Jan-Mar 2015) REVISED</t>
  </si>
  <si>
    <t>Difference</t>
  </si>
  <si>
    <t xml:space="preserve"> CY2015 SHOPP Allocation (Apr-June 2015) </t>
  </si>
  <si>
    <t xml:space="preserve"> CY2015 SHOPP Allocation (Apr-June 2015) REVISED</t>
  </si>
  <si>
    <t xml:space="preserve"> CY2015 SHOPP Allocation (July-Sept 2015) </t>
  </si>
  <si>
    <t xml:space="preserve"> CY2015 SHOPP Allocation (July-Sept 2015) REVISED</t>
  </si>
  <si>
    <t xml:space="preserve">Revised Oct 2015 (FMAP Change) </t>
  </si>
  <si>
    <t xml:space="preserve"> CY2015 SHOPP Allocation (Oct-Dec 2015) </t>
  </si>
  <si>
    <t xml:space="preserve"> CY2015 SHOPP Allocation (Oct-Dec 2015) REVISED</t>
  </si>
  <si>
    <t xml:space="preserve"> 1.4% Withold </t>
  </si>
  <si>
    <t xml:space="preserve"> 1.4% Withold REVISED </t>
  </si>
  <si>
    <t>010</t>
  </si>
  <si>
    <t>100700030A</t>
  </si>
  <si>
    <t>ADAIR COUNTY HC INC</t>
  </si>
  <si>
    <t>200435950A</t>
  </si>
  <si>
    <t>AHS CLAREMORE REGIONAL HOSPITAL, LLC</t>
  </si>
  <si>
    <t>200439230A</t>
  </si>
  <si>
    <t>AHS SOUTHCREST HOSPITAL, LLC</t>
  </si>
  <si>
    <t>200102450A</t>
  </si>
  <si>
    <t xml:space="preserve">BAILEY MEDICAL CENTER LLC </t>
  </si>
  <si>
    <t>200272140B</t>
  </si>
  <si>
    <t>BRISTOW MEDICAL CENTER</t>
  </si>
  <si>
    <t>011</t>
  </si>
  <si>
    <t>100701410A</t>
  </si>
  <si>
    <t>BROOKHAVEN HOSPITAL</t>
  </si>
  <si>
    <t>200085660B</t>
  </si>
  <si>
    <t>CEDAR RIDGE ACUTE</t>
  </si>
  <si>
    <t>100700010G</t>
  </si>
  <si>
    <t>CLINTON HMA LLC</t>
  </si>
  <si>
    <t>200044190A</t>
  </si>
  <si>
    <t>CUSHING REGIONAL HOSPITAL</t>
  </si>
  <si>
    <t>100699370A</t>
  </si>
  <si>
    <t>DEACONESS HSP</t>
  </si>
  <si>
    <t>100700120A</t>
  </si>
  <si>
    <t>DUNCAN REGIONAL HOSPITAL</t>
  </si>
  <si>
    <t>100699410A</t>
  </si>
  <si>
    <t>GREAT PLAINS REGIONAL MEDICAL CENTER</t>
  </si>
  <si>
    <t>200045700C</t>
  </si>
  <si>
    <t>HENRYETTA MEDICAL CENTER</t>
  </si>
  <si>
    <t>200044210A</t>
  </si>
  <si>
    <t>HILLCREST MEDICAL CENTER</t>
  </si>
  <si>
    <t>100806400C</t>
  </si>
  <si>
    <t>INTEGRIS BAPTIST MEDICAL C</t>
  </si>
  <si>
    <t>100699440A</t>
  </si>
  <si>
    <t>INTEGRIS BAPTIST REGIONAL HEALTH CE</t>
  </si>
  <si>
    <t>100699500A</t>
  </si>
  <si>
    <t>INTEGRIS BASS MEM BAP</t>
  </si>
  <si>
    <t>100700340A</t>
  </si>
  <si>
    <t>INTEGRIS BLACKWELL REGIONAL HOSPITAL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</si>
  <si>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</si>
  <si>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</si>
  <si>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</si>
  <si>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</si>
  <si>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</si>
  <si>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</si>
  <si>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100700040A</t>
  </si>
  <si>
    <t>INTEGRIS MAYES COUNTY MEDICAL CENTER</t>
  </si>
  <si>
    <t>100700200A</t>
  </si>
  <si>
    <t xml:space="preserve">INTEGRIS SOUTHWEST MEDICAL </t>
  </si>
  <si>
    <t>100699490A</t>
  </si>
  <si>
    <t>JANE PHILLIPS EP HSP</t>
  </si>
  <si>
    <t>200404110A</t>
  </si>
  <si>
    <t xml:space="preserve">JEAY MEDICAL SERVICES </t>
  </si>
  <si>
    <t>100700380C</t>
  </si>
  <si>
    <t>LAUREATE PSY CLINIC &amp; HOSP</t>
  </si>
  <si>
    <t>100700920A</t>
  </si>
  <si>
    <t>MCCURTAIN MEM HSP</t>
  </si>
  <si>
    <t>100696610B</t>
  </si>
  <si>
    <t>MEDICAL CENTER OF SOUTHEASTERN OKLAHOMA</t>
  </si>
  <si>
    <t>200320810D</t>
  </si>
  <si>
    <t>MERCY EL RENO HOSPITAL CORPORATION</t>
  </si>
  <si>
    <t>100699390A</t>
  </si>
  <si>
    <t>MERCY HEALTH CENTER</t>
  </si>
  <si>
    <t>200509290A</t>
  </si>
  <si>
    <t>MERCY HOSPITAL ADA, INC.</t>
  </si>
  <si>
    <t>100262320C</t>
  </si>
  <si>
    <t>MERCY HOSPITAL ARDMORE</t>
  </si>
  <si>
    <t>012</t>
  </si>
  <si>
    <t>200479750A</t>
  </si>
  <si>
    <t xml:space="preserve">MERCY REHABILITATION HOSPITAL, LLC </t>
  </si>
  <si>
    <t>100700490A</t>
  </si>
  <si>
    <t>MIDWEST CITY REGIONAL HOSPITAL</t>
  </si>
  <si>
    <t>100700630A</t>
  </si>
  <si>
    <t>MUSKOGEE REGIONAL MEDICAL CENTER</t>
  </si>
  <si>
    <t>100699360A</t>
  </si>
  <si>
    <t>NEWMAN MEMORIAL HSP</t>
  </si>
  <si>
    <t>200242900A</t>
  </si>
  <si>
    <t>OKLAHOMA STATE UNIVERSITY MEDICAL CENTER</t>
  </si>
  <si>
    <t>100738360H</t>
  </si>
  <si>
    <t>PARKSIDE INC.</t>
  </si>
  <si>
    <t>100699420A</t>
  </si>
  <si>
    <t>PONCA CITY MEDICAL CENTER</t>
  </si>
  <si>
    <t>100701680A</t>
  </si>
  <si>
    <t>ROLLING HILLS HOSPITAL</t>
  </si>
  <si>
    <t>100699570A</t>
  </si>
  <si>
    <t>SAINT FRANCIS HOSPITAL</t>
  </si>
  <si>
    <t>200031310A</t>
  </si>
  <si>
    <t>SAINT FRANCIS HOSPITAL SOUTH</t>
  </si>
  <si>
    <t>200196450C</t>
  </si>
  <si>
    <t>SEMINOLE HMA LLC</t>
  </si>
  <si>
    <t>200006820A</t>
  </si>
  <si>
    <t>SHADOW MOUNTAIN BEHAVIORAL HEALTH SYSTEM LLC</t>
  </si>
  <si>
    <t>100697950B</t>
  </si>
  <si>
    <t>SOUTHWESTERN MEDICAL CENTER</t>
  </si>
  <si>
    <t>100699540A</t>
  </si>
  <si>
    <t>ST ANTHONY HSP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</si>
  <si>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</si>
  <si>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</si>
  <si>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</si>
  <si>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</si>
  <si>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</si>
  <si>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</si>
  <si>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</si>
  <si>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</si>
  <si>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</si>
  <si>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ST. ANTHONY SHAWNEE HOSPITAL</t>
  </si>
  <si>
    <t>200006260A</t>
  </si>
  <si>
    <t>TULSA SPINE HOSPITAL</t>
  </si>
  <si>
    <t>200028650A</t>
  </si>
  <si>
    <t>VALIR REHABILITATION HOSPITAL OF OKC</t>
  </si>
  <si>
    <t>100701710B</t>
  </si>
  <si>
    <t>WILLOW CREST HOSPITAL</t>
  </si>
  <si>
    <t>200019120A</t>
  </si>
  <si>
    <t>WOODWARD REGIONAL HOSPITAL</t>
  </si>
  <si>
    <t>100700720A</t>
  </si>
  <si>
    <t>CHOCTAW MEMORIAL HOSPITAL</t>
  </si>
  <si>
    <t>100749570S</t>
  </si>
  <si>
    <t>COMANCHE COUNTY MEMORIAL HOSPITAL</t>
  </si>
  <si>
    <t>100261400B</t>
  </si>
  <si>
    <t>CRAIG GENERAL HOSPITAL</t>
  </si>
  <si>
    <t>100700730A</t>
  </si>
  <si>
    <t>EASTERN OKLAHOMA MEDICAL CENTER</t>
  </si>
  <si>
    <t>100700880A</t>
  </si>
  <si>
    <t>ELKVIEW GEN HSP</t>
  </si>
  <si>
    <t>100700820A</t>
  </si>
  <si>
    <t>GRADY MEMORIAL HOSPITAL</t>
  </si>
  <si>
    <t>100700780B</t>
  </si>
  <si>
    <t>HARMON MEM HSP</t>
  </si>
  <si>
    <t>100699350A</t>
  </si>
  <si>
    <t>JACKSON CO MEM HSP</t>
  </si>
  <si>
    <t>100700860A</t>
  </si>
  <si>
    <t>LATIMER CO GEN HSP</t>
  </si>
  <si>
    <t>100710530D</t>
  </si>
  <si>
    <t xml:space="preserve">MCALESTER REGIONAL </t>
  </si>
  <si>
    <t>100700940A</t>
  </si>
  <si>
    <t>MEMORIAL HOSPITAL &amp; PHYSICIAN GROUP</t>
  </si>
  <si>
    <t>100699630A</t>
  </si>
  <si>
    <t>MEMORIAL HOSPITAL OF TEXAS COUNTY</t>
  </si>
  <si>
    <t>100700690A</t>
  </si>
  <si>
    <t>NORMAN REGIONAL HOSPITAL</t>
  </si>
  <si>
    <t>100700680A</t>
  </si>
  <si>
    <t>NORTHEASTERN HEALTH SYSTEM</t>
  </si>
  <si>
    <t>100699890A</t>
  </si>
  <si>
    <t>PAULS VALLEY GENERAL HOSPITAL</t>
  </si>
  <si>
    <t>100700900A</t>
  </si>
  <si>
    <t>PERRY MEM HSP AUTH</t>
  </si>
  <si>
    <t>100699900A</t>
  </si>
  <si>
    <t>PURCELL MUNICIPAL HOSPITAL</t>
  </si>
  <si>
    <t>100700770A</t>
  </si>
  <si>
    <t>PUSHMATAHA HSP</t>
  </si>
  <si>
    <t>100700160A</t>
  </si>
  <si>
    <t>SAYRE  MEMORIAL HOSPITAL</t>
  </si>
  <si>
    <t>100700190A</t>
  </si>
  <si>
    <t>SEQUOYAH COUNTY CITY OF SALLISAW HOSPITAL AUTHORIT</t>
  </si>
  <si>
    <t>100699830A</t>
  </si>
  <si>
    <t>SHARE MEMORIAL HOSPITAL</t>
  </si>
  <si>
    <t>100699950A</t>
  </si>
  <si>
    <t>STILLWATER MEDICAL CENTER</t>
  </si>
  <si>
    <t>200100890B</t>
  </si>
  <si>
    <t>WAGONER COMMUNITY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</si>
</sst>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i/>
      <sz val="16"/>
      <name val="Helv"/>
    </font>
    <font>
      <sz val="10"/>
      <name val="Arial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49" fontId="4" fillId="15" borderId="2" xfId="2" applyNumberFormat="1" applyFont="1" applyFill="1" applyBorder="1" applyAlignment="1" applyProtection="1">
      <alignment horizontal="center" wrapText="1"/>
    </xf>
    <xf numFmtId="0" fontId="4" fillId="15" borderId="2" xfId="2" applyFont="1" applyFill="1" applyBorder="1" applyAlignment="1" applyProtection="1">
      <alignment horizontal="center" wrapText="1"/>
    </xf>
    <xf numFmtId="0" fontId="5" fillId="15" borderId="2" xfId="3" applyFont="1" applyFill="1" applyBorder="1" applyAlignment="1" applyProtection="1">
      <alignment horizontal="center" wrapText="1"/>
    </xf>
    <xf numFmtId="0" fontId="5" fillId="0" borderId="0" xfId="3" applyFont="1" applyFill="1" applyBorder="1" applyAlignment="1" applyProtection="1">
      <alignment horizontal="center" wrapText="1"/>
    </xf>
    <xf numFmtId="0" fontId="6" fillId="16" borderId="0" xfId="0" applyFont="1" applyFill="1" applyAlignment="1" applyProtection="1">
      <alignment wrapText="1"/>
    </xf>
    <xf numFmtId="0" fontId="5" fillId="17" borderId="2" xfId="3" applyFont="1" applyFill="1" applyBorder="1" applyAlignment="1" applyProtection="1">
      <alignment horizontal="center" wrapText="1"/>
    </xf>
    <xf numFmtId="43" fontId="7" fillId="18" borderId="0" xfId="4" applyFont="1" applyFill="1" applyAlignment="1" applyProtection="1">
      <alignment horizontal="center" wrapText="1"/>
    </xf>
    <xf numFmtId="43" fontId="7" fillId="0" borderId="0" xfId="4" applyFont="1" applyFill="1" applyAlignment="1" applyProtection="1">
      <alignment horizontal="center" wrapText="1"/>
    </xf>
    <xf numFmtId="0" fontId="7" fillId="18" borderId="0" xfId="0" applyFont="1" applyFill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0" fontId="0" fillId="0" borderId="0" xfId="0" applyProtection="1"/>
    <xf numFmtId="0" fontId="6" fillId="0" borderId="0" xfId="0" applyFont="1" applyProtection="1"/>
    <xf numFmtId="0" fontId="8" fillId="0" borderId="0" xfId="5" applyFont="1" applyBorder="1" applyProtection="1"/>
    <xf numFmtId="0" fontId="9" fillId="0" borderId="0" xfId="3" applyFont="1" applyFill="1" applyBorder="1" applyProtection="1"/>
    <xf numFmtId="43" fontId="6" fillId="19" borderId="0" xfId="6" applyFont="1" applyFill="1" applyProtection="1"/>
    <xf numFmtId="43" fontId="6" fillId="20" borderId="0" xfId="6" applyFont="1" applyFill="1" applyProtection="1"/>
    <xf numFmtId="43" fontId="6" fillId="0" borderId="0" xfId="4" applyFont="1" applyProtection="1"/>
    <xf numFmtId="0" fontId="8" fillId="0" borderId="0" xfId="2" applyFont="1" applyBorder="1" applyProtection="1"/>
    <xf numFmtId="0" fontId="6" fillId="16" borderId="0" xfId="0" applyFont="1" applyFill="1" applyProtection="1"/>
    <xf numFmtId="14" fontId="6" fillId="0" borderId="0" xfId="0" applyNumberFormat="1" applyFont="1" applyProtection="1"/>
    <xf numFmtId="43" fontId="6" fillId="0" borderId="0" xfId="0" applyNumberFormat="1" applyFont="1" applyProtection="1"/>
    <xf numFmtId="43" fontId="6" fillId="0" borderId="0" xfId="1" applyFont="1" applyProtection="1"/>
    <xf numFmtId="0" fontId="8" fillId="0" borderId="0" xfId="5" applyFont="1" applyFill="1" applyBorder="1" applyProtection="1"/>
    <xf numFmtId="0" fontId="8" fillId="0" borderId="0" xfId="7" quotePrefix="1" applyNumberFormat="1" applyFont="1" applyProtection="1"/>
    <xf numFmtId="49" fontId="6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Protection="1"/>
  </cellXfs>
  <cellStyles count="82">
    <cellStyle name="£Z_x0004_Ç_x0006_^_x0004_" xfId="8"/>
    <cellStyle name="£Z_x0004_Ç_x0006_^_x0004_ 2" xfId="2"/>
    <cellStyle name="£Z_x0004_Ç_x0006_^_x0004_ 2 2" xfId="9"/>
    <cellStyle name="20% - Accent1 2" xfId="10"/>
    <cellStyle name="20% - Accent2 2" xfId="11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Comma" xfId="1" builtinId="3"/>
    <cellStyle name="Comma 10" xfId="6"/>
    <cellStyle name="Comma 2" xfId="22"/>
    <cellStyle name="Comma 2 2" xfId="23"/>
    <cellStyle name="Comma 2 3" xfId="24"/>
    <cellStyle name="Comma 2 3 2" xfId="25"/>
    <cellStyle name="Comma 2 3 2 2" xfId="26"/>
    <cellStyle name="Comma 2 4" xfId="27"/>
    <cellStyle name="Comma 3" xfId="28"/>
    <cellStyle name="Comma 4" xfId="29"/>
    <cellStyle name="Comma 5" xfId="30"/>
    <cellStyle name="Comma 5 2" xfId="31"/>
    <cellStyle name="Comma 5 3" xfId="32"/>
    <cellStyle name="Comma 6" xfId="33"/>
    <cellStyle name="Comma 7" xfId="34"/>
    <cellStyle name="Comma 8" xfId="35"/>
    <cellStyle name="Comma 8 2" xfId="4"/>
    <cellStyle name="Comma 8 3" xfId="36"/>
    <cellStyle name="Comma 8 4" xfId="37"/>
    <cellStyle name="Comma 9" xfId="38"/>
    <cellStyle name="Comma 9 2" xfId="39"/>
    <cellStyle name="Normal" xfId="0" builtinId="0"/>
    <cellStyle name="Normal - Style1" xfId="40"/>
    <cellStyle name="Normal 10" xfId="41"/>
    <cellStyle name="Normal 11" xfId="42"/>
    <cellStyle name="Normal 12" xfId="43"/>
    <cellStyle name="Normal 13" xfId="44"/>
    <cellStyle name="Normal 14" xfId="45"/>
    <cellStyle name="Normal 15" xfId="46"/>
    <cellStyle name="Normal 2" xfId="3"/>
    <cellStyle name="Normal 2 2" xfId="7"/>
    <cellStyle name="Normal 2 2 2" xfId="47"/>
    <cellStyle name="Normal 2 2 3" xfId="48"/>
    <cellStyle name="Normal 2 2 3 2" xfId="49"/>
    <cellStyle name="Normal 2 2 3 3" xfId="50"/>
    <cellStyle name="Normal 2 3" xfId="51"/>
    <cellStyle name="Normal 2 4" xfId="52"/>
    <cellStyle name="Normal 3" xfId="53"/>
    <cellStyle name="Normal 3 2" xfId="54"/>
    <cellStyle name="Normal 3 2 2" xfId="55"/>
    <cellStyle name="Normal 3 2 2 2" xfId="56"/>
    <cellStyle name="Normal 3 3" xfId="57"/>
    <cellStyle name="Normal 4" xfId="58"/>
    <cellStyle name="Normal 4 2" xfId="59"/>
    <cellStyle name="Normal 4 3" xfId="60"/>
    <cellStyle name="Normal 5" xfId="61"/>
    <cellStyle name="Normal 5 2" xfId="62"/>
    <cellStyle name="Normal 6" xfId="63"/>
    <cellStyle name="Normal 6 2" xfId="64"/>
    <cellStyle name="Normal 6 3" xfId="65"/>
    <cellStyle name="Normal 7" xfId="66"/>
    <cellStyle name="Normal 8" xfId="67"/>
    <cellStyle name="Normal 9" xfId="68"/>
    <cellStyle name="Normal 9 2" xfId="69"/>
    <cellStyle name="Normal 9 3" xfId="70"/>
    <cellStyle name="Normal_prov fee mcare #s" xfId="5"/>
    <cellStyle name="Note 2" xfId="71"/>
    <cellStyle name="Note 2 2" xfId="72"/>
    <cellStyle name="Note 2 3" xfId="73"/>
    <cellStyle name="Note 3" xfId="74"/>
    <cellStyle name="Percent 2" xfId="75"/>
    <cellStyle name="Percent 3" xfId="76"/>
    <cellStyle name="Percent 4" xfId="77"/>
    <cellStyle name="Percent 5" xfId="78"/>
    <cellStyle name="Percent 6" xfId="79"/>
    <cellStyle name="Percent 7" xfId="80"/>
    <cellStyle name="Percent 8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80"/>
  <sheetViews>
    <sheetView tabSelected="1" topLeftCell="B1" workbookViewId="0">
      <pane xSplit="2" ySplit="1" topLeftCell="V2" activePane="bottomRight" state="frozen"/>
      <selection activeCell="B1" sqref="B1"/>
      <selection pane="topRight" activeCell="D1" sqref="D1"/>
      <selection pane="bottomLeft" activeCell="B2" sqref="B2"/>
      <selection pane="bottomRight" activeCell="B2" sqref="B2"/>
    </sheetView>
  </sheetViews>
  <sheetFormatPr defaultRowHeight="15" x14ac:dyDescent="0.25"/>
  <cols>
    <col min="1" max="1" width="4.7109375" style="11" bestFit="1" customWidth="1"/>
    <col min="2" max="2" width="11.140625" style="11" bestFit="1" customWidth="1"/>
    <col min="3" max="3" width="47.7109375" style="11" bestFit="1" customWidth="1"/>
    <col min="4" max="4" width="7.28515625" style="11" bestFit="1" customWidth="1"/>
    <col min="5" max="5" width="8.140625" style="11" customWidth="1"/>
    <col min="6" max="6" width="8" style="11" bestFit="1" customWidth="1"/>
    <col min="7" max="8" width="13.5703125" style="11" bestFit="1" customWidth="1"/>
    <col min="9" max="9" width="12.42578125" style="11" bestFit="1" customWidth="1"/>
    <col min="10" max="11" width="13.7109375" style="11" bestFit="1" customWidth="1"/>
    <col min="12" max="12" width="10.5703125" style="11" bestFit="1" customWidth="1"/>
    <col min="13" max="13" width="8.140625" style="11" customWidth="1"/>
    <col min="14" max="15" width="13.5703125" style="11" bestFit="1" customWidth="1"/>
    <col min="16" max="16" width="10.5703125" style="11" bestFit="1" customWidth="1"/>
    <col min="17" max="17" width="8.140625" style="11" customWidth="1"/>
    <col min="18" max="19" width="13.5703125" style="11" bestFit="1" customWidth="1"/>
    <col min="20" max="20" width="10.5703125" style="11" bestFit="1" customWidth="1"/>
    <col min="21" max="22" width="8.140625" style="11" customWidth="1"/>
    <col min="23" max="23" width="8.140625" style="11" bestFit="1" customWidth="1"/>
    <col min="24" max="25" width="13.5703125" style="11" bestFit="1" customWidth="1"/>
    <col min="26" max="26" width="12.7109375" style="11" bestFit="1" customWidth="1"/>
    <col min="27" max="28" width="13.7109375" style="11" bestFit="1" customWidth="1"/>
    <col min="29" max="29" width="8.140625" style="11" customWidth="1"/>
    <col min="30" max="31" width="11.85546875" style="11" bestFit="1" customWidth="1"/>
    <col min="32" max="32" width="9.140625" style="11"/>
    <col min="33" max="33" width="28.42578125" style="11" bestFit="1" customWidth="1"/>
    <col min="34" max="34" width="10.7109375" style="11" bestFit="1" customWidth="1"/>
    <col min="35" max="35" width="14.5703125" style="11" bestFit="1" customWidth="1"/>
    <col min="36" max="36" width="14.28515625" style="11" bestFit="1" customWidth="1"/>
    <col min="37" max="37" width="15.28515625" style="11" bestFit="1" customWidth="1"/>
    <col min="38" max="16384" width="9.140625" style="11"/>
  </cols>
  <sheetData>
    <row r="1" spans="1:37" ht="51.75" x14ac:dyDescent="0.25">
      <c r="A1" s="1" t="s">
        <v>0</v>
      </c>
      <c r="B1" s="2" t="s">
        <v>1</v>
      </c>
      <c r="C1" s="3" t="s">
        <v>2</v>
      </c>
      <c r="D1" s="3" t="s">
        <v>3</v>
      </c>
      <c r="E1" s="4"/>
      <c r="F1" s="5" t="s">
        <v>4</v>
      </c>
      <c r="G1" s="6" t="s">
        <v>5</v>
      </c>
      <c r="H1" s="6" t="s">
        <v>6</v>
      </c>
      <c r="I1" s="6" t="s">
        <v>7</v>
      </c>
      <c r="J1" s="7" t="s">
        <v>8</v>
      </c>
      <c r="K1" s="7" t="s">
        <v>9</v>
      </c>
      <c r="L1" s="7" t="s">
        <v>10</v>
      </c>
      <c r="M1" s="8"/>
      <c r="N1" s="9" t="s">
        <v>11</v>
      </c>
      <c r="O1" s="9" t="s">
        <v>12</v>
      </c>
      <c r="P1" s="7" t="s">
        <v>10</v>
      </c>
      <c r="Q1" s="10"/>
      <c r="R1" s="9" t="s">
        <v>13</v>
      </c>
      <c r="S1" s="9" t="s">
        <v>14</v>
      </c>
      <c r="T1" s="7" t="s">
        <v>10</v>
      </c>
      <c r="U1" s="10"/>
      <c r="W1" s="5" t="s">
        <v>15</v>
      </c>
      <c r="X1" s="6" t="s">
        <v>5</v>
      </c>
      <c r="Y1" s="6" t="s">
        <v>6</v>
      </c>
      <c r="Z1" s="6" t="s">
        <v>7</v>
      </c>
      <c r="AA1" s="7" t="s">
        <v>16</v>
      </c>
      <c r="AB1" s="7" t="s">
        <v>17</v>
      </c>
      <c r="AC1" s="8"/>
      <c r="AD1" s="9" t="s">
        <v>18</v>
      </c>
      <c r="AE1" s="9" t="s">
        <v>19</v>
      </c>
    </row>
    <row r="2" spans="1:37" x14ac:dyDescent="0.25">
      <c r="A2" s="12" t="s">
        <v>20</v>
      </c>
      <c r="B2" s="13" t="s">
        <v>21</v>
      </c>
      <c r="C2" s="14" t="s">
        <v>22</v>
      </c>
      <c r="D2" s="14">
        <v>1</v>
      </c>
      <c r="E2" s="14"/>
      <c r="F2" s="5"/>
      <c r="G2" s="15">
        <v>1257524.0039869321</v>
      </c>
      <c r="H2" s="15">
        <v>1255918.3088662361</v>
      </c>
      <c r="I2" s="16">
        <v>323178.17248887016</v>
      </c>
      <c r="J2" s="17">
        <f>($G2+$I2)*23.6%</f>
        <v>373045.71364828933</v>
      </c>
      <c r="K2" s="17">
        <f>($H2+$I2)*23.6%</f>
        <v>372666.76959980512</v>
      </c>
      <c r="L2" s="17">
        <f>K2-J2</f>
        <v>-378.94404848420527</v>
      </c>
      <c r="M2" s="17"/>
      <c r="N2" s="17">
        <f>($G2+$I2)*25%</f>
        <v>395175.54411895055</v>
      </c>
      <c r="O2" s="17">
        <f>($H2+$I2)*25%</f>
        <v>394774.12033877656</v>
      </c>
      <c r="P2" s="17">
        <f>O2-N2</f>
        <v>-401.4237801739946</v>
      </c>
      <c r="Q2" s="17"/>
      <c r="R2" s="17">
        <f>($G2+$I2)*25%</f>
        <v>395175.54411895055</v>
      </c>
      <c r="S2" s="17">
        <f>($H2+$I2)*25%</f>
        <v>394774.12033877656</v>
      </c>
      <c r="T2" s="17">
        <f>S2-R2</f>
        <v>-401.4237801739946</v>
      </c>
      <c r="U2" s="17"/>
      <c r="W2" s="5"/>
      <c r="X2" s="15">
        <v>1213796.314676268</v>
      </c>
      <c r="Y2" s="15">
        <v>1212190.6195546079</v>
      </c>
      <c r="Z2" s="16">
        <v>311925.97987480572</v>
      </c>
      <c r="AA2" s="17">
        <f>($X2+$Z2)*25%</f>
        <v>381430.57363776845</v>
      </c>
      <c r="AB2" s="17">
        <f>(($Y2+$Z2)*25%)+L2+P2+T2</f>
        <v>379847.35824852122</v>
      </c>
      <c r="AC2" s="17"/>
      <c r="AD2" s="17">
        <f>($X2+$Z2)*1.4%</f>
        <v>21360.112123715033</v>
      </c>
      <c r="AE2" s="17">
        <f>($Y2+$Z2)*1.4%</f>
        <v>21337.63239201179</v>
      </c>
      <c r="AG2" s="12"/>
      <c r="AH2" s="12"/>
      <c r="AI2" s="12"/>
      <c r="AJ2" s="12"/>
      <c r="AK2" s="12"/>
    </row>
    <row r="3" spans="1:37" x14ac:dyDescent="0.25">
      <c r="A3" s="12" t="s">
        <v>20</v>
      </c>
      <c r="B3" s="18" t="s">
        <v>23</v>
      </c>
      <c r="C3" s="14" t="s">
        <v>24</v>
      </c>
      <c r="D3" s="14">
        <v>1</v>
      </c>
      <c r="E3" s="14"/>
      <c r="F3" s="19"/>
      <c r="G3" s="15">
        <v>2349125.0324151763</v>
      </c>
      <c r="H3" s="15">
        <v>2346125.5043023969</v>
      </c>
      <c r="I3" s="16">
        <v>1095093.8786480024</v>
      </c>
      <c r="J3" s="17">
        <f t="shared" ref="J3:J66" si="0">($G3+$I3)*23.6%</f>
        <v>812835.66301091015</v>
      </c>
      <c r="K3" s="17">
        <f t="shared" ref="K3:K66" si="1">($H3+$I3)*23.6%</f>
        <v>812127.77437629423</v>
      </c>
      <c r="L3" s="17">
        <f t="shared" ref="L3:L66" si="2">K3-J3</f>
        <v>-707.888634615927</v>
      </c>
      <c r="M3" s="17"/>
      <c r="N3" s="17">
        <f t="shared" ref="N3:N66" si="3">($G3+$I3)*25%</f>
        <v>861054.72776579461</v>
      </c>
      <c r="O3" s="17">
        <f t="shared" ref="O3:O66" si="4">($H3+$I3)*25%</f>
        <v>860304.84573759977</v>
      </c>
      <c r="P3" s="17">
        <f t="shared" ref="P3:P66" si="5">O3-N3</f>
        <v>-749.88202819484286</v>
      </c>
      <c r="Q3" s="17"/>
      <c r="R3" s="17">
        <f t="shared" ref="R3:R66" si="6">($G3+$I3)*25%</f>
        <v>861054.72776579461</v>
      </c>
      <c r="S3" s="17">
        <f t="shared" ref="S3:S66" si="7">($H3+$I3)*25%</f>
        <v>860304.84573759977</v>
      </c>
      <c r="T3" s="17">
        <f t="shared" ref="T3:T66" si="8">S3-R3</f>
        <v>-749.88202819484286</v>
      </c>
      <c r="U3" s="17"/>
      <c r="W3" s="19"/>
      <c r="X3" s="15">
        <v>2267439.2679735604</v>
      </c>
      <c r="Y3" s="15">
        <v>2264439.7398589798</v>
      </c>
      <c r="Z3" s="16">
        <v>1056965.6623822378</v>
      </c>
      <c r="AA3" s="17">
        <f t="shared" ref="AA3:AA66" si="9">($X3+$Z3)*25%</f>
        <v>831101.23258894961</v>
      </c>
      <c r="AB3" s="17">
        <f t="shared" ref="AB3:AB66" si="10">(($Y3+$Z3)*25%)+L3+P3+T3</f>
        <v>828143.69786929886</v>
      </c>
      <c r="AC3" s="17"/>
      <c r="AD3" s="17">
        <f t="shared" ref="AD3:AD66" si="11">($X3+$Z3)*1.4%</f>
        <v>46541.669024981173</v>
      </c>
      <c r="AE3" s="17">
        <f t="shared" ref="AE3:AE66" si="12">($Y3+$Z3)*1.4%</f>
        <v>46499.675631377046</v>
      </c>
      <c r="AG3" s="12"/>
      <c r="AH3" s="20"/>
      <c r="AI3" s="21"/>
      <c r="AJ3" s="22"/>
      <c r="AK3" s="21"/>
    </row>
    <row r="4" spans="1:37" x14ac:dyDescent="0.25">
      <c r="A4" s="12" t="s">
        <v>20</v>
      </c>
      <c r="B4" s="18" t="s">
        <v>25</v>
      </c>
      <c r="C4" s="14" t="s">
        <v>26</v>
      </c>
      <c r="D4" s="14">
        <v>1</v>
      </c>
      <c r="E4" s="14"/>
      <c r="F4" s="19"/>
      <c r="G4" s="15">
        <v>5913555.7251145486</v>
      </c>
      <c r="H4" s="15">
        <v>5906004.8811197812</v>
      </c>
      <c r="I4" s="16">
        <v>1621689.386317496</v>
      </c>
      <c r="J4" s="17">
        <f t="shared" si="0"/>
        <v>1778317.8462979626</v>
      </c>
      <c r="K4" s="17">
        <f t="shared" si="1"/>
        <v>1776535.8471151977</v>
      </c>
      <c r="L4" s="17">
        <f t="shared" si="2"/>
        <v>-1781.9991827649064</v>
      </c>
      <c r="M4" s="17"/>
      <c r="N4" s="17">
        <f t="shared" si="3"/>
        <v>1883811.2778580112</v>
      </c>
      <c r="O4" s="17">
        <f t="shared" si="4"/>
        <v>1881923.5668593193</v>
      </c>
      <c r="P4" s="17">
        <f t="shared" si="5"/>
        <v>-1887.7109986918513</v>
      </c>
      <c r="Q4" s="17"/>
      <c r="R4" s="17">
        <f t="shared" si="6"/>
        <v>1883811.2778580112</v>
      </c>
      <c r="S4" s="17">
        <f t="shared" si="7"/>
        <v>1881923.5668593193</v>
      </c>
      <c r="T4" s="17">
        <f t="shared" si="8"/>
        <v>-1887.7109986918513</v>
      </c>
      <c r="U4" s="17"/>
      <c r="W4" s="19"/>
      <c r="X4" s="15">
        <v>5707924.5589107461</v>
      </c>
      <c r="Y4" s="15">
        <v>5700373.714911445</v>
      </c>
      <c r="Z4" s="16">
        <v>1565226.5342798729</v>
      </c>
      <c r="AA4" s="17">
        <f t="shared" si="9"/>
        <v>1818287.7732976547</v>
      </c>
      <c r="AB4" s="17">
        <f t="shared" si="10"/>
        <v>1810842.6411176808</v>
      </c>
      <c r="AC4" s="17"/>
      <c r="AD4" s="17">
        <f t="shared" si="11"/>
        <v>101824.11530466865</v>
      </c>
      <c r="AE4" s="17">
        <f t="shared" si="12"/>
        <v>101718.40348867844</v>
      </c>
      <c r="AG4" s="12"/>
      <c r="AH4" s="20"/>
      <c r="AI4" s="21"/>
      <c r="AJ4" s="22"/>
      <c r="AK4" s="21"/>
    </row>
    <row r="5" spans="1:37" x14ac:dyDescent="0.25">
      <c r="A5" s="12" t="s">
        <v>20</v>
      </c>
      <c r="B5" s="13" t="s">
        <v>27</v>
      </c>
      <c r="C5" s="14" t="s">
        <v>28</v>
      </c>
      <c r="D5" s="14">
        <v>1</v>
      </c>
      <c r="E5" s="14"/>
      <c r="F5" s="19"/>
      <c r="G5" s="15">
        <v>732251.79096979822</v>
      </c>
      <c r="H5" s="15">
        <v>731316.80036591843</v>
      </c>
      <c r="I5" s="16">
        <v>633990.15121797391</v>
      </c>
      <c r="J5" s="17">
        <f t="shared" si="0"/>
        <v>322433.09835631424</v>
      </c>
      <c r="K5" s="17">
        <f t="shared" si="1"/>
        <v>322212.44057379861</v>
      </c>
      <c r="L5" s="17">
        <f t="shared" si="2"/>
        <v>-220.65778251562733</v>
      </c>
      <c r="M5" s="17"/>
      <c r="N5" s="17">
        <f t="shared" si="3"/>
        <v>341560.48554694303</v>
      </c>
      <c r="O5" s="17">
        <f t="shared" si="4"/>
        <v>341326.73789597308</v>
      </c>
      <c r="P5" s="17">
        <f t="shared" si="5"/>
        <v>-233.74765096994815</v>
      </c>
      <c r="Q5" s="17"/>
      <c r="R5" s="17">
        <f t="shared" si="6"/>
        <v>341560.48554694303</v>
      </c>
      <c r="S5" s="17">
        <f t="shared" si="7"/>
        <v>341326.73789597308</v>
      </c>
      <c r="T5" s="17">
        <f t="shared" si="8"/>
        <v>-233.74765096994815</v>
      </c>
      <c r="U5" s="17"/>
      <c r="W5" s="19"/>
      <c r="X5" s="15">
        <v>706789.31175573368</v>
      </c>
      <c r="Y5" s="15">
        <v>705854.3211512923</v>
      </c>
      <c r="Z5" s="16">
        <v>611916.32351486629</v>
      </c>
      <c r="AA5" s="17">
        <f t="shared" si="9"/>
        <v>329676.40881764999</v>
      </c>
      <c r="AB5" s="17">
        <f t="shared" si="10"/>
        <v>328754.50808208412</v>
      </c>
      <c r="AC5" s="17"/>
      <c r="AD5" s="17">
        <f t="shared" si="11"/>
        <v>18461.878893788398</v>
      </c>
      <c r="AE5" s="17">
        <f t="shared" si="12"/>
        <v>18448.789025326219</v>
      </c>
      <c r="AG5" s="12"/>
      <c r="AH5" s="20"/>
      <c r="AI5" s="21"/>
      <c r="AJ5" s="22"/>
      <c r="AK5" s="21"/>
    </row>
    <row r="6" spans="1:37" x14ac:dyDescent="0.25">
      <c r="A6" s="12" t="s">
        <v>20</v>
      </c>
      <c r="B6" s="13" t="s">
        <v>29</v>
      </c>
      <c r="C6" s="14" t="s">
        <v>30</v>
      </c>
      <c r="D6" s="14">
        <v>1</v>
      </c>
      <c r="E6" s="14"/>
      <c r="F6" s="19"/>
      <c r="G6" s="15">
        <v>80688.45602887265</v>
      </c>
      <c r="H6" s="15">
        <v>80585.427331423314</v>
      </c>
      <c r="I6" s="16">
        <v>501102.14859457355</v>
      </c>
      <c r="J6" s="17">
        <f t="shared" si="0"/>
        <v>137302.58269113331</v>
      </c>
      <c r="K6" s="17">
        <f t="shared" si="1"/>
        <v>137278.26791853528</v>
      </c>
      <c r="L6" s="17">
        <f t="shared" si="2"/>
        <v>-24.314772598037962</v>
      </c>
      <c r="M6" s="17"/>
      <c r="N6" s="17">
        <f t="shared" si="3"/>
        <v>145447.65115586156</v>
      </c>
      <c r="O6" s="17">
        <f t="shared" si="4"/>
        <v>145421.89398149922</v>
      </c>
      <c r="P6" s="17">
        <f t="shared" si="5"/>
        <v>-25.757174362341175</v>
      </c>
      <c r="Q6" s="17"/>
      <c r="R6" s="17">
        <f t="shared" si="6"/>
        <v>145447.65115586156</v>
      </c>
      <c r="S6" s="17">
        <f t="shared" si="7"/>
        <v>145421.89398149922</v>
      </c>
      <c r="T6" s="17">
        <f t="shared" si="8"/>
        <v>-25.757174362341175</v>
      </c>
      <c r="U6" s="17"/>
      <c r="W6" s="19"/>
      <c r="X6" s="15">
        <v>77882.688723436469</v>
      </c>
      <c r="Y6" s="15">
        <v>77779.660025925274</v>
      </c>
      <c r="Z6" s="16">
        <v>483655.12285058748</v>
      </c>
      <c r="AA6" s="17">
        <f t="shared" si="9"/>
        <v>140384.45289350598</v>
      </c>
      <c r="AB6" s="17">
        <f t="shared" si="10"/>
        <v>140282.86659780546</v>
      </c>
      <c r="AC6" s="17"/>
      <c r="AD6" s="17">
        <f t="shared" si="11"/>
        <v>7861.5293620363336</v>
      </c>
      <c r="AE6" s="17">
        <f t="shared" si="12"/>
        <v>7860.0869602711773</v>
      </c>
      <c r="AG6" s="12"/>
      <c r="AH6" s="20"/>
      <c r="AI6" s="21"/>
      <c r="AJ6" s="22"/>
      <c r="AK6" s="21"/>
    </row>
    <row r="7" spans="1:37" x14ac:dyDescent="0.25">
      <c r="A7" s="12" t="s">
        <v>31</v>
      </c>
      <c r="B7" s="23" t="s">
        <v>32</v>
      </c>
      <c r="C7" s="14" t="s">
        <v>33</v>
      </c>
      <c r="D7" s="14">
        <v>1</v>
      </c>
      <c r="E7" s="14"/>
      <c r="F7" s="19"/>
      <c r="G7" s="15">
        <v>13330.511179830686</v>
      </c>
      <c r="H7" s="15">
        <v>13313.489845295542</v>
      </c>
      <c r="I7" s="16">
        <v>0</v>
      </c>
      <c r="J7" s="17">
        <f t="shared" si="0"/>
        <v>3146.0006384400422</v>
      </c>
      <c r="K7" s="17">
        <f t="shared" si="1"/>
        <v>3141.983603489748</v>
      </c>
      <c r="L7" s="17">
        <f t="shared" si="2"/>
        <v>-4.0170349502941463</v>
      </c>
      <c r="M7" s="17"/>
      <c r="N7" s="17">
        <f t="shared" si="3"/>
        <v>3332.6277949576715</v>
      </c>
      <c r="O7" s="17">
        <f t="shared" si="4"/>
        <v>3328.3724613238855</v>
      </c>
      <c r="P7" s="17">
        <f t="shared" si="5"/>
        <v>-4.2553336337859946</v>
      </c>
      <c r="Q7" s="17"/>
      <c r="R7" s="17">
        <f t="shared" si="6"/>
        <v>3332.6277949576715</v>
      </c>
      <c r="S7" s="17">
        <f t="shared" si="7"/>
        <v>3328.3724613238855</v>
      </c>
      <c r="T7" s="17">
        <f t="shared" si="8"/>
        <v>-4.2553336337859946</v>
      </c>
      <c r="U7" s="17"/>
      <c r="W7" s="19"/>
      <c r="X7" s="15">
        <v>12866.971359218223</v>
      </c>
      <c r="Y7" s="15">
        <v>12849.950024672857</v>
      </c>
      <c r="Z7" s="16">
        <v>0</v>
      </c>
      <c r="AA7" s="17">
        <f t="shared" si="9"/>
        <v>3216.7428398045558</v>
      </c>
      <c r="AB7" s="17">
        <f t="shared" si="10"/>
        <v>3199.959803950348</v>
      </c>
      <c r="AC7" s="17"/>
      <c r="AD7" s="17">
        <f t="shared" si="11"/>
        <v>180.13759902905511</v>
      </c>
      <c r="AE7" s="17">
        <f t="shared" si="12"/>
        <v>179.89930034541999</v>
      </c>
    </row>
    <row r="8" spans="1:37" x14ac:dyDescent="0.25">
      <c r="A8" s="12" t="s">
        <v>31</v>
      </c>
      <c r="B8" s="24" t="s">
        <v>34</v>
      </c>
      <c r="C8" s="14" t="s">
        <v>35</v>
      </c>
      <c r="D8" s="14">
        <v>1</v>
      </c>
      <c r="E8" s="14"/>
      <c r="F8" s="19"/>
      <c r="G8" s="15">
        <v>5102927.8137795776</v>
      </c>
      <c r="H8" s="15">
        <v>5096412.0355665702</v>
      </c>
      <c r="I8" s="16">
        <v>0</v>
      </c>
      <c r="J8" s="17">
        <f t="shared" si="0"/>
        <v>1204290.9640519803</v>
      </c>
      <c r="K8" s="17">
        <f t="shared" si="1"/>
        <v>1202753.2403937106</v>
      </c>
      <c r="L8" s="17">
        <f t="shared" si="2"/>
        <v>-1537.7236582697369</v>
      </c>
      <c r="M8" s="17"/>
      <c r="N8" s="17">
        <f t="shared" si="3"/>
        <v>1275731.9534448944</v>
      </c>
      <c r="O8" s="17">
        <f t="shared" si="4"/>
        <v>1274103.0088916426</v>
      </c>
      <c r="P8" s="17">
        <f t="shared" si="5"/>
        <v>-1628.9445532518439</v>
      </c>
      <c r="Q8" s="17"/>
      <c r="R8" s="17">
        <f t="shared" si="6"/>
        <v>1275731.9534448944</v>
      </c>
      <c r="S8" s="17">
        <f t="shared" si="7"/>
        <v>1274103.0088916426</v>
      </c>
      <c r="T8" s="17">
        <f t="shared" si="8"/>
        <v>-1628.9445532518439</v>
      </c>
      <c r="U8" s="17"/>
      <c r="W8" s="19"/>
      <c r="X8" s="15">
        <v>4925484.4876019107</v>
      </c>
      <c r="Y8" s="15">
        <v>4918968.7086426998</v>
      </c>
      <c r="Z8" s="16">
        <v>0</v>
      </c>
      <c r="AA8" s="17">
        <f t="shared" si="9"/>
        <v>1231371.1219004777</v>
      </c>
      <c r="AB8" s="17">
        <f t="shared" si="10"/>
        <v>1224946.5643959015</v>
      </c>
      <c r="AC8" s="17"/>
      <c r="AD8" s="17">
        <f t="shared" si="11"/>
        <v>68956.782826426745</v>
      </c>
      <c r="AE8" s="17">
        <f t="shared" si="12"/>
        <v>68865.561920997789</v>
      </c>
    </row>
    <row r="9" spans="1:37" x14ac:dyDescent="0.25">
      <c r="A9" s="12" t="s">
        <v>20</v>
      </c>
      <c r="B9" s="18" t="s">
        <v>36</v>
      </c>
      <c r="C9" s="14" t="s">
        <v>37</v>
      </c>
      <c r="D9" s="14">
        <v>1</v>
      </c>
      <c r="E9" s="14"/>
      <c r="F9" s="19"/>
      <c r="G9" s="15">
        <v>1140750.0559089368</v>
      </c>
      <c r="H9" s="15">
        <v>1139293.4659807133</v>
      </c>
      <c r="I9" s="16">
        <v>333945.83329159149</v>
      </c>
      <c r="J9" s="17">
        <f t="shared" si="0"/>
        <v>348028.22985132469</v>
      </c>
      <c r="K9" s="17">
        <f t="shared" si="1"/>
        <v>347684.47462826397</v>
      </c>
      <c r="L9" s="17">
        <f t="shared" si="2"/>
        <v>-343.75522306072526</v>
      </c>
      <c r="M9" s="17"/>
      <c r="N9" s="17">
        <f t="shared" si="3"/>
        <v>368673.97230013204</v>
      </c>
      <c r="O9" s="17">
        <f t="shared" si="4"/>
        <v>368309.82481807622</v>
      </c>
      <c r="P9" s="17">
        <f t="shared" si="5"/>
        <v>-364.14748205582146</v>
      </c>
      <c r="Q9" s="17"/>
      <c r="R9" s="17">
        <f t="shared" si="6"/>
        <v>368673.97230013204</v>
      </c>
      <c r="S9" s="17">
        <f t="shared" si="7"/>
        <v>368309.82481807622</v>
      </c>
      <c r="T9" s="17">
        <f t="shared" si="8"/>
        <v>-364.14748205582146</v>
      </c>
      <c r="U9" s="17"/>
      <c r="W9" s="19"/>
      <c r="X9" s="15">
        <v>1101082.9291839134</v>
      </c>
      <c r="Y9" s="15">
        <v>1099626.3392548151</v>
      </c>
      <c r="Z9" s="16">
        <v>322318.73976011033</v>
      </c>
      <c r="AA9" s="17">
        <f t="shared" si="9"/>
        <v>355850.41723600595</v>
      </c>
      <c r="AB9" s="17">
        <f t="shared" si="10"/>
        <v>354414.21956655901</v>
      </c>
      <c r="AC9" s="17"/>
      <c r="AD9" s="17">
        <f t="shared" si="11"/>
        <v>19927.623365216332</v>
      </c>
      <c r="AE9" s="17">
        <f t="shared" si="12"/>
        <v>19907.231106208954</v>
      </c>
    </row>
    <row r="10" spans="1:37" x14ac:dyDescent="0.25">
      <c r="A10" s="12" t="s">
        <v>20</v>
      </c>
      <c r="B10" s="13" t="s">
        <v>38</v>
      </c>
      <c r="C10" s="14" t="s">
        <v>39</v>
      </c>
      <c r="D10" s="14">
        <v>1</v>
      </c>
      <c r="E10" s="14"/>
      <c r="F10" s="19"/>
      <c r="G10" s="15">
        <v>749389.94448898977</v>
      </c>
      <c r="H10" s="15">
        <v>748433.07068495138</v>
      </c>
      <c r="I10" s="16">
        <v>483861.73861401842</v>
      </c>
      <c r="J10" s="17">
        <f t="shared" si="0"/>
        <v>291047.39721230994</v>
      </c>
      <c r="K10" s="17">
        <f t="shared" si="1"/>
        <v>290821.5749945569</v>
      </c>
      <c r="L10" s="17">
        <f t="shared" si="2"/>
        <v>-225.8222177530406</v>
      </c>
      <c r="M10" s="17"/>
      <c r="N10" s="17">
        <f t="shared" si="3"/>
        <v>308312.92077575205</v>
      </c>
      <c r="O10" s="17">
        <f t="shared" si="4"/>
        <v>308073.70232474245</v>
      </c>
      <c r="P10" s="17">
        <f t="shared" si="5"/>
        <v>-239.21845100959763</v>
      </c>
      <c r="Q10" s="17"/>
      <c r="R10" s="17">
        <f t="shared" si="6"/>
        <v>308312.92077575205</v>
      </c>
      <c r="S10" s="17">
        <f t="shared" si="7"/>
        <v>308073.70232474245</v>
      </c>
      <c r="T10" s="17">
        <f t="shared" si="8"/>
        <v>-239.21845100959763</v>
      </c>
      <c r="U10" s="17"/>
      <c r="W10" s="19"/>
      <c r="X10" s="15">
        <v>723331.52289126511</v>
      </c>
      <c r="Y10" s="15">
        <v>722374.64908665209</v>
      </c>
      <c r="Z10" s="16">
        <v>467014.97746201471</v>
      </c>
      <c r="AA10" s="17">
        <f t="shared" si="9"/>
        <v>297586.62508831994</v>
      </c>
      <c r="AB10" s="17">
        <f t="shared" si="10"/>
        <v>296643.14751739445</v>
      </c>
      <c r="AC10" s="17"/>
      <c r="AD10" s="17">
        <f t="shared" si="11"/>
        <v>16664.851004945915</v>
      </c>
      <c r="AE10" s="17">
        <f t="shared" si="12"/>
        <v>16651.454771681332</v>
      </c>
    </row>
    <row r="11" spans="1:37" x14ac:dyDescent="0.25">
      <c r="A11" s="12" t="s">
        <v>20</v>
      </c>
      <c r="B11" s="13" t="s">
        <v>40</v>
      </c>
      <c r="C11" s="14" t="s">
        <v>41</v>
      </c>
      <c r="D11" s="14">
        <v>1</v>
      </c>
      <c r="E11" s="14"/>
      <c r="F11" s="19"/>
      <c r="G11" s="15">
        <v>4925685.6513648871</v>
      </c>
      <c r="H11" s="15">
        <v>4919396.1893813359</v>
      </c>
      <c r="I11" s="16">
        <v>1381981.5016580708</v>
      </c>
      <c r="J11" s="17">
        <f t="shared" si="0"/>
        <v>1488609.4481134182</v>
      </c>
      <c r="K11" s="17">
        <f t="shared" si="1"/>
        <v>1487125.1350853001</v>
      </c>
      <c r="L11" s="17">
        <f t="shared" si="2"/>
        <v>-1484.3130281181075</v>
      </c>
      <c r="M11" s="17"/>
      <c r="N11" s="17">
        <f t="shared" si="3"/>
        <v>1576916.7882557395</v>
      </c>
      <c r="O11" s="17">
        <f t="shared" si="4"/>
        <v>1575344.4227598517</v>
      </c>
      <c r="P11" s="17">
        <f t="shared" si="5"/>
        <v>-1572.3654958878178</v>
      </c>
      <c r="Q11" s="17"/>
      <c r="R11" s="17">
        <f t="shared" si="6"/>
        <v>1576916.7882557395</v>
      </c>
      <c r="S11" s="17">
        <f t="shared" si="7"/>
        <v>1575344.4227598517</v>
      </c>
      <c r="T11" s="17">
        <f t="shared" si="8"/>
        <v>-1572.3654958878178</v>
      </c>
      <c r="U11" s="17"/>
      <c r="W11" s="19"/>
      <c r="X11" s="15">
        <v>4754405.5397153301</v>
      </c>
      <c r="Y11" s="15">
        <v>4748116.0777280023</v>
      </c>
      <c r="Z11" s="16">
        <v>1333864.6318646253</v>
      </c>
      <c r="AA11" s="17">
        <f t="shared" si="9"/>
        <v>1522067.5428949888</v>
      </c>
      <c r="AB11" s="17">
        <f t="shared" si="10"/>
        <v>1515866.1333782631</v>
      </c>
      <c r="AC11" s="17"/>
      <c r="AD11" s="17">
        <f t="shared" si="11"/>
        <v>85235.782402119366</v>
      </c>
      <c r="AE11" s="17">
        <f t="shared" si="12"/>
        <v>85147.729934296774</v>
      </c>
    </row>
    <row r="12" spans="1:37" x14ac:dyDescent="0.25">
      <c r="A12" s="12" t="s">
        <v>20</v>
      </c>
      <c r="B12" s="13" t="s">
        <v>42</v>
      </c>
      <c r="C12" s="14" t="s">
        <v>43</v>
      </c>
      <c r="D12" s="14">
        <v>1</v>
      </c>
      <c r="E12" s="14"/>
      <c r="F12" s="19"/>
      <c r="G12" s="15">
        <v>2294349.2750263214</v>
      </c>
      <c r="H12" s="15">
        <v>2291419.6884542941</v>
      </c>
      <c r="I12" s="16">
        <v>1303339.9877602074</v>
      </c>
      <c r="J12" s="17">
        <f t="shared" si="0"/>
        <v>849054.66601762094</v>
      </c>
      <c r="K12" s="17">
        <f t="shared" si="1"/>
        <v>848363.28358662233</v>
      </c>
      <c r="L12" s="17">
        <f t="shared" si="2"/>
        <v>-691.38243099860847</v>
      </c>
      <c r="M12" s="17"/>
      <c r="N12" s="17">
        <f t="shared" si="3"/>
        <v>899422.31569663226</v>
      </c>
      <c r="O12" s="17">
        <f t="shared" si="4"/>
        <v>898689.91905362532</v>
      </c>
      <c r="P12" s="17">
        <f t="shared" si="5"/>
        <v>-732.3966430069413</v>
      </c>
      <c r="Q12" s="17"/>
      <c r="R12" s="17">
        <f t="shared" si="6"/>
        <v>899422.31569663226</v>
      </c>
      <c r="S12" s="17">
        <f t="shared" si="7"/>
        <v>898689.91905362532</v>
      </c>
      <c r="T12" s="17">
        <f t="shared" si="8"/>
        <v>-732.3966430069413</v>
      </c>
      <c r="U12" s="17"/>
      <c r="W12" s="19"/>
      <c r="X12" s="15">
        <v>2214568.2195948414</v>
      </c>
      <c r="Y12" s="15">
        <v>2211638.6330210548</v>
      </c>
      <c r="Z12" s="16">
        <v>1257961.2034476767</v>
      </c>
      <c r="AA12" s="17">
        <f t="shared" si="9"/>
        <v>868132.35576062952</v>
      </c>
      <c r="AB12" s="17">
        <f t="shared" si="10"/>
        <v>865243.78340017039</v>
      </c>
      <c r="AC12" s="17"/>
      <c r="AD12" s="17">
        <f t="shared" si="11"/>
        <v>48615.411922595245</v>
      </c>
      <c r="AE12" s="17">
        <f t="shared" si="12"/>
        <v>48574.39771056224</v>
      </c>
    </row>
    <row r="13" spans="1:37" x14ac:dyDescent="0.25">
      <c r="A13" s="12" t="s">
        <v>20</v>
      </c>
      <c r="B13" s="13" t="s">
        <v>44</v>
      </c>
      <c r="C13" s="14" t="s">
        <v>45</v>
      </c>
      <c r="D13" s="14">
        <v>1</v>
      </c>
      <c r="E13" s="14"/>
      <c r="F13" s="19"/>
      <c r="G13" s="15">
        <v>1242187.4037012779</v>
      </c>
      <c r="H13" s="15">
        <v>1240601.2914308249</v>
      </c>
      <c r="I13" s="16">
        <v>554315.376403476</v>
      </c>
      <c r="J13" s="17">
        <f t="shared" si="0"/>
        <v>423974.656104722</v>
      </c>
      <c r="K13" s="17">
        <f t="shared" si="1"/>
        <v>423600.33360889507</v>
      </c>
      <c r="L13" s="17">
        <f t="shared" si="2"/>
        <v>-374.32249582692748</v>
      </c>
      <c r="M13" s="17"/>
      <c r="N13" s="17">
        <f t="shared" si="3"/>
        <v>449125.69502618851</v>
      </c>
      <c r="O13" s="17">
        <f t="shared" si="4"/>
        <v>448729.16695857525</v>
      </c>
      <c r="P13" s="17">
        <f t="shared" si="5"/>
        <v>-396.52806761325337</v>
      </c>
      <c r="Q13" s="17"/>
      <c r="R13" s="17">
        <f t="shared" si="6"/>
        <v>449125.69502618851</v>
      </c>
      <c r="S13" s="17">
        <f t="shared" si="7"/>
        <v>448729.16695857525</v>
      </c>
      <c r="T13" s="17">
        <f t="shared" si="8"/>
        <v>-396.52806761325337</v>
      </c>
      <c r="U13" s="17"/>
      <c r="W13" s="19"/>
      <c r="X13" s="15">
        <v>1198993.0116400078</v>
      </c>
      <c r="Y13" s="15">
        <v>1197406.8993686023</v>
      </c>
      <c r="Z13" s="16">
        <v>535015.60954052559</v>
      </c>
      <c r="AA13" s="17">
        <f t="shared" si="9"/>
        <v>433502.15529513336</v>
      </c>
      <c r="AB13" s="17">
        <f t="shared" si="10"/>
        <v>431938.24859622854</v>
      </c>
      <c r="AC13" s="17"/>
      <c r="AD13" s="17">
        <f t="shared" si="11"/>
        <v>24276.120696527465</v>
      </c>
      <c r="AE13" s="17">
        <f t="shared" si="12"/>
        <v>24253.915124727788</v>
      </c>
    </row>
    <row r="14" spans="1:37" x14ac:dyDescent="0.25">
      <c r="A14" s="12" t="s">
        <v>20</v>
      </c>
      <c r="B14" s="13" t="s">
        <v>46</v>
      </c>
      <c r="C14" s="14" t="s">
        <v>47</v>
      </c>
      <c r="D14" s="14">
        <v>1</v>
      </c>
      <c r="E14" s="14"/>
      <c r="F14" s="19"/>
      <c r="G14" s="15">
        <v>296997.61588805669</v>
      </c>
      <c r="H14" s="15">
        <v>296618.38843698788</v>
      </c>
      <c r="I14" s="16">
        <v>345161.46859707206</v>
      </c>
      <c r="J14" s="17">
        <f t="shared" si="0"/>
        <v>151549.54393849039</v>
      </c>
      <c r="K14" s="17">
        <f t="shared" si="1"/>
        <v>151460.04626003816</v>
      </c>
      <c r="L14" s="17">
        <f t="shared" si="2"/>
        <v>-89.497678452229593</v>
      </c>
      <c r="M14" s="17"/>
      <c r="N14" s="17">
        <f t="shared" si="3"/>
        <v>160539.77112128219</v>
      </c>
      <c r="O14" s="17">
        <f t="shared" si="4"/>
        <v>160444.96425851498</v>
      </c>
      <c r="P14" s="17">
        <f t="shared" si="5"/>
        <v>-94.806862767203711</v>
      </c>
      <c r="Q14" s="17"/>
      <c r="R14" s="17">
        <f t="shared" si="6"/>
        <v>160539.77112128219</v>
      </c>
      <c r="S14" s="17">
        <f t="shared" si="7"/>
        <v>160444.96425851498</v>
      </c>
      <c r="T14" s="17">
        <f t="shared" si="8"/>
        <v>-94.806862767203711</v>
      </c>
      <c r="U14" s="17"/>
      <c r="W14" s="19"/>
      <c r="X14" s="15">
        <v>286670.16334449808</v>
      </c>
      <c r="Y14" s="15">
        <v>286290.93589320156</v>
      </c>
      <c r="Z14" s="16">
        <v>333143.87688381557</v>
      </c>
      <c r="AA14" s="17">
        <f t="shared" si="9"/>
        <v>154953.51005707841</v>
      </c>
      <c r="AB14" s="17">
        <f t="shared" si="10"/>
        <v>154579.59179026764</v>
      </c>
      <c r="AC14" s="17"/>
      <c r="AD14" s="17">
        <f t="shared" si="11"/>
        <v>8677.3965631963911</v>
      </c>
      <c r="AE14" s="17">
        <f t="shared" si="12"/>
        <v>8672.0873788782392</v>
      </c>
    </row>
    <row r="15" spans="1:37" x14ac:dyDescent="0.25">
      <c r="A15" s="12" t="s">
        <v>20</v>
      </c>
      <c r="B15" s="13" t="s">
        <v>48</v>
      </c>
      <c r="C15" s="14" t="s">
        <v>49</v>
      </c>
      <c r="D15" s="14">
        <v>1</v>
      </c>
      <c r="E15" s="14"/>
      <c r="F15" s="19"/>
      <c r="G15" s="15">
        <v>29493330.804962933</v>
      </c>
      <c r="H15" s="15">
        <v>29455671.649214398</v>
      </c>
      <c r="I15" s="16">
        <v>4185592.8635264211</v>
      </c>
      <c r="J15" s="17">
        <f t="shared" si="0"/>
        <v>7948225.9857634874</v>
      </c>
      <c r="K15" s="17">
        <f t="shared" si="1"/>
        <v>7939338.4250068339</v>
      </c>
      <c r="L15" s="17">
        <f t="shared" si="2"/>
        <v>-8887.5607566535473</v>
      </c>
      <c r="M15" s="17"/>
      <c r="N15" s="17">
        <f t="shared" si="3"/>
        <v>8419730.917122338</v>
      </c>
      <c r="O15" s="17">
        <f t="shared" si="4"/>
        <v>8410316.1281852052</v>
      </c>
      <c r="P15" s="17">
        <f t="shared" si="5"/>
        <v>-9414.7889371328056</v>
      </c>
      <c r="Q15" s="17"/>
      <c r="R15" s="17">
        <f t="shared" si="6"/>
        <v>8419730.917122338</v>
      </c>
      <c r="S15" s="17">
        <f t="shared" si="7"/>
        <v>8410316.1281852052</v>
      </c>
      <c r="T15" s="17">
        <f t="shared" si="8"/>
        <v>-9414.7889371328056</v>
      </c>
      <c r="U15" s="17"/>
      <c r="W15" s="19"/>
      <c r="X15" s="15">
        <v>28467763.736591127</v>
      </c>
      <c r="Y15" s="15">
        <v>28430104.576031599</v>
      </c>
      <c r="Z15" s="16">
        <v>4039861.8052010797</v>
      </c>
      <c r="AA15" s="17">
        <f t="shared" si="9"/>
        <v>8126906.3854480516</v>
      </c>
      <c r="AB15" s="17">
        <f t="shared" si="10"/>
        <v>8089774.4566772506</v>
      </c>
      <c r="AC15" s="17"/>
      <c r="AD15" s="17">
        <f t="shared" si="11"/>
        <v>455106.75758509082</v>
      </c>
      <c r="AE15" s="17">
        <f t="shared" si="12"/>
        <v>454579.52933725744</v>
      </c>
    </row>
    <row r="16" spans="1:37" x14ac:dyDescent="0.25">
      <c r="A16" s="12" t="s">
        <v>20</v>
      </c>
      <c r="B16" s="13" t="s">
        <v>50</v>
      </c>
      <c r="C16" s="14" t="s">
        <v>51</v>
      </c>
      <c r="D16" s="14">
        <v>1</v>
      </c>
      <c r="E16" s="14"/>
      <c r="F16" s="19"/>
      <c r="G16" s="15">
        <v>33100987.858865324</v>
      </c>
      <c r="H16" s="15">
        <v>33058722.1817379</v>
      </c>
      <c r="I16" s="16">
        <v>3623704.685545716</v>
      </c>
      <c r="J16" s="17">
        <f t="shared" si="0"/>
        <v>8667027.4404810071</v>
      </c>
      <c r="K16" s="17">
        <f t="shared" si="1"/>
        <v>8657052.7406789325</v>
      </c>
      <c r="L16" s="17">
        <f t="shared" si="2"/>
        <v>-9974.6998020745814</v>
      </c>
      <c r="M16" s="17"/>
      <c r="N16" s="17">
        <f t="shared" si="3"/>
        <v>9181173.1361027602</v>
      </c>
      <c r="O16" s="17">
        <f t="shared" si="4"/>
        <v>9170606.7168209031</v>
      </c>
      <c r="P16" s="17">
        <f t="shared" si="5"/>
        <v>-10566.419281857088</v>
      </c>
      <c r="Q16" s="17"/>
      <c r="R16" s="17">
        <f t="shared" si="6"/>
        <v>9181173.1361027602</v>
      </c>
      <c r="S16" s="17">
        <f t="shared" si="7"/>
        <v>9170606.7168209031</v>
      </c>
      <c r="T16" s="17">
        <f t="shared" si="8"/>
        <v>-10566.419281857088</v>
      </c>
      <c r="U16" s="17"/>
      <c r="W16" s="19"/>
      <c r="X16" s="15">
        <v>31949972.28510331</v>
      </c>
      <c r="Y16" s="15">
        <v>31907706.611829303</v>
      </c>
      <c r="Z16" s="16">
        <v>3497537.0586164794</v>
      </c>
      <c r="AA16" s="17">
        <f t="shared" si="9"/>
        <v>8861877.335929947</v>
      </c>
      <c r="AB16" s="17">
        <f t="shared" si="10"/>
        <v>8820203.3792456575</v>
      </c>
      <c r="AC16" s="17"/>
      <c r="AD16" s="17">
        <f t="shared" si="11"/>
        <v>496265.13081207697</v>
      </c>
      <c r="AE16" s="17">
        <f t="shared" si="12"/>
        <v>495673.41138624091</v>
      </c>
    </row>
    <row r="17" spans="1:31" x14ac:dyDescent="0.25">
      <c r="A17" s="12" t="s">
        <v>20</v>
      </c>
      <c r="B17" s="13" t="s">
        <v>52</v>
      </c>
      <c r="C17" s="14" t="s">
        <v>53</v>
      </c>
      <c r="D17" s="14">
        <v>1</v>
      </c>
      <c r="E17" s="14"/>
      <c r="F17" s="19"/>
      <c r="G17" s="15">
        <v>1804991.8999737506</v>
      </c>
      <c r="H17" s="15">
        <v>1802687.1593266579</v>
      </c>
      <c r="I17" s="16">
        <v>737344.82465184922</v>
      </c>
      <c r="J17" s="17">
        <f t="shared" si="0"/>
        <v>599991.46701164159</v>
      </c>
      <c r="K17" s="17">
        <f t="shared" si="1"/>
        <v>599447.5482189277</v>
      </c>
      <c r="L17" s="17">
        <f t="shared" si="2"/>
        <v>-543.91879271389917</v>
      </c>
      <c r="M17" s="17"/>
      <c r="N17" s="17">
        <f t="shared" si="3"/>
        <v>635584.18115639989</v>
      </c>
      <c r="O17" s="17">
        <f t="shared" si="4"/>
        <v>635007.99599462678</v>
      </c>
      <c r="P17" s="17">
        <f t="shared" si="5"/>
        <v>-576.1851617731154</v>
      </c>
      <c r="Q17" s="17"/>
      <c r="R17" s="17">
        <f t="shared" si="6"/>
        <v>635584.18115639989</v>
      </c>
      <c r="S17" s="17">
        <f t="shared" si="7"/>
        <v>635007.99599462678</v>
      </c>
      <c r="T17" s="17">
        <f t="shared" si="8"/>
        <v>-576.1851617731154</v>
      </c>
      <c r="U17" s="17"/>
      <c r="W17" s="19"/>
      <c r="X17" s="15">
        <v>1742227.1934869729</v>
      </c>
      <c r="Y17" s="15">
        <v>1739922.4528384961</v>
      </c>
      <c r="Z17" s="16">
        <v>711672.46588432789</v>
      </c>
      <c r="AA17" s="17">
        <f t="shared" si="9"/>
        <v>613474.91484282515</v>
      </c>
      <c r="AB17" s="17">
        <f t="shared" si="10"/>
        <v>611202.44056444592</v>
      </c>
      <c r="AC17" s="17"/>
      <c r="AD17" s="17">
        <f t="shared" si="11"/>
        <v>34354.595231198204</v>
      </c>
      <c r="AE17" s="17">
        <f t="shared" si="12"/>
        <v>34322.328862119532</v>
      </c>
    </row>
    <row r="18" spans="1:31" x14ac:dyDescent="0.25">
      <c r="A18" s="12" t="s">
        <v>20</v>
      </c>
      <c r="B18" s="13" t="s">
        <v>54</v>
      </c>
      <c r="C18" s="14" t="s">
        <v>55</v>
      </c>
      <c r="D18" s="14">
        <v>1</v>
      </c>
      <c r="E18" s="14"/>
      <c r="F18" s="19"/>
      <c r="G18" s="15">
        <v>6772231.1463442622</v>
      </c>
      <c r="H18" s="15">
        <v>6763583.8880804796</v>
      </c>
      <c r="I18" s="16">
        <v>1116210.3952252856</v>
      </c>
      <c r="J18" s="17">
        <f t="shared" si="0"/>
        <v>1861672.2038104134</v>
      </c>
      <c r="K18" s="17">
        <f t="shared" si="1"/>
        <v>1859631.4508601606</v>
      </c>
      <c r="L18" s="17">
        <f t="shared" si="2"/>
        <v>-2040.7529502527323</v>
      </c>
      <c r="M18" s="17"/>
      <c r="N18" s="17">
        <f t="shared" si="3"/>
        <v>1972110.3853923869</v>
      </c>
      <c r="O18" s="17">
        <f t="shared" si="4"/>
        <v>1969948.5708264413</v>
      </c>
      <c r="P18" s="17">
        <f t="shared" si="5"/>
        <v>-2161.8145659456495</v>
      </c>
      <c r="Q18" s="17"/>
      <c r="R18" s="17">
        <f t="shared" si="6"/>
        <v>1972110.3853923869</v>
      </c>
      <c r="S18" s="17">
        <f t="shared" si="7"/>
        <v>1969948.5708264413</v>
      </c>
      <c r="T18" s="17">
        <f t="shared" si="8"/>
        <v>-2161.8145659456495</v>
      </c>
      <c r="U18" s="17"/>
      <c r="W18" s="19"/>
      <c r="X18" s="15">
        <v>6536741.3914223192</v>
      </c>
      <c r="Y18" s="15">
        <v>6528094.1313732797</v>
      </c>
      <c r="Z18" s="16">
        <v>1077346.958786587</v>
      </c>
      <c r="AA18" s="17">
        <f t="shared" si="9"/>
        <v>1903522.0875522266</v>
      </c>
      <c r="AB18" s="17">
        <f t="shared" si="10"/>
        <v>1894995.8904578227</v>
      </c>
      <c r="AC18" s="17"/>
      <c r="AD18" s="17">
        <f t="shared" si="11"/>
        <v>106597.23690292468</v>
      </c>
      <c r="AE18" s="17">
        <f t="shared" si="12"/>
        <v>106476.17526223813</v>
      </c>
    </row>
    <row r="19" spans="1:31" x14ac:dyDescent="0.25">
      <c r="A19" s="12" t="s">
        <v>20</v>
      </c>
      <c r="B19" s="13" t="s">
        <v>56</v>
      </c>
      <c r="C19" s="14" t="s">
        <v>57</v>
      </c>
      <c r="D19" s="14">
        <v>1</v>
      </c>
      <c r="E19" s="14"/>
      <c r="F19" s="19"/>
      <c r="G19" s="15">
        <v>360522.47495355591</v>
      </c>
      <c r="H19" s="15">
        <v>360062.13449317595</v>
      </c>
      <c r="I19" s="16">
        <v>212571.38232196911</v>
      </c>
      <c r="J19" s="17">
        <f t="shared" si="0"/>
        <v>135250.15031702392</v>
      </c>
      <c r="K19" s="17">
        <f t="shared" si="1"/>
        <v>135141.50996837424</v>
      </c>
      <c r="L19" s="17">
        <f t="shared" si="2"/>
        <v>-108.64034864967107</v>
      </c>
      <c r="M19" s="17"/>
      <c r="N19" s="17">
        <f t="shared" si="3"/>
        <v>143273.46431888125</v>
      </c>
      <c r="O19" s="17">
        <f t="shared" si="4"/>
        <v>143158.37920378626</v>
      </c>
      <c r="P19" s="17">
        <f t="shared" si="5"/>
        <v>-115.08511509498931</v>
      </c>
      <c r="Q19" s="17"/>
      <c r="R19" s="17">
        <f t="shared" si="6"/>
        <v>143273.46431888125</v>
      </c>
      <c r="S19" s="17">
        <f t="shared" si="7"/>
        <v>143158.37920378626</v>
      </c>
      <c r="T19" s="17">
        <f t="shared" si="8"/>
        <v>-115.08511509498931</v>
      </c>
      <c r="U19" s="17"/>
      <c r="W19" s="19"/>
      <c r="X19" s="15">
        <v>347986.08222920314</v>
      </c>
      <c r="Y19" s="15">
        <v>347525.74176854675</v>
      </c>
      <c r="Z19" s="16">
        <v>205170.21992382754</v>
      </c>
      <c r="AA19" s="17">
        <f t="shared" si="9"/>
        <v>138289.07553825766</v>
      </c>
      <c r="AB19" s="17">
        <f t="shared" si="10"/>
        <v>137835.17984425393</v>
      </c>
      <c r="AC19" s="17"/>
      <c r="AD19" s="17">
        <f t="shared" si="11"/>
        <v>7744.1882301424284</v>
      </c>
      <c r="AE19" s="17">
        <f t="shared" si="12"/>
        <v>7737.7434636932394</v>
      </c>
    </row>
    <row r="20" spans="1:31" x14ac:dyDescent="0.25">
      <c r="A20" s="12" t="s">
        <v>20</v>
      </c>
      <c r="B20" s="13" t="s">
        <v>58</v>
      </c>
      <c r="C20" s="14" t="s">
        <v>59</v>
      </c>
      <c r="D20" s="14">
        <v>1</v>
      </c>
      <c r="E20" s="14"/>
      <c r="F20" s="19"/>
      <c r="G20" s="15">
        <v>1834164.9052679501</v>
      </c>
      <c r="H20" s="15">
        <v>1831822.914475247</v>
      </c>
      <c r="I20" s="16">
        <v>871840.33127944905</v>
      </c>
      <c r="J20" s="17">
        <f t="shared" si="0"/>
        <v>638617.23582518625</v>
      </c>
      <c r="K20" s="17">
        <f t="shared" si="1"/>
        <v>638064.52599810832</v>
      </c>
      <c r="L20" s="17">
        <f t="shared" si="2"/>
        <v>-552.70982707792427</v>
      </c>
      <c r="M20" s="17"/>
      <c r="N20" s="17">
        <f t="shared" si="3"/>
        <v>676501.30913684983</v>
      </c>
      <c r="O20" s="17">
        <f t="shared" si="4"/>
        <v>675915.81143867399</v>
      </c>
      <c r="P20" s="17">
        <f t="shared" si="5"/>
        <v>-585.49769817583729</v>
      </c>
      <c r="Q20" s="17"/>
      <c r="R20" s="17">
        <f t="shared" si="6"/>
        <v>676501.30913684983</v>
      </c>
      <c r="S20" s="17">
        <f t="shared" si="7"/>
        <v>675915.81143867399</v>
      </c>
      <c r="T20" s="17">
        <f t="shared" si="8"/>
        <v>-585.49769817583729</v>
      </c>
      <c r="U20" s="17"/>
      <c r="W20" s="19"/>
      <c r="X20" s="15">
        <v>1770385.7703426545</v>
      </c>
      <c r="Y20" s="15">
        <v>1768043.7795485451</v>
      </c>
      <c r="Z20" s="16">
        <v>841485.20159752737</v>
      </c>
      <c r="AA20" s="17">
        <f t="shared" si="9"/>
        <v>652967.74298504554</v>
      </c>
      <c r="AB20" s="17">
        <f t="shared" si="10"/>
        <v>650658.54006308853</v>
      </c>
      <c r="AC20" s="17"/>
      <c r="AD20" s="17">
        <f t="shared" si="11"/>
        <v>36566.193607162546</v>
      </c>
      <c r="AE20" s="17">
        <f t="shared" si="12"/>
        <v>36533.40573604501</v>
      </c>
    </row>
    <row r="21" spans="1:31" x14ac:dyDescent="0.25">
      <c r="A21" s="12" t="s">
        <v>20</v>
      </c>
      <c r="B21" s="13" t="s">
        <v>60</v>
      </c>
      <c r="C21" s="14" t="s">
        <v>61</v>
      </c>
      <c r="D21" s="14">
        <v>1</v>
      </c>
      <c r="E21" s="14"/>
      <c r="F21" s="19"/>
      <c r="G21" s="15">
        <v>1630412.3426994055</v>
      </c>
      <c r="H21" s="15">
        <v>1628330.5175134887</v>
      </c>
      <c r="I21" s="16">
        <v>710366.40102434205</v>
      </c>
      <c r="J21" s="17">
        <f t="shared" si="0"/>
        <v>552423.78351880435</v>
      </c>
      <c r="K21" s="17">
        <f t="shared" si="1"/>
        <v>551932.47277492809</v>
      </c>
      <c r="L21" s="17">
        <f t="shared" si="2"/>
        <v>-491.31074387626722</v>
      </c>
      <c r="M21" s="17"/>
      <c r="N21" s="17">
        <f t="shared" si="3"/>
        <v>585194.68593093683</v>
      </c>
      <c r="O21" s="17">
        <f t="shared" si="4"/>
        <v>584674.22963445773</v>
      </c>
      <c r="P21" s="17">
        <f t="shared" si="5"/>
        <v>-520.45629647909664</v>
      </c>
      <c r="Q21" s="17"/>
      <c r="R21" s="17">
        <f t="shared" si="6"/>
        <v>585194.68593093683</v>
      </c>
      <c r="S21" s="17">
        <f t="shared" si="7"/>
        <v>584674.22963445773</v>
      </c>
      <c r="T21" s="17">
        <f t="shared" si="8"/>
        <v>-520.45629647909664</v>
      </c>
      <c r="U21" s="17"/>
      <c r="W21" s="19"/>
      <c r="X21" s="15">
        <v>1573718.2643805854</v>
      </c>
      <c r="Y21" s="15">
        <v>1571636.4391934185</v>
      </c>
      <c r="Z21" s="16">
        <v>685633.35822838743</v>
      </c>
      <c r="AA21" s="17">
        <f t="shared" si="9"/>
        <v>564837.90565224318</v>
      </c>
      <c r="AB21" s="17">
        <f t="shared" si="10"/>
        <v>562785.22601861705</v>
      </c>
      <c r="AC21" s="17"/>
      <c r="AD21" s="17">
        <f t="shared" si="11"/>
        <v>31630.922716525616</v>
      </c>
      <c r="AE21" s="17">
        <f t="shared" si="12"/>
        <v>31601.777163905281</v>
      </c>
    </row>
    <row r="22" spans="1:31" x14ac:dyDescent="0.25">
      <c r="A22" s="12" t="s">
        <v>20</v>
      </c>
      <c r="B22" s="13" t="s">
        <v>62</v>
      </c>
      <c r="C22" s="14" t="s">
        <v>63</v>
      </c>
      <c r="D22" s="14">
        <v>1</v>
      </c>
      <c r="E22" s="14"/>
      <c r="F22" s="19"/>
      <c r="G22" s="15">
        <v>802135.03238767898</v>
      </c>
      <c r="H22" s="15">
        <v>801110.80994456005</v>
      </c>
      <c r="I22" s="16">
        <v>323505.37790179241</v>
      </c>
      <c r="J22" s="17">
        <f t="shared" si="0"/>
        <v>265651.13682831527</v>
      </c>
      <c r="K22" s="17">
        <f t="shared" si="1"/>
        <v>265409.42033173918</v>
      </c>
      <c r="L22" s="17">
        <f t="shared" si="2"/>
        <v>-241.71649657608941</v>
      </c>
      <c r="M22" s="17"/>
      <c r="N22" s="17">
        <f t="shared" si="3"/>
        <v>281410.10257236788</v>
      </c>
      <c r="O22" s="17">
        <f t="shared" si="4"/>
        <v>281154.04696158809</v>
      </c>
      <c r="P22" s="17">
        <f t="shared" si="5"/>
        <v>-256.05561077978928</v>
      </c>
      <c r="Q22" s="17"/>
      <c r="R22" s="17">
        <f t="shared" si="6"/>
        <v>281410.10257236788</v>
      </c>
      <c r="S22" s="17">
        <f t="shared" si="7"/>
        <v>281154.04696158809</v>
      </c>
      <c r="T22" s="17">
        <f t="shared" si="8"/>
        <v>-256.05561077978928</v>
      </c>
      <c r="U22" s="17"/>
      <c r="W22" s="19"/>
      <c r="X22" s="15">
        <v>774242.51393853431</v>
      </c>
      <c r="Y22" s="15">
        <v>773218.29149480024</v>
      </c>
      <c r="Z22" s="16">
        <v>312241.79287746025</v>
      </c>
      <c r="AA22" s="17">
        <f t="shared" si="9"/>
        <v>271621.07670399861</v>
      </c>
      <c r="AB22" s="17">
        <f t="shared" si="10"/>
        <v>270611.19337492948</v>
      </c>
      <c r="AC22" s="17"/>
      <c r="AD22" s="17">
        <f t="shared" si="11"/>
        <v>15210.780295423921</v>
      </c>
      <c r="AE22" s="17">
        <f t="shared" si="12"/>
        <v>15196.441181211647</v>
      </c>
    </row>
    <row r="23" spans="1:31" x14ac:dyDescent="0.25">
      <c r="A23" s="12" t="s">
        <v>20</v>
      </c>
      <c r="B23" s="13" t="s">
        <v>64</v>
      </c>
      <c r="C23" s="14" t="s">
        <v>65</v>
      </c>
      <c r="D23" s="14">
        <v>1</v>
      </c>
      <c r="E23" s="14"/>
      <c r="F23" s="19"/>
      <c r="G23" s="15">
        <v>173493.18815917688</v>
      </c>
      <c r="H23" s="15">
        <v>173271.65985051796</v>
      </c>
      <c r="I23" s="16">
        <v>564235.27187616099</v>
      </c>
      <c r="J23" s="17">
        <f t="shared" si="0"/>
        <v>174103.91656833974</v>
      </c>
      <c r="K23" s="17">
        <f t="shared" si="1"/>
        <v>174051.63588749626</v>
      </c>
      <c r="L23" s="17">
        <f t="shared" si="2"/>
        <v>-52.280680843483424</v>
      </c>
      <c r="M23" s="17"/>
      <c r="N23" s="17">
        <f t="shared" si="3"/>
        <v>184432.11500883446</v>
      </c>
      <c r="O23" s="17">
        <f t="shared" si="4"/>
        <v>184376.73293166974</v>
      </c>
      <c r="P23" s="17">
        <f t="shared" si="5"/>
        <v>-55.382077164715156</v>
      </c>
      <c r="Q23" s="17"/>
      <c r="R23" s="17">
        <f t="shared" si="6"/>
        <v>184432.11500883446</v>
      </c>
      <c r="S23" s="17">
        <f t="shared" si="7"/>
        <v>184376.73293166974</v>
      </c>
      <c r="T23" s="17">
        <f t="shared" si="8"/>
        <v>-55.382077164715156</v>
      </c>
      <c r="U23" s="17"/>
      <c r="W23" s="19"/>
      <c r="X23" s="15">
        <v>167460.33613783296</v>
      </c>
      <c r="Y23" s="15">
        <v>167238.807829041</v>
      </c>
      <c r="Z23" s="16">
        <v>544590.12099884357</v>
      </c>
      <c r="AA23" s="17">
        <f t="shared" si="9"/>
        <v>178012.61428416913</v>
      </c>
      <c r="AB23" s="17">
        <f t="shared" si="10"/>
        <v>177794.18737179824</v>
      </c>
      <c r="AC23" s="17"/>
      <c r="AD23" s="17">
        <f t="shared" si="11"/>
        <v>9968.7063999134698</v>
      </c>
      <c r="AE23" s="17">
        <f t="shared" si="12"/>
        <v>9965.6050035903827</v>
      </c>
    </row>
    <row r="24" spans="1:31" x14ac:dyDescent="0.25">
      <c r="A24" s="12" t="s">
        <v>20</v>
      </c>
      <c r="B24" s="13" t="s">
        <v>66</v>
      </c>
      <c r="C24" s="14" t="s">
        <v>67</v>
      </c>
      <c r="D24" s="14">
        <v>1</v>
      </c>
      <c r="E24" s="14"/>
      <c r="F24" s="19"/>
      <c r="G24" s="15">
        <v>11425800.817768529</v>
      </c>
      <c r="H24" s="15">
        <v>11411211.551428508</v>
      </c>
      <c r="I24" s="16">
        <v>3156976.9319134299</v>
      </c>
      <c r="J24" s="17">
        <f t="shared" si="0"/>
        <v>3441535.5489249425</v>
      </c>
      <c r="K24" s="17">
        <f t="shared" si="1"/>
        <v>3438092.4820686975</v>
      </c>
      <c r="L24" s="17">
        <f t="shared" si="2"/>
        <v>-3443.0668562450446</v>
      </c>
      <c r="M24" s="17"/>
      <c r="N24" s="17">
        <f t="shared" si="3"/>
        <v>3645694.4374204897</v>
      </c>
      <c r="O24" s="17">
        <f t="shared" si="4"/>
        <v>3642047.1208354845</v>
      </c>
      <c r="P24" s="17">
        <f t="shared" si="5"/>
        <v>-3647.316585005261</v>
      </c>
      <c r="Q24" s="17"/>
      <c r="R24" s="17">
        <f t="shared" si="6"/>
        <v>3645694.4374204897</v>
      </c>
      <c r="S24" s="17">
        <f t="shared" si="7"/>
        <v>3642047.1208354845</v>
      </c>
      <c r="T24" s="17">
        <f t="shared" si="8"/>
        <v>-3647.316585005261</v>
      </c>
      <c r="U24" s="17"/>
      <c r="W24" s="19"/>
      <c r="X24" s="15">
        <v>11028493.198430153</v>
      </c>
      <c r="Y24" s="15">
        <v>11013903.93208137</v>
      </c>
      <c r="Z24" s="16">
        <v>3047059.5069757304</v>
      </c>
      <c r="AA24" s="17">
        <f t="shared" si="9"/>
        <v>3518888.1763514709</v>
      </c>
      <c r="AB24" s="17">
        <f t="shared" si="10"/>
        <v>3504503.1597380196</v>
      </c>
      <c r="AC24" s="17"/>
      <c r="AD24" s="17">
        <f t="shared" si="11"/>
        <v>197057.73787568236</v>
      </c>
      <c r="AE24" s="17">
        <f t="shared" si="12"/>
        <v>196853.48814679938</v>
      </c>
    </row>
    <row r="25" spans="1:31" x14ac:dyDescent="0.25">
      <c r="A25" s="12" t="s">
        <v>20</v>
      </c>
      <c r="B25" s="13" t="s">
        <v>68</v>
      </c>
      <c r="C25" s="14" t="s">
        <v>69</v>
      </c>
      <c r="D25" s="14">
        <v>1</v>
      </c>
      <c r="E25" s="14"/>
      <c r="F25" s="19"/>
      <c r="G25" s="15">
        <v>3020323.1030129669</v>
      </c>
      <c r="H25" s="15">
        <v>3016466.5419818787</v>
      </c>
      <c r="I25" s="16">
        <v>1464402.4552698601</v>
      </c>
      <c r="J25" s="17">
        <f t="shared" si="0"/>
        <v>1058395.2317547472</v>
      </c>
      <c r="K25" s="17">
        <f t="shared" si="1"/>
        <v>1057485.0833514105</v>
      </c>
      <c r="L25" s="17">
        <f t="shared" si="2"/>
        <v>-910.14840333675966</v>
      </c>
      <c r="M25" s="17"/>
      <c r="N25" s="17">
        <f t="shared" si="3"/>
        <v>1121181.3895707068</v>
      </c>
      <c r="O25" s="17">
        <f t="shared" si="4"/>
        <v>1120217.2493129347</v>
      </c>
      <c r="P25" s="17">
        <f t="shared" si="5"/>
        <v>-964.14025777205825</v>
      </c>
      <c r="Q25" s="17"/>
      <c r="R25" s="17">
        <f t="shared" si="6"/>
        <v>1121181.3895707068</v>
      </c>
      <c r="S25" s="17">
        <f t="shared" si="7"/>
        <v>1120217.2493129347</v>
      </c>
      <c r="T25" s="17">
        <f t="shared" si="8"/>
        <v>-964.14025777205825</v>
      </c>
      <c r="U25" s="17"/>
      <c r="W25" s="19"/>
      <c r="X25" s="15">
        <v>2915297.8710113168</v>
      </c>
      <c r="Y25" s="15">
        <v>2911441.3099779128</v>
      </c>
      <c r="Z25" s="16">
        <v>1413415.9100947746</v>
      </c>
      <c r="AA25" s="17">
        <f t="shared" si="9"/>
        <v>1082178.4452765228</v>
      </c>
      <c r="AB25" s="17">
        <f t="shared" si="10"/>
        <v>1078375.876099291</v>
      </c>
      <c r="AC25" s="17"/>
      <c r="AD25" s="17">
        <f t="shared" si="11"/>
        <v>60601.992935485272</v>
      </c>
      <c r="AE25" s="17">
        <f t="shared" si="12"/>
        <v>60548.001081017617</v>
      </c>
    </row>
    <row r="26" spans="1:31" x14ac:dyDescent="0.25">
      <c r="A26" s="12" t="s">
        <v>20</v>
      </c>
      <c r="B26" s="23" t="s">
        <v>70</v>
      </c>
      <c r="C26" s="14" t="s">
        <v>71</v>
      </c>
      <c r="D26" s="14">
        <v>1</v>
      </c>
      <c r="E26" s="14"/>
      <c r="F26" s="19"/>
      <c r="G26" s="15">
        <v>19034.2217593729</v>
      </c>
      <c r="H26" s="15">
        <v>19009.917525888395</v>
      </c>
      <c r="I26" s="16">
        <v>123881.79454857988</v>
      </c>
      <c r="J26" s="17">
        <f t="shared" si="0"/>
        <v>33728.17984867686</v>
      </c>
      <c r="K26" s="17">
        <f t="shared" si="1"/>
        <v>33722.444049574522</v>
      </c>
      <c r="L26" s="17">
        <f t="shared" si="2"/>
        <v>-5.7357991023382056</v>
      </c>
      <c r="M26" s="17"/>
      <c r="N26" s="17">
        <f t="shared" si="3"/>
        <v>35729.004076988196</v>
      </c>
      <c r="O26" s="17">
        <f t="shared" si="4"/>
        <v>35722.928018617073</v>
      </c>
      <c r="P26" s="17">
        <f t="shared" si="5"/>
        <v>-6.0760583711235086</v>
      </c>
      <c r="Q26" s="17"/>
      <c r="R26" s="17">
        <f t="shared" si="6"/>
        <v>35729.004076988196</v>
      </c>
      <c r="S26" s="17">
        <f t="shared" si="7"/>
        <v>35722.928018617073</v>
      </c>
      <c r="T26" s="17">
        <f t="shared" si="8"/>
        <v>-6.0760583711235086</v>
      </c>
      <c r="U26" s="17"/>
      <c r="W26" s="19"/>
      <c r="X26" s="15">
        <v>18372.347685617417</v>
      </c>
      <c r="Y26" s="15">
        <v>18348.043452118316</v>
      </c>
      <c r="Z26" s="16">
        <v>119568.56447211305</v>
      </c>
      <c r="AA26" s="17">
        <f t="shared" si="9"/>
        <v>34485.228039432615</v>
      </c>
      <c r="AB26" s="17">
        <f t="shared" si="10"/>
        <v>34461.264065213254</v>
      </c>
      <c r="AC26" s="17"/>
      <c r="AD26" s="17">
        <f t="shared" si="11"/>
        <v>1931.1727702082262</v>
      </c>
      <c r="AE26" s="17">
        <f t="shared" si="12"/>
        <v>1930.8325109392388</v>
      </c>
    </row>
    <row r="27" spans="1:31" x14ac:dyDescent="0.25">
      <c r="A27" s="12" t="s">
        <v>31</v>
      </c>
      <c r="B27" s="23" t="s">
        <v>72</v>
      </c>
      <c r="C27" s="14" t="s">
        <v>73</v>
      </c>
      <c r="D27" s="14">
        <v>1</v>
      </c>
      <c r="E27" s="14"/>
      <c r="F27" s="19"/>
      <c r="G27" s="15">
        <v>161826.73798461218</v>
      </c>
      <c r="H27" s="15">
        <v>161620.10622032278</v>
      </c>
      <c r="I27" s="16">
        <v>307.43983603811358</v>
      </c>
      <c r="J27" s="17">
        <f t="shared" si="0"/>
        <v>38263.66596567347</v>
      </c>
      <c r="K27" s="17">
        <f t="shared" si="1"/>
        <v>38214.900869301171</v>
      </c>
      <c r="L27" s="17">
        <f t="shared" si="2"/>
        <v>-48.765096372299013</v>
      </c>
      <c r="M27" s="17"/>
      <c r="N27" s="17">
        <f t="shared" si="3"/>
        <v>40533.54445516257</v>
      </c>
      <c r="O27" s="17">
        <f t="shared" si="4"/>
        <v>40481.88651409022</v>
      </c>
      <c r="P27" s="17">
        <f t="shared" si="5"/>
        <v>-51.657941072349786</v>
      </c>
      <c r="Q27" s="17"/>
      <c r="R27" s="17">
        <f t="shared" si="6"/>
        <v>40533.54445516257</v>
      </c>
      <c r="S27" s="17">
        <f t="shared" si="7"/>
        <v>40481.88651409022</v>
      </c>
      <c r="T27" s="17">
        <f t="shared" si="8"/>
        <v>-51.657941072349786</v>
      </c>
      <c r="U27" s="17"/>
      <c r="W27" s="19"/>
      <c r="X27" s="15">
        <v>156199.56164577953</v>
      </c>
      <c r="Y27" s="15">
        <v>155992.92988136606</v>
      </c>
      <c r="Z27" s="16">
        <v>296.73560986560994</v>
      </c>
      <c r="AA27" s="17">
        <f t="shared" si="9"/>
        <v>39124.074313911282</v>
      </c>
      <c r="AB27" s="17">
        <f t="shared" si="10"/>
        <v>38920.335394290916</v>
      </c>
      <c r="AC27" s="17"/>
      <c r="AD27" s="17">
        <f t="shared" si="11"/>
        <v>2190.9481615790314</v>
      </c>
      <c r="AE27" s="17">
        <f t="shared" si="12"/>
        <v>2188.0553168772431</v>
      </c>
    </row>
    <row r="28" spans="1:31" x14ac:dyDescent="0.25">
      <c r="A28" s="12" t="s">
        <v>20</v>
      </c>
      <c r="B28" s="13" t="s">
        <v>74</v>
      </c>
      <c r="C28" s="14" t="s">
        <v>75</v>
      </c>
      <c r="D28" s="14">
        <v>1</v>
      </c>
      <c r="E28" s="14"/>
      <c r="F28" s="19"/>
      <c r="G28" s="15">
        <v>1349978.3391310915</v>
      </c>
      <c r="H28" s="15">
        <v>1348254.5918107098</v>
      </c>
      <c r="I28" s="16">
        <v>425438.50173686526</v>
      </c>
      <c r="J28" s="17">
        <f t="shared" si="0"/>
        <v>418998.3744448378</v>
      </c>
      <c r="K28" s="17">
        <f t="shared" si="1"/>
        <v>418591.57007722778</v>
      </c>
      <c r="L28" s="17">
        <f t="shared" si="2"/>
        <v>-406.80436761002056</v>
      </c>
      <c r="M28" s="17"/>
      <c r="N28" s="17">
        <f t="shared" si="3"/>
        <v>443854.21021698916</v>
      </c>
      <c r="O28" s="17">
        <f t="shared" si="4"/>
        <v>443423.27338689379</v>
      </c>
      <c r="P28" s="17">
        <f t="shared" si="5"/>
        <v>-430.93683009536471</v>
      </c>
      <c r="Q28" s="17"/>
      <c r="R28" s="17">
        <f t="shared" si="6"/>
        <v>443854.21021698916</v>
      </c>
      <c r="S28" s="17">
        <f t="shared" si="7"/>
        <v>443423.27338689379</v>
      </c>
      <c r="T28" s="17">
        <f t="shared" si="8"/>
        <v>-430.93683009536471</v>
      </c>
      <c r="U28" s="17"/>
      <c r="W28" s="19"/>
      <c r="X28" s="15">
        <v>1303035.7494051747</v>
      </c>
      <c r="Y28" s="15">
        <v>1301312.0020837581</v>
      </c>
      <c r="Z28" s="16">
        <v>410625.88017237186</v>
      </c>
      <c r="AA28" s="17">
        <f t="shared" si="9"/>
        <v>428415.40739438665</v>
      </c>
      <c r="AB28" s="17">
        <f t="shared" si="10"/>
        <v>426715.79253623175</v>
      </c>
      <c r="AC28" s="17"/>
      <c r="AD28" s="17">
        <f t="shared" si="11"/>
        <v>23991.26281408565</v>
      </c>
      <c r="AE28" s="17">
        <f t="shared" si="12"/>
        <v>23967.130351585816</v>
      </c>
    </row>
    <row r="29" spans="1:31" x14ac:dyDescent="0.25">
      <c r="A29" s="12" t="s">
        <v>20</v>
      </c>
      <c r="B29" s="13" t="s">
        <v>76</v>
      </c>
      <c r="C29" s="14" t="s">
        <v>77</v>
      </c>
      <c r="D29" s="14">
        <v>1</v>
      </c>
      <c r="E29" s="14"/>
      <c r="F29" s="19"/>
      <c r="G29" s="15">
        <v>5778522.9545587366</v>
      </c>
      <c r="H29" s="15">
        <v>5771144.5299055707</v>
      </c>
      <c r="I29" s="16">
        <v>1997333.3002194935</v>
      </c>
      <c r="J29" s="17">
        <f t="shared" si="0"/>
        <v>1835102.0761276626</v>
      </c>
      <c r="K29" s="17">
        <f t="shared" si="1"/>
        <v>1833360.7679095152</v>
      </c>
      <c r="L29" s="17">
        <f t="shared" si="2"/>
        <v>-1741.3082181473728</v>
      </c>
      <c r="M29" s="17"/>
      <c r="N29" s="17">
        <f t="shared" si="3"/>
        <v>1943964.0636945576</v>
      </c>
      <c r="O29" s="17">
        <f t="shared" si="4"/>
        <v>1942119.4575312659</v>
      </c>
      <c r="P29" s="17">
        <f t="shared" si="5"/>
        <v>-1844.6061632917263</v>
      </c>
      <c r="Q29" s="17"/>
      <c r="R29" s="17">
        <f t="shared" si="6"/>
        <v>1943964.0636945576</v>
      </c>
      <c r="S29" s="17">
        <f t="shared" si="7"/>
        <v>1942119.4575312659</v>
      </c>
      <c r="T29" s="17">
        <f t="shared" si="8"/>
        <v>-1844.6061632917263</v>
      </c>
      <c r="U29" s="17"/>
      <c r="W29" s="19"/>
      <c r="X29" s="15">
        <v>5577587.2621740447</v>
      </c>
      <c r="Y29" s="15">
        <v>5570208.8375164485</v>
      </c>
      <c r="Z29" s="16">
        <v>1927791.5399097721</v>
      </c>
      <c r="AA29" s="17">
        <f t="shared" si="9"/>
        <v>1876344.7005209541</v>
      </c>
      <c r="AB29" s="17">
        <f t="shared" si="10"/>
        <v>1869069.5738118242</v>
      </c>
      <c r="AC29" s="17"/>
      <c r="AD29" s="17">
        <f t="shared" si="11"/>
        <v>105075.30322917341</v>
      </c>
      <c r="AE29" s="17">
        <f t="shared" si="12"/>
        <v>104972.00528396707</v>
      </c>
    </row>
    <row r="30" spans="1:31" x14ac:dyDescent="0.25">
      <c r="A30" s="12" t="s">
        <v>20</v>
      </c>
      <c r="B30" s="13" t="s">
        <v>78</v>
      </c>
      <c r="C30" s="14" t="s">
        <v>79</v>
      </c>
      <c r="D30" s="14">
        <v>1</v>
      </c>
      <c r="E30" s="14"/>
      <c r="F30" s="19"/>
      <c r="G30" s="15">
        <v>262485.41302708496</v>
      </c>
      <c r="H30" s="15">
        <v>262150.25318471604</v>
      </c>
      <c r="I30" s="16">
        <v>278017.26939148974</v>
      </c>
      <c r="J30" s="17">
        <f t="shared" si="0"/>
        <v>127558.63305078364</v>
      </c>
      <c r="K30" s="17">
        <f t="shared" si="1"/>
        <v>127479.53532798457</v>
      </c>
      <c r="L30" s="17">
        <f t="shared" si="2"/>
        <v>-79.097722799066105</v>
      </c>
      <c r="M30" s="17"/>
      <c r="N30" s="17">
        <f t="shared" si="3"/>
        <v>135125.67060464367</v>
      </c>
      <c r="O30" s="17">
        <f t="shared" si="4"/>
        <v>135041.88064405145</v>
      </c>
      <c r="P30" s="17">
        <f t="shared" si="5"/>
        <v>-83.789960592228454</v>
      </c>
      <c r="Q30" s="17"/>
      <c r="R30" s="17">
        <f t="shared" si="6"/>
        <v>135125.67060464367</v>
      </c>
      <c r="S30" s="17">
        <f t="shared" si="7"/>
        <v>135041.88064405145</v>
      </c>
      <c r="T30" s="17">
        <f t="shared" si="8"/>
        <v>-83.789960592228454</v>
      </c>
      <c r="U30" s="17"/>
      <c r="W30" s="19"/>
      <c r="X30" s="15">
        <v>253358.04802010339</v>
      </c>
      <c r="Y30" s="15">
        <v>253022.8881775332</v>
      </c>
      <c r="Z30" s="16">
        <v>268337.45766058756</v>
      </c>
      <c r="AA30" s="17">
        <f t="shared" si="9"/>
        <v>130423.87642017275</v>
      </c>
      <c r="AB30" s="17">
        <f t="shared" si="10"/>
        <v>130093.40881554667</v>
      </c>
      <c r="AC30" s="17"/>
      <c r="AD30" s="17">
        <f t="shared" si="11"/>
        <v>7303.7370795296729</v>
      </c>
      <c r="AE30" s="17">
        <f t="shared" si="12"/>
        <v>7299.0448417336902</v>
      </c>
    </row>
    <row r="31" spans="1:31" x14ac:dyDescent="0.25">
      <c r="A31" s="12" t="s">
        <v>20</v>
      </c>
      <c r="B31" s="13" t="s">
        <v>80</v>
      </c>
      <c r="C31" s="14" t="s">
        <v>81</v>
      </c>
      <c r="D31" s="14">
        <v>1</v>
      </c>
      <c r="E31" s="14"/>
      <c r="F31" s="19"/>
      <c r="G31" s="15">
        <v>14641184.525009857</v>
      </c>
      <c r="H31" s="15">
        <v>14622489.630535889</v>
      </c>
      <c r="I31" s="16">
        <v>2449479.8890233864</v>
      </c>
      <c r="J31" s="17">
        <f t="shared" si="0"/>
        <v>4033396.8017118461</v>
      </c>
      <c r="K31" s="17">
        <f t="shared" si="1"/>
        <v>4028984.8066159892</v>
      </c>
      <c r="L31" s="17">
        <f t="shared" si="2"/>
        <v>-4411.9950958569534</v>
      </c>
      <c r="M31" s="17"/>
      <c r="N31" s="17">
        <f t="shared" si="3"/>
        <v>4272666.1035083113</v>
      </c>
      <c r="O31" s="17">
        <f t="shared" si="4"/>
        <v>4267992.3798898188</v>
      </c>
      <c r="P31" s="17">
        <f t="shared" si="5"/>
        <v>-4673.7236184924841</v>
      </c>
      <c r="Q31" s="17"/>
      <c r="R31" s="17">
        <f t="shared" si="6"/>
        <v>4272666.1035083113</v>
      </c>
      <c r="S31" s="17">
        <f t="shared" si="7"/>
        <v>4267992.3798898188</v>
      </c>
      <c r="T31" s="17">
        <f t="shared" si="8"/>
        <v>-4673.7236184924841</v>
      </c>
      <c r="U31" s="17"/>
      <c r="W31" s="19"/>
      <c r="X31" s="15">
        <v>14132068.861197539</v>
      </c>
      <c r="Y31" s="15">
        <v>14113373.966712343</v>
      </c>
      <c r="Z31" s="16">
        <v>2364195.60356776</v>
      </c>
      <c r="AA31" s="17">
        <f t="shared" si="9"/>
        <v>4124066.1161913248</v>
      </c>
      <c r="AB31" s="17">
        <f t="shared" si="10"/>
        <v>4105632.9502371838</v>
      </c>
      <c r="AC31" s="17"/>
      <c r="AD31" s="17">
        <f t="shared" si="11"/>
        <v>230947.70250671415</v>
      </c>
      <c r="AE31" s="17">
        <f t="shared" si="12"/>
        <v>230685.97398392143</v>
      </c>
    </row>
    <row r="32" spans="1:31" x14ac:dyDescent="0.25">
      <c r="A32" s="12" t="s">
        <v>20</v>
      </c>
      <c r="B32" s="13" t="s">
        <v>82</v>
      </c>
      <c r="C32" s="14" t="s">
        <v>83</v>
      </c>
      <c r="D32" s="14">
        <v>1</v>
      </c>
      <c r="E32" s="14"/>
      <c r="F32" s="19"/>
      <c r="G32" s="15">
        <v>3007082.3084894363</v>
      </c>
      <c r="H32" s="15">
        <v>3003242.6542363446</v>
      </c>
      <c r="I32" s="16">
        <v>1442919.215274049</v>
      </c>
      <c r="J32" s="17">
        <f t="shared" si="0"/>
        <v>1050200.3596081827</v>
      </c>
      <c r="K32" s="17">
        <f t="shared" si="1"/>
        <v>1049294.2012044529</v>
      </c>
      <c r="L32" s="17">
        <f t="shared" si="2"/>
        <v>-906.1584037297871</v>
      </c>
      <c r="M32" s="17"/>
      <c r="N32" s="17">
        <f t="shared" si="3"/>
        <v>1112500.3809408713</v>
      </c>
      <c r="O32" s="17">
        <f t="shared" si="4"/>
        <v>1111540.4673775984</v>
      </c>
      <c r="P32" s="17">
        <f t="shared" si="5"/>
        <v>-959.91356327291578</v>
      </c>
      <c r="Q32" s="17"/>
      <c r="R32" s="17">
        <f t="shared" si="6"/>
        <v>1112500.3809408713</v>
      </c>
      <c r="S32" s="17">
        <f t="shared" si="7"/>
        <v>1111540.4673775984</v>
      </c>
      <c r="T32" s="17">
        <f t="shared" si="8"/>
        <v>-959.91356327291578</v>
      </c>
      <c r="U32" s="17"/>
      <c r="W32" s="19"/>
      <c r="X32" s="15">
        <v>2902517.4966048701</v>
      </c>
      <c r="Y32" s="15">
        <v>2898677.8423494729</v>
      </c>
      <c r="Z32" s="16">
        <v>1392680.6585925717</v>
      </c>
      <c r="AA32" s="17">
        <f t="shared" si="9"/>
        <v>1073799.5387993604</v>
      </c>
      <c r="AB32" s="17">
        <f t="shared" si="10"/>
        <v>1070013.6397052356</v>
      </c>
      <c r="AC32" s="17"/>
      <c r="AD32" s="17">
        <f t="shared" si="11"/>
        <v>60132.774172764177</v>
      </c>
      <c r="AE32" s="17">
        <f t="shared" si="12"/>
        <v>60079.019013188619</v>
      </c>
    </row>
    <row r="33" spans="1:31" x14ac:dyDescent="0.25">
      <c r="A33" s="12" t="s">
        <v>20</v>
      </c>
      <c r="B33" s="13" t="s">
        <v>84</v>
      </c>
      <c r="C33" s="14" t="s">
        <v>85</v>
      </c>
      <c r="D33" s="14">
        <v>1</v>
      </c>
      <c r="E33" s="14"/>
      <c r="F33" s="19"/>
      <c r="G33" s="15">
        <v>6713087.9696854344</v>
      </c>
      <c r="H33" s="15">
        <v>6704516.2266701497</v>
      </c>
      <c r="I33" s="16">
        <v>1915343.4984109246</v>
      </c>
      <c r="J33" s="17">
        <f t="shared" si="0"/>
        <v>2036309.8264707408</v>
      </c>
      <c r="K33" s="17">
        <f t="shared" si="1"/>
        <v>2034286.8951191339</v>
      </c>
      <c r="L33" s="17">
        <f t="shared" si="2"/>
        <v>-2022.9313516069669</v>
      </c>
      <c r="M33" s="17"/>
      <c r="N33" s="17">
        <f t="shared" si="3"/>
        <v>2157107.8670240897</v>
      </c>
      <c r="O33" s="17">
        <f t="shared" si="4"/>
        <v>2154964.9312702687</v>
      </c>
      <c r="P33" s="17">
        <f t="shared" si="5"/>
        <v>-2142.9357538209297</v>
      </c>
      <c r="Q33" s="17"/>
      <c r="R33" s="17">
        <f t="shared" si="6"/>
        <v>2157107.8670240897</v>
      </c>
      <c r="S33" s="17">
        <f t="shared" si="7"/>
        <v>2154964.9312702687</v>
      </c>
      <c r="T33" s="17">
        <f t="shared" si="8"/>
        <v>-2142.9357538209297</v>
      </c>
      <c r="U33" s="17"/>
      <c r="W33" s="19"/>
      <c r="X33" s="15">
        <v>6479654.7913740231</v>
      </c>
      <c r="Y33" s="15">
        <v>6471083.0483535919</v>
      </c>
      <c r="Z33" s="16">
        <v>1848656.4019395253</v>
      </c>
      <c r="AA33" s="17">
        <f t="shared" si="9"/>
        <v>2082077.7983283871</v>
      </c>
      <c r="AB33" s="17">
        <f t="shared" si="10"/>
        <v>2073626.0597140305</v>
      </c>
      <c r="AC33" s="17"/>
      <c r="AD33" s="17">
        <f t="shared" si="11"/>
        <v>116596.35670638966</v>
      </c>
      <c r="AE33" s="17">
        <f t="shared" si="12"/>
        <v>116476.35230410362</v>
      </c>
    </row>
    <row r="34" spans="1:31" x14ac:dyDescent="0.25">
      <c r="A34" s="25" t="s">
        <v>86</v>
      </c>
      <c r="B34" s="13" t="s">
        <v>87</v>
      </c>
      <c r="C34" s="14" t="s">
        <v>88</v>
      </c>
      <c r="D34" s="14">
        <v>1</v>
      </c>
      <c r="E34" s="14"/>
      <c r="F34" s="19"/>
      <c r="G34" s="15">
        <v>131519.66336640733</v>
      </c>
      <c r="H34" s="15">
        <v>131351.72980722797</v>
      </c>
      <c r="I34" s="16">
        <v>0</v>
      </c>
      <c r="J34" s="17">
        <f t="shared" si="0"/>
        <v>31038.640554472131</v>
      </c>
      <c r="K34" s="17">
        <f t="shared" si="1"/>
        <v>30999.008234505804</v>
      </c>
      <c r="L34" s="17">
        <f t="shared" si="2"/>
        <v>-39.632319966327486</v>
      </c>
      <c r="M34" s="17"/>
      <c r="N34" s="17">
        <f t="shared" si="3"/>
        <v>32879.915841601833</v>
      </c>
      <c r="O34" s="17">
        <f t="shared" si="4"/>
        <v>32837.932451806992</v>
      </c>
      <c r="P34" s="17">
        <f t="shared" si="5"/>
        <v>-41.983389794841059</v>
      </c>
      <c r="Q34" s="17"/>
      <c r="R34" s="17">
        <f t="shared" si="6"/>
        <v>32879.915841601833</v>
      </c>
      <c r="S34" s="17">
        <f t="shared" si="7"/>
        <v>32837.932451806992</v>
      </c>
      <c r="T34" s="17">
        <f t="shared" si="8"/>
        <v>-41.983389794841059</v>
      </c>
      <c r="U34" s="17"/>
      <c r="W34" s="19"/>
      <c r="X34" s="15">
        <v>126946.35028475172</v>
      </c>
      <c r="Y34" s="15">
        <v>126778.4167254715</v>
      </c>
      <c r="Z34" s="16">
        <v>0</v>
      </c>
      <c r="AA34" s="17">
        <f t="shared" si="9"/>
        <v>31736.587571187931</v>
      </c>
      <c r="AB34" s="17">
        <f t="shared" si="10"/>
        <v>31571.005081811865</v>
      </c>
      <c r="AC34" s="17"/>
      <c r="AD34" s="17">
        <f t="shared" si="11"/>
        <v>1777.2489039865238</v>
      </c>
      <c r="AE34" s="17">
        <f t="shared" si="12"/>
        <v>1774.8978341566008</v>
      </c>
    </row>
    <row r="35" spans="1:31" x14ac:dyDescent="0.25">
      <c r="A35" s="12" t="s">
        <v>20</v>
      </c>
      <c r="B35" s="13" t="s">
        <v>89</v>
      </c>
      <c r="C35" s="14" t="s">
        <v>90</v>
      </c>
      <c r="D35" s="14">
        <v>1</v>
      </c>
      <c r="E35" s="14"/>
      <c r="F35" s="19"/>
      <c r="G35" s="15">
        <v>7549180.3038328066</v>
      </c>
      <c r="H35" s="15">
        <v>7539540.9793024696</v>
      </c>
      <c r="I35" s="16">
        <v>2396798.8076659334</v>
      </c>
      <c r="J35" s="17">
        <f t="shared" si="0"/>
        <v>2347251.0703137028</v>
      </c>
      <c r="K35" s="17">
        <f t="shared" si="1"/>
        <v>2344976.1897245431</v>
      </c>
      <c r="L35" s="17">
        <f t="shared" si="2"/>
        <v>-2274.8805891596712</v>
      </c>
      <c r="M35" s="17"/>
      <c r="N35" s="17">
        <f t="shared" si="3"/>
        <v>2486494.7778746849</v>
      </c>
      <c r="O35" s="17">
        <f t="shared" si="4"/>
        <v>2484084.9467421006</v>
      </c>
      <c r="P35" s="17">
        <f t="shared" si="5"/>
        <v>-2409.8311325842515</v>
      </c>
      <c r="Q35" s="17"/>
      <c r="R35" s="17">
        <f t="shared" si="6"/>
        <v>2486494.7778746849</v>
      </c>
      <c r="S35" s="17">
        <f t="shared" si="7"/>
        <v>2484084.9467421006</v>
      </c>
      <c r="T35" s="17">
        <f t="shared" si="8"/>
        <v>-2409.8311325842515</v>
      </c>
      <c r="U35" s="17"/>
      <c r="W35" s="19"/>
      <c r="X35" s="15">
        <v>7286673.8150265571</v>
      </c>
      <c r="Y35" s="15">
        <v>7277034.4904904319</v>
      </c>
      <c r="Z35" s="16">
        <v>2313348.7354246033</v>
      </c>
      <c r="AA35" s="17">
        <f t="shared" si="9"/>
        <v>2400005.6376127899</v>
      </c>
      <c r="AB35" s="17">
        <f t="shared" si="10"/>
        <v>2390501.2636244306</v>
      </c>
      <c r="AC35" s="17"/>
      <c r="AD35" s="17">
        <f t="shared" si="11"/>
        <v>134400.31570631621</v>
      </c>
      <c r="AE35" s="17">
        <f t="shared" si="12"/>
        <v>134265.36516281049</v>
      </c>
    </row>
    <row r="36" spans="1:31" x14ac:dyDescent="0.25">
      <c r="A36" s="12" t="s">
        <v>20</v>
      </c>
      <c r="B36" s="13" t="s">
        <v>91</v>
      </c>
      <c r="C36" s="14" t="s">
        <v>92</v>
      </c>
      <c r="D36" s="14">
        <v>1</v>
      </c>
      <c r="E36" s="14"/>
      <c r="F36" s="19"/>
      <c r="G36" s="15">
        <v>6756528.6638527298</v>
      </c>
      <c r="H36" s="15">
        <v>6747901.4527028874</v>
      </c>
      <c r="I36" s="16">
        <v>1749290.1646872493</v>
      </c>
      <c r="J36" s="17">
        <f t="shared" si="0"/>
        <v>2007373.2435354351</v>
      </c>
      <c r="K36" s="17">
        <f t="shared" si="1"/>
        <v>2005337.2217040726</v>
      </c>
      <c r="L36" s="17">
        <f t="shared" si="2"/>
        <v>-2036.0218313625082</v>
      </c>
      <c r="M36" s="17"/>
      <c r="N36" s="17">
        <f t="shared" si="3"/>
        <v>2126454.7071349947</v>
      </c>
      <c r="O36" s="17">
        <f t="shared" si="4"/>
        <v>2124297.9043475343</v>
      </c>
      <c r="P36" s="17">
        <f t="shared" si="5"/>
        <v>-2156.8027874603868</v>
      </c>
      <c r="Q36" s="17"/>
      <c r="R36" s="17">
        <f t="shared" si="6"/>
        <v>2126454.7071349947</v>
      </c>
      <c r="S36" s="17">
        <f t="shared" si="7"/>
        <v>2124297.9043475343</v>
      </c>
      <c r="T36" s="17">
        <f t="shared" si="8"/>
        <v>-2156.8027874603868</v>
      </c>
      <c r="U36" s="17"/>
      <c r="W36" s="19"/>
      <c r="X36" s="15">
        <v>6521584.9289460061</v>
      </c>
      <c r="Y36" s="15">
        <v>6512957.7177909836</v>
      </c>
      <c r="Z36" s="16">
        <v>1688384.5975836189</v>
      </c>
      <c r="AA36" s="17">
        <f t="shared" si="9"/>
        <v>2052492.3816324063</v>
      </c>
      <c r="AB36" s="17">
        <f t="shared" si="10"/>
        <v>2043985.9514373674</v>
      </c>
      <c r="AC36" s="17"/>
      <c r="AD36" s="17">
        <f t="shared" si="11"/>
        <v>114939.57337141474</v>
      </c>
      <c r="AE36" s="17">
        <f t="shared" si="12"/>
        <v>114818.79241524442</v>
      </c>
    </row>
    <row r="37" spans="1:31" x14ac:dyDescent="0.25">
      <c r="A37" s="12" t="s">
        <v>20</v>
      </c>
      <c r="B37" s="13" t="s">
        <v>93</v>
      </c>
      <c r="C37" s="14" t="s">
        <v>94</v>
      </c>
      <c r="D37" s="14">
        <v>1</v>
      </c>
      <c r="E37" s="14"/>
      <c r="F37" s="19"/>
      <c r="G37" s="15">
        <v>136711.06251744405</v>
      </c>
      <c r="H37" s="15">
        <v>136536.5002145906</v>
      </c>
      <c r="I37" s="16">
        <v>46753.582805235776</v>
      </c>
      <c r="J37" s="17">
        <f t="shared" si="0"/>
        <v>43297.656296152447</v>
      </c>
      <c r="K37" s="17">
        <f t="shared" si="1"/>
        <v>43256.459592679028</v>
      </c>
      <c r="L37" s="17">
        <f t="shared" si="2"/>
        <v>-41.196703473418893</v>
      </c>
      <c r="M37" s="17"/>
      <c r="N37" s="17">
        <f t="shared" si="3"/>
        <v>45866.161330669958</v>
      </c>
      <c r="O37" s="17">
        <f t="shared" si="4"/>
        <v>45822.520754956597</v>
      </c>
      <c r="P37" s="17">
        <f t="shared" si="5"/>
        <v>-43.640575713361613</v>
      </c>
      <c r="Q37" s="17"/>
      <c r="R37" s="17">
        <f t="shared" si="6"/>
        <v>45866.161330669958</v>
      </c>
      <c r="S37" s="17">
        <f t="shared" si="7"/>
        <v>45822.520754956597</v>
      </c>
      <c r="T37" s="17">
        <f t="shared" si="8"/>
        <v>-43.640575713361613</v>
      </c>
      <c r="U37" s="17"/>
      <c r="W37" s="19"/>
      <c r="X37" s="15">
        <v>131957.22970937012</v>
      </c>
      <c r="Y37" s="15">
        <v>131782.66740641187</v>
      </c>
      <c r="Z37" s="16">
        <v>45125.749108824108</v>
      </c>
      <c r="AA37" s="17">
        <f t="shared" si="9"/>
        <v>44270.744704548561</v>
      </c>
      <c r="AB37" s="17">
        <f t="shared" si="10"/>
        <v>44098.626273908849</v>
      </c>
      <c r="AC37" s="17"/>
      <c r="AD37" s="17">
        <f t="shared" si="11"/>
        <v>2479.1617034547189</v>
      </c>
      <c r="AE37" s="17">
        <f t="shared" si="12"/>
        <v>2476.7178312133033</v>
      </c>
    </row>
    <row r="38" spans="1:31" x14ac:dyDescent="0.25">
      <c r="A38" s="12" t="s">
        <v>20</v>
      </c>
      <c r="B38" s="13" t="s">
        <v>95</v>
      </c>
      <c r="C38" s="14" t="s">
        <v>96</v>
      </c>
      <c r="D38" s="14">
        <v>1</v>
      </c>
      <c r="E38" s="14"/>
      <c r="F38" s="19"/>
      <c r="G38" s="15">
        <v>8521486.6820147615</v>
      </c>
      <c r="H38" s="15">
        <v>8510605.8482946865</v>
      </c>
      <c r="I38" s="16">
        <v>2390876.9202515106</v>
      </c>
      <c r="J38" s="17">
        <f t="shared" si="0"/>
        <v>2575317.8101348407</v>
      </c>
      <c r="K38" s="17">
        <f t="shared" si="1"/>
        <v>2572749.9333769027</v>
      </c>
      <c r="L38" s="17">
        <f t="shared" si="2"/>
        <v>-2567.8767579379492</v>
      </c>
      <c r="M38" s="17"/>
      <c r="N38" s="17">
        <f t="shared" si="3"/>
        <v>2728090.9005665681</v>
      </c>
      <c r="O38" s="17">
        <f t="shared" si="4"/>
        <v>2725370.6921365494</v>
      </c>
      <c r="P38" s="17">
        <f t="shared" si="5"/>
        <v>-2720.2084300187416</v>
      </c>
      <c r="Q38" s="17"/>
      <c r="R38" s="17">
        <f t="shared" si="6"/>
        <v>2728090.9005665681</v>
      </c>
      <c r="S38" s="17">
        <f t="shared" si="7"/>
        <v>2725370.6921365494</v>
      </c>
      <c r="T38" s="17">
        <f t="shared" si="8"/>
        <v>-2720.2084300187416</v>
      </c>
      <c r="U38" s="17"/>
      <c r="W38" s="19"/>
      <c r="X38" s="15">
        <v>8225170.3326530717</v>
      </c>
      <c r="Y38" s="15">
        <v>8214289.4989264626</v>
      </c>
      <c r="Z38" s="16">
        <v>2307633.0321633765</v>
      </c>
      <c r="AA38" s="17">
        <f t="shared" si="9"/>
        <v>2633200.8412041119</v>
      </c>
      <c r="AB38" s="17">
        <f t="shared" si="10"/>
        <v>2622472.3391544842</v>
      </c>
      <c r="AC38" s="17"/>
      <c r="AD38" s="17">
        <f t="shared" si="11"/>
        <v>147459.24710743024</v>
      </c>
      <c r="AE38" s="17">
        <f t="shared" si="12"/>
        <v>147306.91543525772</v>
      </c>
    </row>
    <row r="39" spans="1:31" x14ac:dyDescent="0.25">
      <c r="A39" s="12" t="s">
        <v>31</v>
      </c>
      <c r="B39" s="23" t="s">
        <v>97</v>
      </c>
      <c r="C39" s="14" t="s">
        <v>98</v>
      </c>
      <c r="D39" s="14">
        <v>1</v>
      </c>
      <c r="E39" s="14"/>
      <c r="F39" s="19"/>
      <c r="G39" s="15">
        <v>4270817.7300000004</v>
      </c>
      <c r="H39" s="15">
        <v>4559126.9652781598</v>
      </c>
      <c r="I39" s="16">
        <v>0</v>
      </c>
      <c r="J39" s="17">
        <f t="shared" si="0"/>
        <v>1007912.9842800002</v>
      </c>
      <c r="K39" s="17">
        <f t="shared" si="1"/>
        <v>1075953.9638056457</v>
      </c>
      <c r="L39" s="17">
        <f t="shared" si="2"/>
        <v>68040.979525645496</v>
      </c>
      <c r="M39" s="17"/>
      <c r="N39" s="17">
        <f t="shared" si="3"/>
        <v>1067704.4325000001</v>
      </c>
      <c r="O39" s="17">
        <f t="shared" si="4"/>
        <v>1139781.74131954</v>
      </c>
      <c r="P39" s="17">
        <f t="shared" si="5"/>
        <v>72077.308819539845</v>
      </c>
      <c r="Q39" s="17"/>
      <c r="R39" s="17">
        <f t="shared" si="6"/>
        <v>1067704.4325000001</v>
      </c>
      <c r="S39" s="17">
        <f t="shared" si="7"/>
        <v>1139781.74131954</v>
      </c>
      <c r="T39" s="17">
        <f t="shared" si="8"/>
        <v>72077.308819539845</v>
      </c>
      <c r="U39" s="17"/>
      <c r="W39" s="19"/>
      <c r="X39" s="15">
        <v>4112081.21</v>
      </c>
      <c r="Y39" s="15">
        <v>4400390.4580276404</v>
      </c>
      <c r="Z39" s="16">
        <v>0</v>
      </c>
      <c r="AA39" s="17">
        <f t="shared" si="9"/>
        <v>1028020.3025</v>
      </c>
      <c r="AB39" s="17">
        <f t="shared" si="10"/>
        <v>1312293.2116716353</v>
      </c>
      <c r="AC39" s="17"/>
      <c r="AD39" s="17">
        <f t="shared" si="11"/>
        <v>57569.136939999997</v>
      </c>
      <c r="AE39" s="17">
        <f t="shared" si="12"/>
        <v>61605.466412386959</v>
      </c>
    </row>
    <row r="40" spans="1:31" x14ac:dyDescent="0.25">
      <c r="A40" s="12" t="s">
        <v>20</v>
      </c>
      <c r="B40" s="13" t="s">
        <v>99</v>
      </c>
      <c r="C40" s="14" t="s">
        <v>100</v>
      </c>
      <c r="D40" s="14">
        <v>1</v>
      </c>
      <c r="E40" s="14"/>
      <c r="F40" s="19"/>
      <c r="G40" s="15">
        <v>2695934.5223409273</v>
      </c>
      <c r="H40" s="15">
        <v>2692492.1634718208</v>
      </c>
      <c r="I40" s="16">
        <v>1156486.7166374843</v>
      </c>
      <c r="J40" s="17">
        <f t="shared" si="0"/>
        <v>909171.41239890514</v>
      </c>
      <c r="K40" s="17">
        <f t="shared" si="1"/>
        <v>908359.01570579608</v>
      </c>
      <c r="L40" s="17">
        <f t="shared" si="2"/>
        <v>-812.39669310906902</v>
      </c>
      <c r="M40" s="17"/>
      <c r="N40" s="17">
        <f t="shared" si="3"/>
        <v>963105.30974460288</v>
      </c>
      <c r="O40" s="17">
        <f t="shared" si="4"/>
        <v>962244.72002732626</v>
      </c>
      <c r="P40" s="17">
        <f t="shared" si="5"/>
        <v>-860.5897172766272</v>
      </c>
      <c r="Q40" s="17"/>
      <c r="R40" s="17">
        <f t="shared" si="6"/>
        <v>963105.30974460288</v>
      </c>
      <c r="S40" s="17">
        <f t="shared" si="7"/>
        <v>962244.72002732626</v>
      </c>
      <c r="T40" s="17">
        <f t="shared" si="8"/>
        <v>-860.5897172766272</v>
      </c>
      <c r="U40" s="17"/>
      <c r="W40" s="19"/>
      <c r="X40" s="15">
        <v>2602189.2047000225</v>
      </c>
      <c r="Y40" s="15">
        <v>2598746.8458288489</v>
      </c>
      <c r="Z40" s="16">
        <v>1116220.9672801073</v>
      </c>
      <c r="AA40" s="17">
        <f t="shared" si="9"/>
        <v>929602.54299503239</v>
      </c>
      <c r="AB40" s="17">
        <f t="shared" si="10"/>
        <v>926208.37714957679</v>
      </c>
      <c r="AC40" s="17"/>
      <c r="AD40" s="17">
        <f t="shared" si="11"/>
        <v>52057.742407721809</v>
      </c>
      <c r="AE40" s="17">
        <f t="shared" si="12"/>
        <v>52009.549383525387</v>
      </c>
    </row>
    <row r="41" spans="1:31" x14ac:dyDescent="0.25">
      <c r="A41" s="12" t="s">
        <v>31</v>
      </c>
      <c r="B41" s="23" t="s">
        <v>101</v>
      </c>
      <c r="C41" s="14" t="s">
        <v>102</v>
      </c>
      <c r="D41" s="14">
        <v>1</v>
      </c>
      <c r="E41" s="14"/>
      <c r="F41" s="19"/>
      <c r="G41" s="15">
        <v>2028758.2903236619</v>
      </c>
      <c r="H41" s="15">
        <v>2026167.8290064097</v>
      </c>
      <c r="I41" s="16">
        <v>0</v>
      </c>
      <c r="J41" s="17">
        <f t="shared" si="0"/>
        <v>478786.95651638421</v>
      </c>
      <c r="K41" s="17">
        <f t="shared" si="1"/>
        <v>478175.60764551273</v>
      </c>
      <c r="L41" s="17">
        <f t="shared" si="2"/>
        <v>-611.34887087147217</v>
      </c>
      <c r="M41" s="17"/>
      <c r="N41" s="17">
        <f t="shared" si="3"/>
        <v>507189.57258091547</v>
      </c>
      <c r="O41" s="17">
        <f t="shared" si="4"/>
        <v>506541.95725160243</v>
      </c>
      <c r="P41" s="17">
        <f t="shared" si="5"/>
        <v>-647.61532931303373</v>
      </c>
      <c r="Q41" s="17"/>
      <c r="R41" s="17">
        <f t="shared" si="6"/>
        <v>507189.57258091547</v>
      </c>
      <c r="S41" s="17">
        <f t="shared" si="7"/>
        <v>506541.95725160243</v>
      </c>
      <c r="T41" s="17">
        <f t="shared" si="8"/>
        <v>-647.61532931303373</v>
      </c>
      <c r="U41" s="17"/>
      <c r="W41" s="19"/>
      <c r="X41" s="15">
        <v>1958212.5894667031</v>
      </c>
      <c r="Y41" s="15">
        <v>1955622.1281478954</v>
      </c>
      <c r="Z41" s="16">
        <v>0</v>
      </c>
      <c r="AA41" s="17">
        <f t="shared" si="9"/>
        <v>489553.14736667578</v>
      </c>
      <c r="AB41" s="17">
        <f t="shared" si="10"/>
        <v>486998.95250747632</v>
      </c>
      <c r="AC41" s="17"/>
      <c r="AD41" s="17">
        <f t="shared" si="11"/>
        <v>27414.976252533841</v>
      </c>
      <c r="AE41" s="17">
        <f t="shared" si="12"/>
        <v>27378.709794070532</v>
      </c>
    </row>
    <row r="42" spans="1:31" x14ac:dyDescent="0.25">
      <c r="A42" s="12" t="s">
        <v>20</v>
      </c>
      <c r="B42" s="13" t="s">
        <v>103</v>
      </c>
      <c r="C42" s="14" t="s">
        <v>104</v>
      </c>
      <c r="D42" s="14">
        <v>1</v>
      </c>
      <c r="E42" s="14"/>
      <c r="F42" s="19"/>
      <c r="G42" s="15">
        <v>49785175.984895319</v>
      </c>
      <c r="H42" s="15">
        <v>49721606.769589297</v>
      </c>
      <c r="I42" s="16">
        <v>6389299.0561936339</v>
      </c>
      <c r="J42" s="17">
        <f t="shared" si="0"/>
        <v>13257176.109696994</v>
      </c>
      <c r="K42" s="17">
        <f t="shared" si="1"/>
        <v>13242173.774884773</v>
      </c>
      <c r="L42" s="17">
        <f t="shared" si="2"/>
        <v>-15002.334812220186</v>
      </c>
      <c r="M42" s="17"/>
      <c r="N42" s="17">
        <f t="shared" si="3"/>
        <v>14043618.760272238</v>
      </c>
      <c r="O42" s="17">
        <f t="shared" si="4"/>
        <v>14027726.456445733</v>
      </c>
      <c r="P42" s="17">
        <f t="shared" si="5"/>
        <v>-15892.303826505318</v>
      </c>
      <c r="Q42" s="17"/>
      <c r="R42" s="17">
        <f t="shared" si="6"/>
        <v>14043618.760272238</v>
      </c>
      <c r="S42" s="17">
        <f t="shared" si="7"/>
        <v>14027726.456445733</v>
      </c>
      <c r="T42" s="17">
        <f t="shared" si="8"/>
        <v>-15892.303826505318</v>
      </c>
      <c r="U42" s="17"/>
      <c r="W42" s="19"/>
      <c r="X42" s="15">
        <v>48054003.696460135</v>
      </c>
      <c r="Y42" s="15">
        <v>47990434.481115937</v>
      </c>
      <c r="Z42" s="16">
        <v>6166840.8898655009</v>
      </c>
      <c r="AA42" s="17">
        <f t="shared" si="9"/>
        <v>13555211.146581409</v>
      </c>
      <c r="AB42" s="17">
        <f t="shared" si="10"/>
        <v>13492531.900280129</v>
      </c>
      <c r="AC42" s="17"/>
      <c r="AD42" s="17">
        <f t="shared" si="11"/>
        <v>759091.82420855889</v>
      </c>
      <c r="AE42" s="17">
        <f t="shared" si="12"/>
        <v>758201.85519374011</v>
      </c>
    </row>
    <row r="43" spans="1:31" x14ac:dyDescent="0.25">
      <c r="A43" s="12" t="s">
        <v>20</v>
      </c>
      <c r="B43" s="13" t="s">
        <v>105</v>
      </c>
      <c r="C43" s="14" t="s">
        <v>106</v>
      </c>
      <c r="D43" s="14">
        <v>1</v>
      </c>
      <c r="E43" s="14"/>
      <c r="F43" s="19"/>
      <c r="G43" s="15">
        <v>3480169.8279468338</v>
      </c>
      <c r="H43" s="15">
        <v>3475726.1022650888</v>
      </c>
      <c r="I43" s="16">
        <v>774252.84999308886</v>
      </c>
      <c r="J43" s="17">
        <f t="shared" si="0"/>
        <v>1004043.7519938218</v>
      </c>
      <c r="K43" s="17">
        <f t="shared" si="1"/>
        <v>1002995.03273293</v>
      </c>
      <c r="L43" s="17">
        <f t="shared" si="2"/>
        <v>-1048.7192608917831</v>
      </c>
      <c r="M43" s="17"/>
      <c r="N43" s="17">
        <f t="shared" si="3"/>
        <v>1063605.6694849806</v>
      </c>
      <c r="O43" s="17">
        <f t="shared" si="4"/>
        <v>1062494.7380645445</v>
      </c>
      <c r="P43" s="17">
        <f t="shared" si="5"/>
        <v>-1110.931420436129</v>
      </c>
      <c r="Q43" s="17"/>
      <c r="R43" s="17">
        <f t="shared" si="6"/>
        <v>1063605.6694849806</v>
      </c>
      <c r="S43" s="17">
        <f t="shared" si="7"/>
        <v>1062494.7380645445</v>
      </c>
      <c r="T43" s="17">
        <f t="shared" si="8"/>
        <v>-1110.931420436129</v>
      </c>
      <c r="U43" s="17"/>
      <c r="W43" s="19"/>
      <c r="X43" s="15">
        <v>3359154.4163106936</v>
      </c>
      <c r="Y43" s="15">
        <v>3354710.6906262799</v>
      </c>
      <c r="Z43" s="16">
        <v>747295.45329449023</v>
      </c>
      <c r="AA43" s="17">
        <f t="shared" si="9"/>
        <v>1026612.4674012959</v>
      </c>
      <c r="AB43" s="17">
        <f t="shared" si="10"/>
        <v>1022230.9538784284</v>
      </c>
      <c r="AC43" s="17"/>
      <c r="AD43" s="17">
        <f t="shared" si="11"/>
        <v>57490.298174472562</v>
      </c>
      <c r="AE43" s="17">
        <f t="shared" si="12"/>
        <v>57428.086014890774</v>
      </c>
    </row>
    <row r="44" spans="1:31" x14ac:dyDescent="0.25">
      <c r="A44" s="12" t="s">
        <v>20</v>
      </c>
      <c r="B44" s="18" t="s">
        <v>107</v>
      </c>
      <c r="C44" s="14" t="s">
        <v>108</v>
      </c>
      <c r="D44" s="14">
        <v>1</v>
      </c>
      <c r="E44" s="14"/>
      <c r="F44" s="19"/>
      <c r="G44" s="15">
        <v>318238.68902531231</v>
      </c>
      <c r="H44" s="15">
        <v>317832.33947765798</v>
      </c>
      <c r="I44" s="16">
        <v>558021.98350360314</v>
      </c>
      <c r="J44" s="17">
        <f t="shared" si="0"/>
        <v>206797.51871682407</v>
      </c>
      <c r="K44" s="17">
        <f t="shared" si="1"/>
        <v>206701.62022357766</v>
      </c>
      <c r="L44" s="17">
        <f t="shared" si="2"/>
        <v>-95.898493246408179</v>
      </c>
      <c r="M44" s="17"/>
      <c r="N44" s="17">
        <f t="shared" si="3"/>
        <v>219065.16813222886</v>
      </c>
      <c r="O44" s="17">
        <f t="shared" si="4"/>
        <v>218963.5807453153</v>
      </c>
      <c r="P44" s="17">
        <f t="shared" si="5"/>
        <v>-101.58738691356848</v>
      </c>
      <c r="Q44" s="17"/>
      <c r="R44" s="17">
        <f t="shared" si="6"/>
        <v>219065.16813222886</v>
      </c>
      <c r="S44" s="17">
        <f t="shared" si="7"/>
        <v>218963.5807453153</v>
      </c>
      <c r="T44" s="17">
        <f t="shared" si="8"/>
        <v>-101.58738691356848</v>
      </c>
      <c r="U44" s="17"/>
      <c r="W44" s="19"/>
      <c r="X44" s="15">
        <v>307172.62390352361</v>
      </c>
      <c r="Y44" s="15">
        <v>306766.27435562527</v>
      </c>
      <c r="Z44" s="16">
        <v>538593.162575169</v>
      </c>
      <c r="AA44" s="17">
        <f t="shared" si="9"/>
        <v>211441.44661967317</v>
      </c>
      <c r="AB44" s="17">
        <f t="shared" si="10"/>
        <v>211040.78596562502</v>
      </c>
      <c r="AC44" s="17"/>
      <c r="AD44" s="17">
        <f t="shared" si="11"/>
        <v>11840.721010701696</v>
      </c>
      <c r="AE44" s="17">
        <f t="shared" si="12"/>
        <v>11835.032117031118</v>
      </c>
    </row>
    <row r="45" spans="1:31" x14ac:dyDescent="0.25">
      <c r="A45" s="12" t="s">
        <v>31</v>
      </c>
      <c r="B45" s="23" t="s">
        <v>109</v>
      </c>
      <c r="C45" s="14" t="s">
        <v>110</v>
      </c>
      <c r="D45" s="14">
        <v>1</v>
      </c>
      <c r="E45" s="14"/>
      <c r="F45" s="19"/>
      <c r="G45" s="15">
        <v>9559287.2266384698</v>
      </c>
      <c r="H45" s="15">
        <v>9547081.2563081793</v>
      </c>
      <c r="I45" s="16">
        <v>0</v>
      </c>
      <c r="J45" s="17">
        <f t="shared" si="0"/>
        <v>2255991.7854866791</v>
      </c>
      <c r="K45" s="17">
        <f t="shared" si="1"/>
        <v>2253111.1764887306</v>
      </c>
      <c r="L45" s="17">
        <f t="shared" si="2"/>
        <v>-2880.6089979484677</v>
      </c>
      <c r="M45" s="17"/>
      <c r="N45" s="17">
        <f t="shared" si="3"/>
        <v>2389821.8066596175</v>
      </c>
      <c r="O45" s="17">
        <f t="shared" si="4"/>
        <v>2386770.3140770448</v>
      </c>
      <c r="P45" s="17">
        <f t="shared" si="5"/>
        <v>-3051.4925825726241</v>
      </c>
      <c r="Q45" s="17"/>
      <c r="R45" s="17">
        <f t="shared" si="6"/>
        <v>2389821.8066596175</v>
      </c>
      <c r="S45" s="17">
        <f t="shared" si="7"/>
        <v>2386770.3140770448</v>
      </c>
      <c r="T45" s="17">
        <f t="shared" si="8"/>
        <v>-3051.4925825726241</v>
      </c>
      <c r="U45" s="17"/>
      <c r="W45" s="19"/>
      <c r="X45" s="15">
        <v>9226883.5981172044</v>
      </c>
      <c r="Y45" s="15">
        <v>9214677.6264375001</v>
      </c>
      <c r="Z45" s="16">
        <v>0</v>
      </c>
      <c r="AA45" s="17">
        <f t="shared" si="9"/>
        <v>2306720.8995293011</v>
      </c>
      <c r="AB45" s="17">
        <f t="shared" si="10"/>
        <v>2294685.8124462813</v>
      </c>
      <c r="AC45" s="17"/>
      <c r="AD45" s="17">
        <f t="shared" si="11"/>
        <v>129176.37037364085</v>
      </c>
      <c r="AE45" s="17">
        <f t="shared" si="12"/>
        <v>129005.48677012499</v>
      </c>
    </row>
    <row r="46" spans="1:31" x14ac:dyDescent="0.25">
      <c r="A46" s="12" t="s">
        <v>20</v>
      </c>
      <c r="B46" s="13" t="s">
        <v>111</v>
      </c>
      <c r="C46" s="14" t="s">
        <v>112</v>
      </c>
      <c r="D46" s="14">
        <v>1</v>
      </c>
      <c r="E46" s="14"/>
      <c r="F46" s="19"/>
      <c r="G46" s="15">
        <v>6302275.1686060373</v>
      </c>
      <c r="H46" s="15">
        <v>6294227.9748450499</v>
      </c>
      <c r="I46" s="16">
        <v>870322.53644509276</v>
      </c>
      <c r="J46" s="17">
        <f t="shared" si="0"/>
        <v>1692733.0583920667</v>
      </c>
      <c r="K46" s="17">
        <f t="shared" si="1"/>
        <v>1690833.9206644737</v>
      </c>
      <c r="L46" s="17">
        <f t="shared" si="2"/>
        <v>-1899.1377275930718</v>
      </c>
      <c r="M46" s="17"/>
      <c r="N46" s="17">
        <f t="shared" si="3"/>
        <v>1793149.4262627824</v>
      </c>
      <c r="O46" s="17">
        <f t="shared" si="4"/>
        <v>1791137.6278225356</v>
      </c>
      <c r="P46" s="17">
        <f t="shared" si="5"/>
        <v>-2011.7984402468428</v>
      </c>
      <c r="Q46" s="17"/>
      <c r="R46" s="17">
        <f t="shared" si="6"/>
        <v>1793149.4262627824</v>
      </c>
      <c r="S46" s="17">
        <f t="shared" si="7"/>
        <v>1791137.6278225356</v>
      </c>
      <c r="T46" s="17">
        <f t="shared" si="8"/>
        <v>-2011.7984402468428</v>
      </c>
      <c r="U46" s="17"/>
      <c r="W46" s="19"/>
      <c r="X46" s="15">
        <v>6083127.1208157856</v>
      </c>
      <c r="Y46" s="15">
        <v>6075079.9301178902</v>
      </c>
      <c r="Z46" s="16">
        <v>840020.25228702952</v>
      </c>
      <c r="AA46" s="17">
        <f t="shared" si="9"/>
        <v>1730786.8432757037</v>
      </c>
      <c r="AB46" s="17">
        <f t="shared" si="10"/>
        <v>1722852.3109931431</v>
      </c>
      <c r="AC46" s="17"/>
      <c r="AD46" s="17">
        <f t="shared" si="11"/>
        <v>96924.0632234394</v>
      </c>
      <c r="AE46" s="17">
        <f t="shared" si="12"/>
        <v>96811.402553668857</v>
      </c>
    </row>
    <row r="47" spans="1:31" x14ac:dyDescent="0.25">
      <c r="A47" s="12" t="s">
        <v>20</v>
      </c>
      <c r="B47" s="23" t="s">
        <v>113</v>
      </c>
      <c r="C47" s="14" t="s">
        <v>114</v>
      </c>
      <c r="D47" s="14">
        <v>1</v>
      </c>
      <c r="E47" s="14"/>
      <c r="F47" s="19"/>
      <c r="G47" s="15">
        <v>27389332.816285156</v>
      </c>
      <c r="H47" s="15">
        <v>27354360.190798</v>
      </c>
      <c r="I47" s="16">
        <v>4360481.9612629628</v>
      </c>
      <c r="J47" s="17">
        <f t="shared" si="0"/>
        <v>7492956.2875013566</v>
      </c>
      <c r="K47" s="17">
        <f t="shared" si="1"/>
        <v>7484702.7478863876</v>
      </c>
      <c r="L47" s="17">
        <f t="shared" si="2"/>
        <v>-8253.5396149689332</v>
      </c>
      <c r="M47" s="17"/>
      <c r="N47" s="17">
        <f t="shared" si="3"/>
        <v>7937453.6943870299</v>
      </c>
      <c r="O47" s="17">
        <f t="shared" si="4"/>
        <v>7928710.5380152408</v>
      </c>
      <c r="P47" s="17">
        <f t="shared" si="5"/>
        <v>-8743.1563717890531</v>
      </c>
      <c r="Q47" s="17"/>
      <c r="R47" s="17">
        <f t="shared" si="6"/>
        <v>7937453.6943870299</v>
      </c>
      <c r="S47" s="17">
        <f t="shared" si="7"/>
        <v>7928710.5380152408</v>
      </c>
      <c r="T47" s="17">
        <f t="shared" si="8"/>
        <v>-8743.1563717890531</v>
      </c>
      <c r="U47" s="17"/>
      <c r="W47" s="19"/>
      <c r="X47" s="15">
        <v>26436927.747260854</v>
      </c>
      <c r="Y47" s="15">
        <v>26401955.121363603</v>
      </c>
      <c r="Z47" s="16">
        <v>4208661.7360898834</v>
      </c>
      <c r="AA47" s="17">
        <f t="shared" si="9"/>
        <v>7661397.3708376847</v>
      </c>
      <c r="AB47" s="17">
        <f t="shared" si="10"/>
        <v>7626914.3620048249</v>
      </c>
      <c r="AC47" s="17"/>
      <c r="AD47" s="17">
        <f t="shared" si="11"/>
        <v>429038.2527669103</v>
      </c>
      <c r="AE47" s="17">
        <f t="shared" si="12"/>
        <v>428548.63600434881</v>
      </c>
    </row>
    <row r="48" spans="1:31" x14ac:dyDescent="0.25">
      <c r="A48" s="12" t="s">
        <v>20</v>
      </c>
      <c r="B48" s="13" t="s">
        <v>115</v>
      </c>
      <c r="C48" s="14" t="s">
        <v>116</v>
      </c>
      <c r="D48" s="14">
        <v>1</v>
      </c>
      <c r="E48" s="14"/>
      <c r="F48" s="19"/>
      <c r="G48" s="15">
        <v>286424.48787601537</v>
      </c>
      <c r="H48" s="15">
        <v>286058.7609386589</v>
      </c>
      <c r="I48" s="16">
        <v>782666.87140916067</v>
      </c>
      <c r="J48" s="17">
        <f t="shared" si="0"/>
        <v>252305.56079130157</v>
      </c>
      <c r="K48" s="17">
        <f t="shared" si="1"/>
        <v>252219.24923408544</v>
      </c>
      <c r="L48" s="17">
        <f t="shared" si="2"/>
        <v>-86.311557216133224</v>
      </c>
      <c r="M48" s="17"/>
      <c r="N48" s="17">
        <f t="shared" si="3"/>
        <v>267272.83982129401</v>
      </c>
      <c r="O48" s="17">
        <f t="shared" si="4"/>
        <v>267181.40808695491</v>
      </c>
      <c r="P48" s="17">
        <f t="shared" si="5"/>
        <v>-91.43173433910124</v>
      </c>
      <c r="Q48" s="17"/>
      <c r="R48" s="17">
        <f t="shared" si="6"/>
        <v>267272.83982129401</v>
      </c>
      <c r="S48" s="17">
        <f t="shared" si="7"/>
        <v>267181.40808695491</v>
      </c>
      <c r="T48" s="17">
        <f t="shared" si="8"/>
        <v>-91.43173433910124</v>
      </c>
      <c r="U48" s="17"/>
      <c r="W48" s="19"/>
      <c r="X48" s="15">
        <v>276464.69309110515</v>
      </c>
      <c r="Y48" s="15">
        <v>276098.96615352912</v>
      </c>
      <c r="Z48" s="16">
        <v>755416.52117071312</v>
      </c>
      <c r="AA48" s="17">
        <f t="shared" si="9"/>
        <v>257970.30356545455</v>
      </c>
      <c r="AB48" s="17">
        <f t="shared" si="10"/>
        <v>257609.69680516623</v>
      </c>
      <c r="AC48" s="17"/>
      <c r="AD48" s="17">
        <f t="shared" si="11"/>
        <v>14446.336999665453</v>
      </c>
      <c r="AE48" s="17">
        <f t="shared" si="12"/>
        <v>14441.216822539391</v>
      </c>
    </row>
    <row r="49" spans="1:31" x14ac:dyDescent="0.25">
      <c r="A49" s="12" t="s">
        <v>20</v>
      </c>
      <c r="B49" s="13" t="s">
        <v>117</v>
      </c>
      <c r="C49" s="14" t="s">
        <v>118</v>
      </c>
      <c r="D49" s="14">
        <v>1</v>
      </c>
      <c r="E49" s="14"/>
      <c r="F49" s="19"/>
      <c r="G49" s="15">
        <v>20476085.305533703</v>
      </c>
      <c r="H49" s="15">
        <v>20449939.999231946</v>
      </c>
      <c r="I49" s="16">
        <v>2511676.2261548634</v>
      </c>
      <c r="J49" s="17">
        <f t="shared" si="0"/>
        <v>5425111.7214785023</v>
      </c>
      <c r="K49" s="17">
        <f t="shared" si="1"/>
        <v>5418941.4291912876</v>
      </c>
      <c r="L49" s="17">
        <f t="shared" si="2"/>
        <v>-6170.2922872146592</v>
      </c>
      <c r="M49" s="17"/>
      <c r="N49" s="17">
        <f t="shared" si="3"/>
        <v>5746940.3829221418</v>
      </c>
      <c r="O49" s="17">
        <f t="shared" si="4"/>
        <v>5740404.0563467024</v>
      </c>
      <c r="P49" s="17">
        <f t="shared" si="5"/>
        <v>-6536.3265754394233</v>
      </c>
      <c r="Q49" s="17"/>
      <c r="R49" s="17">
        <f t="shared" si="6"/>
        <v>5746940.3829221418</v>
      </c>
      <c r="S49" s="17">
        <f t="shared" si="7"/>
        <v>5740404.0563467024</v>
      </c>
      <c r="T49" s="17">
        <f t="shared" si="8"/>
        <v>-6536.3265754394233</v>
      </c>
      <c r="U49" s="17"/>
      <c r="W49" s="19"/>
      <c r="X49" s="15">
        <v>19764073.53184168</v>
      </c>
      <c r="Y49" s="15">
        <v>19737928.225524224</v>
      </c>
      <c r="Z49" s="16">
        <v>2424226.4319338924</v>
      </c>
      <c r="AA49" s="17">
        <f t="shared" si="9"/>
        <v>5547074.9909438929</v>
      </c>
      <c r="AB49" s="17">
        <f t="shared" si="10"/>
        <v>5521295.7189264353</v>
      </c>
      <c r="AC49" s="17"/>
      <c r="AD49" s="17">
        <f t="shared" si="11"/>
        <v>310636.19949285797</v>
      </c>
      <c r="AE49" s="17">
        <f t="shared" si="12"/>
        <v>310270.16520441358</v>
      </c>
    </row>
    <row r="50" spans="1:31" x14ac:dyDescent="0.25">
      <c r="A50" s="12" t="s">
        <v>20</v>
      </c>
      <c r="B50" s="13" t="s">
        <v>119</v>
      </c>
      <c r="C50" s="14" t="s">
        <v>120</v>
      </c>
      <c r="D50" s="14">
        <v>1</v>
      </c>
      <c r="E50" s="14"/>
      <c r="F50" s="19"/>
      <c r="G50" s="15">
        <v>794661.83651134081</v>
      </c>
      <c r="H50" s="15">
        <v>793647.15637048951</v>
      </c>
      <c r="I50" s="16">
        <v>648062.16883370501</v>
      </c>
      <c r="J50" s="17">
        <f t="shared" si="0"/>
        <v>340482.86526143085</v>
      </c>
      <c r="K50" s="17">
        <f t="shared" si="1"/>
        <v>340243.40074818995</v>
      </c>
      <c r="L50" s="17">
        <f t="shared" si="2"/>
        <v>-239.46451324090594</v>
      </c>
      <c r="M50" s="17"/>
      <c r="N50" s="17">
        <f t="shared" si="3"/>
        <v>360681.00133626146</v>
      </c>
      <c r="O50" s="17">
        <f t="shared" si="4"/>
        <v>360427.33130104863</v>
      </c>
      <c r="P50" s="17">
        <f t="shared" si="5"/>
        <v>-253.67003521282459</v>
      </c>
      <c r="Q50" s="17"/>
      <c r="R50" s="17">
        <f t="shared" si="6"/>
        <v>360681.00133626146</v>
      </c>
      <c r="S50" s="17">
        <f t="shared" si="7"/>
        <v>360427.33130104863</v>
      </c>
      <c r="T50" s="17">
        <f t="shared" si="8"/>
        <v>-253.67003521282459</v>
      </c>
      <c r="U50" s="17"/>
      <c r="W50" s="19"/>
      <c r="X50" s="15">
        <v>767029.18235615967</v>
      </c>
      <c r="Y50" s="15">
        <v>766014.50221469894</v>
      </c>
      <c r="Z50" s="16">
        <v>625498.39141814841</v>
      </c>
      <c r="AA50" s="17">
        <f t="shared" si="9"/>
        <v>348131.89344357699</v>
      </c>
      <c r="AB50" s="17">
        <f t="shared" si="10"/>
        <v>347131.41882454528</v>
      </c>
      <c r="AC50" s="17"/>
      <c r="AD50" s="17">
        <f t="shared" si="11"/>
        <v>19495.38603284031</v>
      </c>
      <c r="AE50" s="17">
        <f t="shared" si="12"/>
        <v>19481.18051085986</v>
      </c>
    </row>
    <row r="51" spans="1:31" x14ac:dyDescent="0.25">
      <c r="A51" s="12" t="s">
        <v>20</v>
      </c>
      <c r="B51" s="13" t="s">
        <v>121</v>
      </c>
      <c r="C51" s="14" t="s">
        <v>122</v>
      </c>
      <c r="D51" s="14">
        <v>1</v>
      </c>
      <c r="E51" s="14"/>
      <c r="F51" s="19"/>
      <c r="G51" s="15">
        <v>2078935.7312461894</v>
      </c>
      <c r="H51" s="15">
        <v>2076281.1998421613</v>
      </c>
      <c r="I51" s="16">
        <v>565647.9816485747</v>
      </c>
      <c r="J51" s="17">
        <f t="shared" si="0"/>
        <v>624121.75624316442</v>
      </c>
      <c r="K51" s="17">
        <f t="shared" si="1"/>
        <v>623495.28683181375</v>
      </c>
      <c r="L51" s="17">
        <f t="shared" si="2"/>
        <v>-626.46941135067027</v>
      </c>
      <c r="M51" s="17"/>
      <c r="N51" s="17">
        <f t="shared" si="3"/>
        <v>661145.92822369107</v>
      </c>
      <c r="O51" s="17">
        <f t="shared" si="4"/>
        <v>660482.29537268402</v>
      </c>
      <c r="P51" s="17">
        <f t="shared" si="5"/>
        <v>-663.63285100704525</v>
      </c>
      <c r="Q51" s="17"/>
      <c r="R51" s="17">
        <f t="shared" si="6"/>
        <v>661145.92822369107</v>
      </c>
      <c r="S51" s="17">
        <f t="shared" si="7"/>
        <v>660482.29537268402</v>
      </c>
      <c r="T51" s="17">
        <f t="shared" si="8"/>
        <v>-663.63285100704525</v>
      </c>
      <c r="U51" s="17"/>
      <c r="W51" s="19"/>
      <c r="X51" s="15">
        <v>2006645.2179322853</v>
      </c>
      <c r="Y51" s="15">
        <v>2003990.6865266631</v>
      </c>
      <c r="Z51" s="16">
        <v>545953.64402592555</v>
      </c>
      <c r="AA51" s="17">
        <f t="shared" si="9"/>
        <v>638149.71548955271</v>
      </c>
      <c r="AB51" s="17">
        <f t="shared" si="10"/>
        <v>635532.34752478241</v>
      </c>
      <c r="AC51" s="17"/>
      <c r="AD51" s="17">
        <f t="shared" si="11"/>
        <v>35736.384067414947</v>
      </c>
      <c r="AE51" s="17">
        <f t="shared" si="12"/>
        <v>35699.220627736235</v>
      </c>
    </row>
    <row r="52" spans="1:31" x14ac:dyDescent="0.25">
      <c r="A52" s="12" t="s">
        <v>20</v>
      </c>
      <c r="B52" s="13" t="s">
        <v>123</v>
      </c>
      <c r="C52" s="14" t="s">
        <v>124</v>
      </c>
      <c r="D52" s="14">
        <v>1</v>
      </c>
      <c r="E52" s="14"/>
      <c r="F52" s="19"/>
      <c r="G52" s="15">
        <v>3182958.8170750672</v>
      </c>
      <c r="H52" s="15">
        <v>3178894.5913221198</v>
      </c>
      <c r="I52" s="16">
        <v>1382948.4258460011</v>
      </c>
      <c r="J52" s="17">
        <f t="shared" si="0"/>
        <v>1077554.1093293722</v>
      </c>
      <c r="K52" s="17">
        <f t="shared" si="1"/>
        <v>1076594.9520516768</v>
      </c>
      <c r="L52" s="17">
        <f t="shared" si="2"/>
        <v>-959.15727769536898</v>
      </c>
      <c r="M52" s="17"/>
      <c r="N52" s="17">
        <f t="shared" si="3"/>
        <v>1141476.8107302671</v>
      </c>
      <c r="O52" s="17">
        <f t="shared" si="4"/>
        <v>1140460.7542920304</v>
      </c>
      <c r="P52" s="17">
        <f t="shared" si="5"/>
        <v>-1016.0564382367302</v>
      </c>
      <c r="Q52" s="17"/>
      <c r="R52" s="17">
        <f t="shared" si="6"/>
        <v>1141476.8107302671</v>
      </c>
      <c r="S52" s="17">
        <f t="shared" si="7"/>
        <v>1140460.7542920304</v>
      </c>
      <c r="T52" s="17">
        <f t="shared" si="8"/>
        <v>-1016.0564382367302</v>
      </c>
      <c r="U52" s="17"/>
      <c r="W52" s="19"/>
      <c r="X52" s="15">
        <v>3072278.2783335233</v>
      </c>
      <c r="Y52" s="15">
        <v>3068214.0525781354</v>
      </c>
      <c r="Z52" s="16">
        <v>1334797.8903593498</v>
      </c>
      <c r="AA52" s="17">
        <f t="shared" si="9"/>
        <v>1101769.0421732182</v>
      </c>
      <c r="AB52" s="17">
        <f t="shared" si="10"/>
        <v>1097761.7155802024</v>
      </c>
      <c r="AC52" s="17"/>
      <c r="AD52" s="17">
        <f t="shared" si="11"/>
        <v>61699.066361700214</v>
      </c>
      <c r="AE52" s="17">
        <f t="shared" si="12"/>
        <v>61642.167201124779</v>
      </c>
    </row>
    <row r="53" spans="1:31" x14ac:dyDescent="0.25">
      <c r="A53" s="12" t="s">
        <v>20</v>
      </c>
      <c r="B53" s="13" t="s">
        <v>125</v>
      </c>
      <c r="C53" s="14" t="s">
        <v>126</v>
      </c>
      <c r="D53" s="14">
        <v>1</v>
      </c>
      <c r="E53" s="14"/>
      <c r="F53" s="19"/>
      <c r="G53" s="15">
        <v>1178904.2227611737</v>
      </c>
      <c r="H53" s="15">
        <v>1177398.9149083979</v>
      </c>
      <c r="I53" s="16">
        <v>1409969.5427191295</v>
      </c>
      <c r="J53" s="17">
        <f t="shared" si="0"/>
        <v>610974.20865335164</v>
      </c>
      <c r="K53" s="17">
        <f t="shared" si="1"/>
        <v>610618.95600009651</v>
      </c>
      <c r="L53" s="17">
        <f t="shared" si="2"/>
        <v>-355.25265325512737</v>
      </c>
      <c r="M53" s="17"/>
      <c r="N53" s="17">
        <f t="shared" si="3"/>
        <v>647218.4413700758</v>
      </c>
      <c r="O53" s="17">
        <f t="shared" si="4"/>
        <v>646842.11440688185</v>
      </c>
      <c r="P53" s="17">
        <f t="shared" si="5"/>
        <v>-376.32696319394745</v>
      </c>
      <c r="Q53" s="17"/>
      <c r="R53" s="17">
        <f t="shared" si="6"/>
        <v>647218.4413700758</v>
      </c>
      <c r="S53" s="17">
        <f t="shared" si="7"/>
        <v>646842.11440688185</v>
      </c>
      <c r="T53" s="17">
        <f t="shared" si="8"/>
        <v>-376.32696319394745</v>
      </c>
      <c r="U53" s="17"/>
      <c r="W53" s="19"/>
      <c r="X53" s="15">
        <v>1137910.3670443119</v>
      </c>
      <c r="Y53" s="15">
        <v>1136405.0591906325</v>
      </c>
      <c r="Z53" s="16">
        <v>1360878.2047972083</v>
      </c>
      <c r="AA53" s="17">
        <f t="shared" si="9"/>
        <v>624697.14296038006</v>
      </c>
      <c r="AB53" s="17">
        <f t="shared" si="10"/>
        <v>623212.90941731725</v>
      </c>
      <c r="AC53" s="17"/>
      <c r="AD53" s="17">
        <f t="shared" si="11"/>
        <v>34983.04000578128</v>
      </c>
      <c r="AE53" s="17">
        <f t="shared" si="12"/>
        <v>34961.965695829771</v>
      </c>
    </row>
    <row r="54" spans="1:31" x14ac:dyDescent="0.25">
      <c r="A54" s="12" t="s">
        <v>86</v>
      </c>
      <c r="B54" s="23" t="s">
        <v>127</v>
      </c>
      <c r="C54" s="14" t="s">
        <v>128</v>
      </c>
      <c r="D54" s="14">
        <v>1</v>
      </c>
      <c r="E54" s="14"/>
      <c r="F54" s="19"/>
      <c r="G54" s="15">
        <v>1437330.6054242342</v>
      </c>
      <c r="H54" s="15">
        <v>1435495.3205846292</v>
      </c>
      <c r="I54" s="16">
        <v>0</v>
      </c>
      <c r="J54" s="17">
        <f t="shared" si="0"/>
        <v>339210.02288011927</v>
      </c>
      <c r="K54" s="17">
        <f t="shared" si="1"/>
        <v>338776.89565797249</v>
      </c>
      <c r="L54" s="17">
        <f t="shared" si="2"/>
        <v>-433.1272221467807</v>
      </c>
      <c r="M54" s="17"/>
      <c r="N54" s="17">
        <f t="shared" si="3"/>
        <v>359332.65135605854</v>
      </c>
      <c r="O54" s="17">
        <f t="shared" si="4"/>
        <v>358873.8301461573</v>
      </c>
      <c r="P54" s="17">
        <f t="shared" si="5"/>
        <v>-458.82120990124531</v>
      </c>
      <c r="Q54" s="17"/>
      <c r="R54" s="17">
        <f t="shared" si="6"/>
        <v>359332.65135605854</v>
      </c>
      <c r="S54" s="17">
        <f t="shared" si="7"/>
        <v>358873.8301461573</v>
      </c>
      <c r="T54" s="17">
        <f t="shared" si="8"/>
        <v>-458.82120990124531</v>
      </c>
      <c r="U54" s="17"/>
      <c r="W54" s="19"/>
      <c r="X54" s="15">
        <v>1387350.5287406622</v>
      </c>
      <c r="Y54" s="15">
        <v>1385515.2438999552</v>
      </c>
      <c r="Z54" s="16">
        <v>0</v>
      </c>
      <c r="AA54" s="17">
        <f t="shared" si="9"/>
        <v>346837.63218516554</v>
      </c>
      <c r="AB54" s="17">
        <f t="shared" si="10"/>
        <v>345028.04133303952</v>
      </c>
      <c r="AC54" s="17"/>
      <c r="AD54" s="17">
        <f t="shared" si="11"/>
        <v>19422.907402369266</v>
      </c>
      <c r="AE54" s="17">
        <f t="shared" si="12"/>
        <v>19397.21341459937</v>
      </c>
    </row>
    <row r="55" spans="1:31" x14ac:dyDescent="0.25">
      <c r="A55" s="12" t="s">
        <v>31</v>
      </c>
      <c r="B55" s="23" t="s">
        <v>129</v>
      </c>
      <c r="C55" s="14" t="s">
        <v>130</v>
      </c>
      <c r="D55" s="14">
        <v>1</v>
      </c>
      <c r="E55" s="14"/>
      <c r="F55" s="19"/>
      <c r="G55" s="15">
        <v>3924932.86</v>
      </c>
      <c r="H55" s="15">
        <v>4024392.1299528172</v>
      </c>
      <c r="I55" s="16">
        <v>0</v>
      </c>
      <c r="J55" s="17">
        <f t="shared" si="0"/>
        <v>926284.15496000007</v>
      </c>
      <c r="K55" s="17">
        <f t="shared" si="1"/>
        <v>949756.54266886495</v>
      </c>
      <c r="L55" s="17">
        <f t="shared" si="2"/>
        <v>23472.387708864873</v>
      </c>
      <c r="M55" s="17"/>
      <c r="N55" s="17">
        <f t="shared" si="3"/>
        <v>981233.21499999997</v>
      </c>
      <c r="O55" s="17">
        <f t="shared" si="4"/>
        <v>1006098.0324882043</v>
      </c>
      <c r="P55" s="17">
        <f t="shared" si="5"/>
        <v>24864.817488204339</v>
      </c>
      <c r="Q55" s="17"/>
      <c r="R55" s="17">
        <f t="shared" si="6"/>
        <v>981233.21499999997</v>
      </c>
      <c r="S55" s="17">
        <f t="shared" si="7"/>
        <v>1006098.0324882043</v>
      </c>
      <c r="T55" s="17">
        <f t="shared" si="8"/>
        <v>24864.817488204339</v>
      </c>
      <c r="U55" s="17"/>
      <c r="W55" s="19"/>
      <c r="X55" s="15">
        <v>3784814.39</v>
      </c>
      <c r="Y55" s="15">
        <v>3884273.647320813</v>
      </c>
      <c r="Z55" s="16">
        <v>0</v>
      </c>
      <c r="AA55" s="17">
        <f t="shared" si="9"/>
        <v>946203.59750000003</v>
      </c>
      <c r="AB55" s="17">
        <f t="shared" si="10"/>
        <v>1044270.4345154768</v>
      </c>
      <c r="AC55" s="17"/>
      <c r="AD55" s="17">
        <f t="shared" si="11"/>
        <v>52987.401459999994</v>
      </c>
      <c r="AE55" s="17">
        <f t="shared" si="12"/>
        <v>54379.831062491379</v>
      </c>
    </row>
    <row r="56" spans="1:31" x14ac:dyDescent="0.25">
      <c r="A56" s="12" t="s">
        <v>20</v>
      </c>
      <c r="B56" s="13" t="s">
        <v>131</v>
      </c>
      <c r="C56" s="14" t="s">
        <v>132</v>
      </c>
      <c r="D56" s="14">
        <v>1</v>
      </c>
      <c r="E56" s="14"/>
      <c r="F56" s="19"/>
      <c r="G56" s="15">
        <v>1146405.7908906713</v>
      </c>
      <c r="H56" s="15">
        <v>1144941.9793221171</v>
      </c>
      <c r="I56" s="16">
        <v>515229.77763508976</v>
      </c>
      <c r="J56" s="17">
        <f t="shared" si="0"/>
        <v>392145.99417207966</v>
      </c>
      <c r="K56" s="17">
        <f t="shared" si="1"/>
        <v>391800.53464190086</v>
      </c>
      <c r="L56" s="17">
        <f t="shared" si="2"/>
        <v>-345.45953017880674</v>
      </c>
      <c r="M56" s="17"/>
      <c r="N56" s="17">
        <f t="shared" si="3"/>
        <v>415408.89213144028</v>
      </c>
      <c r="O56" s="17">
        <f t="shared" si="4"/>
        <v>415042.93923930172</v>
      </c>
      <c r="P56" s="17">
        <f t="shared" si="5"/>
        <v>-365.95289213856449</v>
      </c>
      <c r="Q56" s="17"/>
      <c r="R56" s="17">
        <f t="shared" si="6"/>
        <v>415408.89213144028</v>
      </c>
      <c r="S56" s="17">
        <f t="shared" si="7"/>
        <v>415042.93923930172</v>
      </c>
      <c r="T56" s="17">
        <f t="shared" si="8"/>
        <v>-365.95289213856449</v>
      </c>
      <c r="U56" s="17"/>
      <c r="W56" s="19"/>
      <c r="X56" s="15">
        <v>1106541.9981606088</v>
      </c>
      <c r="Y56" s="15">
        <v>1105078.1865911756</v>
      </c>
      <c r="Z56" s="16">
        <v>497290.86593878304</v>
      </c>
      <c r="AA56" s="17">
        <f t="shared" si="9"/>
        <v>400958.21602484793</v>
      </c>
      <c r="AB56" s="17">
        <f t="shared" si="10"/>
        <v>399514.8978180337</v>
      </c>
      <c r="AC56" s="17"/>
      <c r="AD56" s="17">
        <f t="shared" si="11"/>
        <v>22453.660097391483</v>
      </c>
      <c r="AE56" s="17">
        <f t="shared" si="12"/>
        <v>22433.166735419418</v>
      </c>
    </row>
    <row r="57" spans="1:31" x14ac:dyDescent="0.25">
      <c r="A57" s="12" t="s">
        <v>20</v>
      </c>
      <c r="B57" s="13" t="s">
        <v>133</v>
      </c>
      <c r="C57" s="14" t="s">
        <v>134</v>
      </c>
      <c r="D57" s="14">
        <v>2</v>
      </c>
      <c r="E57" s="14"/>
      <c r="F57" s="19"/>
      <c r="G57" s="15">
        <v>780135.1104828883</v>
      </c>
      <c r="H57" s="15">
        <v>780135.1104828883</v>
      </c>
      <c r="I57" s="16">
        <v>186219.96744247767</v>
      </c>
      <c r="J57" s="17">
        <f t="shared" si="0"/>
        <v>228059.79839038639</v>
      </c>
      <c r="K57" s="17">
        <f t="shared" si="1"/>
        <v>228059.79839038639</v>
      </c>
      <c r="L57" s="17">
        <f t="shared" si="2"/>
        <v>0</v>
      </c>
      <c r="M57" s="17"/>
      <c r="N57" s="17">
        <f t="shared" si="3"/>
        <v>241588.7694813415</v>
      </c>
      <c r="O57" s="17">
        <f t="shared" si="4"/>
        <v>241588.7694813415</v>
      </c>
      <c r="P57" s="17">
        <f t="shared" si="5"/>
        <v>0</v>
      </c>
      <c r="Q57" s="17"/>
      <c r="R57" s="17">
        <f t="shared" si="6"/>
        <v>241588.7694813415</v>
      </c>
      <c r="S57" s="17">
        <f t="shared" si="7"/>
        <v>241588.7694813415</v>
      </c>
      <c r="T57" s="17">
        <f t="shared" si="8"/>
        <v>0</v>
      </c>
      <c r="U57" s="17"/>
      <c r="W57" s="19"/>
      <c r="X57" s="15">
        <v>752972.90933376749</v>
      </c>
      <c r="Y57" s="15">
        <v>752972.90933376749</v>
      </c>
      <c r="Z57" s="16">
        <v>179736.29026183599</v>
      </c>
      <c r="AA57" s="17">
        <f t="shared" si="9"/>
        <v>233177.29989890088</v>
      </c>
      <c r="AB57" s="17">
        <f t="shared" si="10"/>
        <v>233177.29989890088</v>
      </c>
      <c r="AC57" s="17"/>
      <c r="AD57" s="17">
        <f t="shared" si="11"/>
        <v>13057.928794338448</v>
      </c>
      <c r="AE57" s="17">
        <f t="shared" si="12"/>
        <v>13057.928794338448</v>
      </c>
    </row>
    <row r="58" spans="1:31" x14ac:dyDescent="0.25">
      <c r="A58" s="12" t="s">
        <v>20</v>
      </c>
      <c r="B58" s="13" t="s">
        <v>135</v>
      </c>
      <c r="C58" s="14" t="s">
        <v>136</v>
      </c>
      <c r="D58" s="14">
        <v>2</v>
      </c>
      <c r="E58" s="14"/>
      <c r="F58" s="19"/>
      <c r="G58" s="15">
        <v>8878236.7318851035</v>
      </c>
      <c r="H58" s="15">
        <v>8878236.7318851035</v>
      </c>
      <c r="I58" s="16">
        <v>2240906.0153388772</v>
      </c>
      <c r="J58" s="17">
        <f t="shared" si="0"/>
        <v>2624117.6883448595</v>
      </c>
      <c r="K58" s="17">
        <f t="shared" si="1"/>
        <v>2624117.6883448595</v>
      </c>
      <c r="L58" s="17">
        <f t="shared" si="2"/>
        <v>0</v>
      </c>
      <c r="M58" s="17"/>
      <c r="N58" s="17">
        <f t="shared" si="3"/>
        <v>2779785.6868059952</v>
      </c>
      <c r="O58" s="17">
        <f t="shared" si="4"/>
        <v>2779785.6868059952</v>
      </c>
      <c r="P58" s="17">
        <f t="shared" si="5"/>
        <v>0</v>
      </c>
      <c r="Q58" s="17"/>
      <c r="R58" s="17">
        <f t="shared" si="6"/>
        <v>2779785.6868059952</v>
      </c>
      <c r="S58" s="17">
        <f t="shared" si="7"/>
        <v>2779785.6868059952</v>
      </c>
      <c r="T58" s="17">
        <f t="shared" si="8"/>
        <v>0</v>
      </c>
      <c r="U58" s="17"/>
      <c r="W58" s="19"/>
      <c r="X58" s="15">
        <v>8569120.466355525</v>
      </c>
      <c r="Y58" s="15">
        <v>8569120.466355525</v>
      </c>
      <c r="Z58" s="16">
        <v>2162883.7098087068</v>
      </c>
      <c r="AA58" s="17">
        <f t="shared" si="9"/>
        <v>2683001.044041058</v>
      </c>
      <c r="AB58" s="17">
        <f t="shared" si="10"/>
        <v>2683001.044041058</v>
      </c>
      <c r="AC58" s="17"/>
      <c r="AD58" s="17">
        <f t="shared" si="11"/>
        <v>150248.05846629923</v>
      </c>
      <c r="AE58" s="17">
        <f t="shared" si="12"/>
        <v>150248.05846629923</v>
      </c>
    </row>
    <row r="59" spans="1:31" x14ac:dyDescent="0.25">
      <c r="A59" s="12" t="s">
        <v>20</v>
      </c>
      <c r="B59" s="13" t="s">
        <v>137</v>
      </c>
      <c r="C59" s="14" t="s">
        <v>138</v>
      </c>
      <c r="D59" s="14">
        <v>2</v>
      </c>
      <c r="E59" s="14"/>
      <c r="F59" s="19"/>
      <c r="G59" s="15">
        <v>718837.75217599701</v>
      </c>
      <c r="H59" s="15">
        <v>718837.75217599701</v>
      </c>
      <c r="I59" s="16">
        <v>406968.61484946369</v>
      </c>
      <c r="J59" s="17">
        <f t="shared" si="0"/>
        <v>265690.30261800869</v>
      </c>
      <c r="K59" s="17">
        <f t="shared" si="1"/>
        <v>265690.30261800869</v>
      </c>
      <c r="L59" s="17">
        <f t="shared" si="2"/>
        <v>0</v>
      </c>
      <c r="M59" s="17"/>
      <c r="N59" s="17">
        <f t="shared" si="3"/>
        <v>281451.59175636515</v>
      </c>
      <c r="O59" s="17">
        <f t="shared" si="4"/>
        <v>281451.59175636515</v>
      </c>
      <c r="P59" s="17">
        <f t="shared" si="5"/>
        <v>0</v>
      </c>
      <c r="Q59" s="17"/>
      <c r="R59" s="17">
        <f t="shared" si="6"/>
        <v>281451.59175636515</v>
      </c>
      <c r="S59" s="17">
        <f t="shared" si="7"/>
        <v>281451.59175636515</v>
      </c>
      <c r="T59" s="17">
        <f t="shared" si="8"/>
        <v>0</v>
      </c>
      <c r="U59" s="17"/>
      <c r="W59" s="19"/>
      <c r="X59" s="15">
        <v>693809.75977337256</v>
      </c>
      <c r="Y59" s="15">
        <v>693809.75977337256</v>
      </c>
      <c r="Z59" s="16">
        <v>392799.06494793721</v>
      </c>
      <c r="AA59" s="17">
        <f t="shared" si="9"/>
        <v>271652.20618032746</v>
      </c>
      <c r="AB59" s="17">
        <f t="shared" si="10"/>
        <v>271652.20618032746</v>
      </c>
      <c r="AC59" s="17"/>
      <c r="AD59" s="17">
        <f t="shared" si="11"/>
        <v>15212.523546098337</v>
      </c>
      <c r="AE59" s="17">
        <f t="shared" si="12"/>
        <v>15212.523546098337</v>
      </c>
    </row>
    <row r="60" spans="1:31" x14ac:dyDescent="0.25">
      <c r="A60" s="12" t="s">
        <v>20</v>
      </c>
      <c r="B60" s="13" t="s">
        <v>139</v>
      </c>
      <c r="C60" s="14" t="s">
        <v>140</v>
      </c>
      <c r="D60" s="14">
        <v>2</v>
      </c>
      <c r="E60" s="14"/>
      <c r="F60" s="19"/>
      <c r="G60" s="15">
        <v>1640041.4458322199</v>
      </c>
      <c r="H60" s="15">
        <v>1640041.4458322199</v>
      </c>
      <c r="I60" s="16">
        <v>375135.16433286871</v>
      </c>
      <c r="J60" s="17">
        <f t="shared" si="0"/>
        <v>475581.67999896093</v>
      </c>
      <c r="K60" s="17">
        <f t="shared" si="1"/>
        <v>475581.67999896093</v>
      </c>
      <c r="L60" s="17">
        <f t="shared" si="2"/>
        <v>0</v>
      </c>
      <c r="M60" s="17"/>
      <c r="N60" s="17">
        <f t="shared" si="3"/>
        <v>503794.15254127217</v>
      </c>
      <c r="O60" s="17">
        <f t="shared" si="4"/>
        <v>503794.15254127217</v>
      </c>
      <c r="P60" s="17">
        <f t="shared" si="5"/>
        <v>0</v>
      </c>
      <c r="Q60" s="17"/>
      <c r="R60" s="17">
        <f t="shared" si="6"/>
        <v>503794.15254127217</v>
      </c>
      <c r="S60" s="17">
        <f t="shared" si="7"/>
        <v>503794.15254127217</v>
      </c>
      <c r="T60" s="17">
        <f t="shared" si="8"/>
        <v>0</v>
      </c>
      <c r="U60" s="17"/>
      <c r="W60" s="19"/>
      <c r="X60" s="15">
        <v>1582939.6245630607</v>
      </c>
      <c r="Y60" s="15">
        <v>1582939.6245630607</v>
      </c>
      <c r="Z60" s="16">
        <v>362073.96934907837</v>
      </c>
      <c r="AA60" s="17">
        <f t="shared" si="9"/>
        <v>486253.39847803477</v>
      </c>
      <c r="AB60" s="17">
        <f t="shared" si="10"/>
        <v>486253.39847803477</v>
      </c>
      <c r="AC60" s="17"/>
      <c r="AD60" s="17">
        <f t="shared" si="11"/>
        <v>27230.190314769945</v>
      </c>
      <c r="AE60" s="17">
        <f t="shared" si="12"/>
        <v>27230.190314769945</v>
      </c>
    </row>
    <row r="61" spans="1:31" x14ac:dyDescent="0.25">
      <c r="A61" s="12" t="s">
        <v>20</v>
      </c>
      <c r="B61" s="13" t="s">
        <v>141</v>
      </c>
      <c r="C61" s="14" t="s">
        <v>142</v>
      </c>
      <c r="D61" s="14">
        <v>2</v>
      </c>
      <c r="E61" s="14"/>
      <c r="F61" s="19"/>
      <c r="G61" s="15">
        <v>499740.6403906531</v>
      </c>
      <c r="H61" s="15">
        <v>499740.6403906531</v>
      </c>
      <c r="I61" s="16">
        <v>108773.64353870624</v>
      </c>
      <c r="J61" s="17">
        <f t="shared" si="0"/>
        <v>143609.37100732882</v>
      </c>
      <c r="K61" s="17">
        <f t="shared" si="1"/>
        <v>143609.37100732882</v>
      </c>
      <c r="L61" s="17">
        <f t="shared" si="2"/>
        <v>0</v>
      </c>
      <c r="M61" s="17"/>
      <c r="N61" s="17">
        <f t="shared" si="3"/>
        <v>152128.57098233985</v>
      </c>
      <c r="O61" s="17">
        <f t="shared" si="4"/>
        <v>152128.57098233985</v>
      </c>
      <c r="P61" s="17">
        <f t="shared" si="5"/>
        <v>0</v>
      </c>
      <c r="Q61" s="17"/>
      <c r="R61" s="17">
        <f t="shared" si="6"/>
        <v>152128.57098233985</v>
      </c>
      <c r="S61" s="17">
        <f t="shared" si="7"/>
        <v>152128.57098233985</v>
      </c>
      <c r="T61" s="17">
        <f t="shared" si="8"/>
        <v>0</v>
      </c>
      <c r="U61" s="17"/>
      <c r="W61" s="19"/>
      <c r="X61" s="15">
        <v>482341.01869143324</v>
      </c>
      <c r="Y61" s="15">
        <v>482341.01869143324</v>
      </c>
      <c r="Z61" s="16">
        <v>104986.43854585275</v>
      </c>
      <c r="AA61" s="17">
        <f t="shared" si="9"/>
        <v>146831.86430932151</v>
      </c>
      <c r="AB61" s="17">
        <f t="shared" si="10"/>
        <v>146831.86430932151</v>
      </c>
      <c r="AC61" s="17"/>
      <c r="AD61" s="17">
        <f t="shared" si="11"/>
        <v>8222.584401322003</v>
      </c>
      <c r="AE61" s="17">
        <f t="shared" si="12"/>
        <v>8222.584401322003</v>
      </c>
    </row>
    <row r="62" spans="1:31" x14ac:dyDescent="0.25">
      <c r="A62" s="12" t="s">
        <v>20</v>
      </c>
      <c r="B62" s="13" t="s">
        <v>143</v>
      </c>
      <c r="C62" s="14" t="s">
        <v>144</v>
      </c>
      <c r="D62" s="14">
        <v>2</v>
      </c>
      <c r="E62" s="14"/>
      <c r="F62" s="19"/>
      <c r="G62" s="15">
        <v>1543795.6933266136</v>
      </c>
      <c r="H62" s="15">
        <v>1543795.6933266136</v>
      </c>
      <c r="I62" s="16">
        <v>560263.73692464235</v>
      </c>
      <c r="J62" s="17">
        <f t="shared" si="0"/>
        <v>496558.02553929645</v>
      </c>
      <c r="K62" s="17">
        <f t="shared" si="1"/>
        <v>496558.02553929645</v>
      </c>
      <c r="L62" s="17">
        <f t="shared" si="2"/>
        <v>0</v>
      </c>
      <c r="M62" s="17"/>
      <c r="N62" s="17">
        <f t="shared" si="3"/>
        <v>526014.85756281402</v>
      </c>
      <c r="O62" s="17">
        <f t="shared" si="4"/>
        <v>526014.85756281402</v>
      </c>
      <c r="P62" s="17">
        <f t="shared" si="5"/>
        <v>0</v>
      </c>
      <c r="Q62" s="17"/>
      <c r="R62" s="17">
        <f t="shared" si="6"/>
        <v>526014.85756281402</v>
      </c>
      <c r="S62" s="17">
        <f t="shared" si="7"/>
        <v>526014.85756281402</v>
      </c>
      <c r="T62" s="17">
        <f t="shared" si="8"/>
        <v>0</v>
      </c>
      <c r="U62" s="17"/>
      <c r="W62" s="19"/>
      <c r="X62" s="15">
        <v>1490044.8896621969</v>
      </c>
      <c r="Y62" s="15">
        <v>1490044.8896621969</v>
      </c>
      <c r="Z62" s="16">
        <v>540756.86418629636</v>
      </c>
      <c r="AA62" s="17">
        <f t="shared" si="9"/>
        <v>507700.43846212327</v>
      </c>
      <c r="AB62" s="17">
        <f t="shared" si="10"/>
        <v>507700.43846212327</v>
      </c>
      <c r="AC62" s="17"/>
      <c r="AD62" s="17">
        <f t="shared" si="11"/>
        <v>28431.224553878899</v>
      </c>
      <c r="AE62" s="17">
        <f t="shared" si="12"/>
        <v>28431.224553878899</v>
      </c>
    </row>
    <row r="63" spans="1:31" x14ac:dyDescent="0.25">
      <c r="A63" s="12" t="s">
        <v>20</v>
      </c>
      <c r="B63" s="13" t="s">
        <v>145</v>
      </c>
      <c r="C63" s="14" t="s">
        <v>146</v>
      </c>
      <c r="D63" s="14">
        <v>2</v>
      </c>
      <c r="E63" s="14"/>
      <c r="F63" s="19"/>
      <c r="G63" s="15">
        <v>182924.9819306267</v>
      </c>
      <c r="H63" s="15">
        <v>182924.9819306267</v>
      </c>
      <c r="I63" s="16">
        <v>51681.417147053427</v>
      </c>
      <c r="J63" s="17">
        <f t="shared" si="0"/>
        <v>55367.110182332515</v>
      </c>
      <c r="K63" s="17">
        <f t="shared" si="1"/>
        <v>55367.110182332515</v>
      </c>
      <c r="L63" s="17">
        <f t="shared" si="2"/>
        <v>0</v>
      </c>
      <c r="M63" s="17"/>
      <c r="N63" s="17">
        <f t="shared" si="3"/>
        <v>58651.599769420034</v>
      </c>
      <c r="O63" s="17">
        <f t="shared" si="4"/>
        <v>58651.599769420034</v>
      </c>
      <c r="P63" s="17">
        <f t="shared" si="5"/>
        <v>0</v>
      </c>
      <c r="Q63" s="17"/>
      <c r="R63" s="17">
        <f t="shared" si="6"/>
        <v>58651.599769420034</v>
      </c>
      <c r="S63" s="17">
        <f t="shared" si="7"/>
        <v>58651.599769420034</v>
      </c>
      <c r="T63" s="17">
        <f t="shared" si="8"/>
        <v>0</v>
      </c>
      <c r="U63" s="17"/>
      <c r="W63" s="19"/>
      <c r="X63" s="15">
        <v>176556.02726157781</v>
      </c>
      <c r="Y63" s="15">
        <v>176556.02726157781</v>
      </c>
      <c r="Z63" s="16">
        <v>49882.00954527151</v>
      </c>
      <c r="AA63" s="17">
        <f t="shared" si="9"/>
        <v>56609.509201712332</v>
      </c>
      <c r="AB63" s="17">
        <f t="shared" si="10"/>
        <v>56609.509201712332</v>
      </c>
      <c r="AC63" s="17"/>
      <c r="AD63" s="17">
        <f t="shared" si="11"/>
        <v>3170.1325152958902</v>
      </c>
      <c r="AE63" s="17">
        <f t="shared" si="12"/>
        <v>3170.1325152958902</v>
      </c>
    </row>
    <row r="64" spans="1:31" x14ac:dyDescent="0.25">
      <c r="A64" s="12" t="s">
        <v>20</v>
      </c>
      <c r="B64" s="13" t="s">
        <v>147</v>
      </c>
      <c r="C64" s="14" t="s">
        <v>148</v>
      </c>
      <c r="D64" s="14">
        <v>2</v>
      </c>
      <c r="E64" s="14"/>
      <c r="F64" s="19"/>
      <c r="G64" s="15">
        <v>2554108.4714722782</v>
      </c>
      <c r="H64" s="15">
        <v>2554108.4714722782</v>
      </c>
      <c r="I64" s="16">
        <v>725932.0042249586</v>
      </c>
      <c r="J64" s="17">
        <f t="shared" si="0"/>
        <v>774089.55226454802</v>
      </c>
      <c r="K64" s="17">
        <f t="shared" si="1"/>
        <v>774089.55226454802</v>
      </c>
      <c r="L64" s="17">
        <f t="shared" si="2"/>
        <v>0</v>
      </c>
      <c r="M64" s="17"/>
      <c r="N64" s="17">
        <f t="shared" si="3"/>
        <v>820010.11892430927</v>
      </c>
      <c r="O64" s="17">
        <f t="shared" si="4"/>
        <v>820010.11892430927</v>
      </c>
      <c r="P64" s="17">
        <f t="shared" si="5"/>
        <v>0</v>
      </c>
      <c r="Q64" s="17"/>
      <c r="R64" s="17">
        <f t="shared" si="6"/>
        <v>820010.11892430927</v>
      </c>
      <c r="S64" s="17">
        <f t="shared" si="7"/>
        <v>820010.11892430927</v>
      </c>
      <c r="T64" s="17">
        <f t="shared" si="8"/>
        <v>0</v>
      </c>
      <c r="U64" s="17"/>
      <c r="W64" s="19"/>
      <c r="X64" s="15">
        <v>2465181.3008750449</v>
      </c>
      <c r="Y64" s="15">
        <v>2465181.3008750449</v>
      </c>
      <c r="Z64" s="16">
        <v>700657.00909349008</v>
      </c>
      <c r="AA64" s="17">
        <f t="shared" si="9"/>
        <v>791459.57749213371</v>
      </c>
      <c r="AB64" s="17">
        <f t="shared" si="10"/>
        <v>791459.57749213371</v>
      </c>
      <c r="AC64" s="17"/>
      <c r="AD64" s="17">
        <f t="shared" si="11"/>
        <v>44321.73633955948</v>
      </c>
      <c r="AE64" s="17">
        <f t="shared" si="12"/>
        <v>44321.73633955948</v>
      </c>
    </row>
    <row r="65" spans="1:31" x14ac:dyDescent="0.25">
      <c r="A65" s="12" t="s">
        <v>20</v>
      </c>
      <c r="B65" s="13" t="s">
        <v>149</v>
      </c>
      <c r="C65" s="14" t="s">
        <v>150</v>
      </c>
      <c r="D65" s="14">
        <v>2</v>
      </c>
      <c r="E65" s="14"/>
      <c r="F65" s="19"/>
      <c r="G65" s="15">
        <v>78601.828101165651</v>
      </c>
      <c r="H65" s="15">
        <v>78601.828101165651</v>
      </c>
      <c r="I65" s="16">
        <v>34771.042011586127</v>
      </c>
      <c r="J65" s="17">
        <f t="shared" si="0"/>
        <v>26755.997346609423</v>
      </c>
      <c r="K65" s="17">
        <f t="shared" si="1"/>
        <v>26755.997346609423</v>
      </c>
      <c r="L65" s="17">
        <f t="shared" si="2"/>
        <v>0</v>
      </c>
      <c r="M65" s="17"/>
      <c r="N65" s="17">
        <f t="shared" si="3"/>
        <v>28343.217528187946</v>
      </c>
      <c r="O65" s="17">
        <f t="shared" si="4"/>
        <v>28343.217528187946</v>
      </c>
      <c r="P65" s="17">
        <f t="shared" si="5"/>
        <v>0</v>
      </c>
      <c r="Q65" s="17"/>
      <c r="R65" s="17">
        <f t="shared" si="6"/>
        <v>28343.217528187946</v>
      </c>
      <c r="S65" s="17">
        <f t="shared" si="7"/>
        <v>28343.217528187946</v>
      </c>
      <c r="T65" s="17">
        <f t="shared" si="8"/>
        <v>0</v>
      </c>
      <c r="U65" s="17"/>
      <c r="W65" s="19"/>
      <c r="X65" s="15">
        <v>75865.124372691032</v>
      </c>
      <c r="Y65" s="15">
        <v>75865.124372691032</v>
      </c>
      <c r="Z65" s="16">
        <v>33560.408078319582</v>
      </c>
      <c r="AA65" s="17">
        <f t="shared" si="9"/>
        <v>27356.383112752654</v>
      </c>
      <c r="AB65" s="17">
        <f t="shared" si="10"/>
        <v>27356.383112752654</v>
      </c>
      <c r="AC65" s="17"/>
      <c r="AD65" s="17">
        <f t="shared" si="11"/>
        <v>1531.9574543141484</v>
      </c>
      <c r="AE65" s="17">
        <f t="shared" si="12"/>
        <v>1531.9574543141484</v>
      </c>
    </row>
    <row r="66" spans="1:31" x14ac:dyDescent="0.25">
      <c r="A66" s="12" t="s">
        <v>20</v>
      </c>
      <c r="B66" s="13" t="s">
        <v>151</v>
      </c>
      <c r="C66" s="14" t="s">
        <v>152</v>
      </c>
      <c r="D66" s="14">
        <v>2</v>
      </c>
      <c r="E66" s="14"/>
      <c r="F66" s="19"/>
      <c r="G66" s="15">
        <v>4448913.3594873082</v>
      </c>
      <c r="H66" s="15">
        <v>4448913.3594873082</v>
      </c>
      <c r="I66" s="16">
        <v>986417.94888522278</v>
      </c>
      <c r="J66" s="17">
        <f t="shared" si="0"/>
        <v>1282738.1887759175</v>
      </c>
      <c r="K66" s="17">
        <f t="shared" si="1"/>
        <v>1282738.1887759175</v>
      </c>
      <c r="L66" s="17">
        <f t="shared" si="2"/>
        <v>0</v>
      </c>
      <c r="M66" s="17"/>
      <c r="N66" s="17">
        <f t="shared" si="3"/>
        <v>1358832.8270931328</v>
      </c>
      <c r="O66" s="17">
        <f t="shared" si="4"/>
        <v>1358832.8270931328</v>
      </c>
      <c r="P66" s="17">
        <f t="shared" si="5"/>
        <v>0</v>
      </c>
      <c r="Q66" s="17"/>
      <c r="R66" s="17">
        <f t="shared" si="6"/>
        <v>1358832.8270931328</v>
      </c>
      <c r="S66" s="17">
        <f t="shared" si="7"/>
        <v>1358832.8270931328</v>
      </c>
      <c r="T66" s="17">
        <f t="shared" si="8"/>
        <v>0</v>
      </c>
      <c r="U66" s="17"/>
      <c r="W66" s="19"/>
      <c r="X66" s="15">
        <v>4294014.1914565219</v>
      </c>
      <c r="Y66" s="15">
        <v>4294014.1914565219</v>
      </c>
      <c r="Z66" s="16">
        <v>952073.53548208938</v>
      </c>
      <c r="AA66" s="17">
        <f t="shared" si="9"/>
        <v>1311521.9317346527</v>
      </c>
      <c r="AB66" s="17">
        <f t="shared" si="10"/>
        <v>1311521.9317346527</v>
      </c>
      <c r="AC66" s="17"/>
      <c r="AD66" s="17">
        <f t="shared" si="11"/>
        <v>73445.22817714054</v>
      </c>
      <c r="AE66" s="17">
        <f t="shared" si="12"/>
        <v>73445.22817714054</v>
      </c>
    </row>
    <row r="67" spans="1:31" x14ac:dyDescent="0.25">
      <c r="A67" s="12" t="s">
        <v>20</v>
      </c>
      <c r="B67" s="13" t="s">
        <v>153</v>
      </c>
      <c r="C67" s="14" t="s">
        <v>154</v>
      </c>
      <c r="D67" s="14">
        <v>2</v>
      </c>
      <c r="E67" s="14"/>
      <c r="F67" s="19"/>
      <c r="G67" s="15">
        <v>225616.40180967958</v>
      </c>
      <c r="H67" s="15">
        <v>225616.40180967958</v>
      </c>
      <c r="I67" s="16">
        <v>60462.647403141724</v>
      </c>
      <c r="J67" s="17">
        <f t="shared" ref="J67:J79" si="13">($G67+$I67)*23.6%</f>
        <v>67514.655614225834</v>
      </c>
      <c r="K67" s="17">
        <f t="shared" ref="K67:K79" si="14">($H67+$I67)*23.6%</f>
        <v>67514.655614225834</v>
      </c>
      <c r="L67" s="17">
        <f t="shared" ref="L67:L79" si="15">K67-J67</f>
        <v>0</v>
      </c>
      <c r="M67" s="17"/>
      <c r="N67" s="17">
        <f t="shared" ref="N67:N79" si="16">($G67+$I67)*25%</f>
        <v>71519.762303205323</v>
      </c>
      <c r="O67" s="17">
        <f t="shared" ref="O67:O79" si="17">($H67+$I67)*25%</f>
        <v>71519.762303205323</v>
      </c>
      <c r="P67" s="17">
        <f t="shared" ref="P67:P79" si="18">O67-N67</f>
        <v>0</v>
      </c>
      <c r="Q67" s="17"/>
      <c r="R67" s="17">
        <f t="shared" ref="R67:R79" si="19">($G67+$I67)*25%</f>
        <v>71519.762303205323</v>
      </c>
      <c r="S67" s="17">
        <f t="shared" ref="S67:S79" si="20">($H67+$I67)*25%</f>
        <v>71519.762303205323</v>
      </c>
      <c r="T67" s="17">
        <f t="shared" ref="T67:T79" si="21">S67-R67</f>
        <v>0</v>
      </c>
      <c r="U67" s="17"/>
      <c r="W67" s="19"/>
      <c r="X67" s="15">
        <v>217761.04700491746</v>
      </c>
      <c r="Y67" s="15">
        <v>217761.04700491746</v>
      </c>
      <c r="Z67" s="16">
        <v>58357.501039768911</v>
      </c>
      <c r="AA67" s="17">
        <f t="shared" ref="AA67:AA79" si="22">($X67+$Z67)*25%</f>
        <v>69029.637011171595</v>
      </c>
      <c r="AB67" s="17">
        <f t="shared" ref="AB67:AB79" si="23">(($Y67+$Z67)*25%)+L67+P67+T67</f>
        <v>69029.637011171595</v>
      </c>
      <c r="AC67" s="17"/>
      <c r="AD67" s="17">
        <f t="shared" ref="AD67:AD79" si="24">($X67+$Z67)*1.4%</f>
        <v>3865.6596726256089</v>
      </c>
      <c r="AE67" s="17">
        <f t="shared" ref="AE67:AE79" si="25">($Y67+$Z67)*1.4%</f>
        <v>3865.6596726256089</v>
      </c>
    </row>
    <row r="68" spans="1:31" x14ac:dyDescent="0.25">
      <c r="A68" s="12" t="s">
        <v>20</v>
      </c>
      <c r="B68" s="13" t="s">
        <v>155</v>
      </c>
      <c r="C68" s="14" t="s">
        <v>156</v>
      </c>
      <c r="D68" s="14">
        <v>2</v>
      </c>
      <c r="E68" s="14"/>
      <c r="F68" s="19"/>
      <c r="G68" s="15">
        <v>1023239.6109468439</v>
      </c>
      <c r="H68" s="15">
        <v>1023239.6109468439</v>
      </c>
      <c r="I68" s="16">
        <v>204523.64349455904</v>
      </c>
      <c r="J68" s="17">
        <f t="shared" si="13"/>
        <v>289752.12804817111</v>
      </c>
      <c r="K68" s="17">
        <f t="shared" si="14"/>
        <v>289752.12804817111</v>
      </c>
      <c r="L68" s="17">
        <f t="shared" si="15"/>
        <v>0</v>
      </c>
      <c r="M68" s="17"/>
      <c r="N68" s="17">
        <f t="shared" si="16"/>
        <v>306940.81361035071</v>
      </c>
      <c r="O68" s="17">
        <f t="shared" si="17"/>
        <v>306940.81361035071</v>
      </c>
      <c r="P68" s="17">
        <f t="shared" si="18"/>
        <v>0</v>
      </c>
      <c r="Q68" s="17"/>
      <c r="R68" s="17">
        <f t="shared" si="19"/>
        <v>306940.81361035071</v>
      </c>
      <c r="S68" s="17">
        <f t="shared" si="20"/>
        <v>306940.81361035071</v>
      </c>
      <c r="T68" s="17">
        <f t="shared" si="21"/>
        <v>0</v>
      </c>
      <c r="U68" s="17"/>
      <c r="W68" s="19"/>
      <c r="X68" s="15">
        <v>987613.16654917714</v>
      </c>
      <c r="Y68" s="15">
        <v>987613.16654917714</v>
      </c>
      <c r="Z68" s="16">
        <v>197402.68166409913</v>
      </c>
      <c r="AA68" s="17">
        <f t="shared" si="22"/>
        <v>296253.96205331909</v>
      </c>
      <c r="AB68" s="17">
        <f t="shared" si="23"/>
        <v>296253.96205331909</v>
      </c>
      <c r="AC68" s="17"/>
      <c r="AD68" s="17">
        <f t="shared" si="24"/>
        <v>16590.221874985866</v>
      </c>
      <c r="AE68" s="17">
        <f t="shared" si="25"/>
        <v>16590.221874985866</v>
      </c>
    </row>
    <row r="69" spans="1:31" x14ac:dyDescent="0.25">
      <c r="A69" s="12" t="s">
        <v>20</v>
      </c>
      <c r="B69" s="13" t="s">
        <v>157</v>
      </c>
      <c r="C69" s="14" t="s">
        <v>158</v>
      </c>
      <c r="D69" s="14">
        <v>2</v>
      </c>
      <c r="E69" s="14"/>
      <c r="F69" s="19"/>
      <c r="G69" s="15">
        <v>14148940.990148727</v>
      </c>
      <c r="H69" s="15">
        <v>14148940.990148727</v>
      </c>
      <c r="I69" s="16">
        <v>2617195.2623991724</v>
      </c>
      <c r="J69" s="17">
        <f t="shared" si="13"/>
        <v>3956808.1556013045</v>
      </c>
      <c r="K69" s="17">
        <f t="shared" si="14"/>
        <v>3956808.1556013045</v>
      </c>
      <c r="L69" s="17">
        <f t="shared" si="15"/>
        <v>0</v>
      </c>
      <c r="M69" s="17"/>
      <c r="N69" s="17">
        <f t="shared" si="16"/>
        <v>4191534.0631369748</v>
      </c>
      <c r="O69" s="17">
        <f t="shared" si="17"/>
        <v>4191534.0631369748</v>
      </c>
      <c r="P69" s="17">
        <f t="shared" si="18"/>
        <v>0</v>
      </c>
      <c r="Q69" s="17"/>
      <c r="R69" s="17">
        <f t="shared" si="19"/>
        <v>4191534.0631369748</v>
      </c>
      <c r="S69" s="17">
        <f t="shared" si="20"/>
        <v>4191534.0631369748</v>
      </c>
      <c r="T69" s="17">
        <f t="shared" si="21"/>
        <v>0</v>
      </c>
      <c r="U69" s="17"/>
      <c r="W69" s="19"/>
      <c r="X69" s="15">
        <v>13656313.013203073</v>
      </c>
      <c r="Y69" s="15">
        <v>13656313.013203073</v>
      </c>
      <c r="Z69" s="16">
        <v>2526071.5798362773</v>
      </c>
      <c r="AA69" s="17">
        <f t="shared" si="22"/>
        <v>4045596.1482598376</v>
      </c>
      <c r="AB69" s="17">
        <f t="shared" si="23"/>
        <v>4045596.1482598376</v>
      </c>
      <c r="AC69" s="17"/>
      <c r="AD69" s="17">
        <f t="shared" si="24"/>
        <v>226553.3843025509</v>
      </c>
      <c r="AE69" s="17">
        <f t="shared" si="25"/>
        <v>226553.3843025509</v>
      </c>
    </row>
    <row r="70" spans="1:31" x14ac:dyDescent="0.25">
      <c r="A70" s="12" t="s">
        <v>20</v>
      </c>
      <c r="B70" s="13" t="s">
        <v>159</v>
      </c>
      <c r="C70" s="14" t="s">
        <v>160</v>
      </c>
      <c r="D70" s="14">
        <v>2</v>
      </c>
      <c r="E70" s="14"/>
      <c r="F70" s="19"/>
      <c r="G70" s="15">
        <v>2833734.4016374163</v>
      </c>
      <c r="H70" s="15">
        <v>2833734.4016374163</v>
      </c>
      <c r="I70" s="16">
        <v>1344877.4511631588</v>
      </c>
      <c r="J70" s="17">
        <f t="shared" si="13"/>
        <v>986152.39726093574</v>
      </c>
      <c r="K70" s="17">
        <f t="shared" si="14"/>
        <v>986152.39726093574</v>
      </c>
      <c r="L70" s="17">
        <f t="shared" si="15"/>
        <v>0</v>
      </c>
      <c r="M70" s="17"/>
      <c r="N70" s="17">
        <f t="shared" si="16"/>
        <v>1044652.9632001438</v>
      </c>
      <c r="O70" s="17">
        <f t="shared" si="17"/>
        <v>1044652.9632001438</v>
      </c>
      <c r="P70" s="17">
        <f t="shared" si="18"/>
        <v>0</v>
      </c>
      <c r="Q70" s="17"/>
      <c r="R70" s="17">
        <f t="shared" si="19"/>
        <v>1044652.9632001438</v>
      </c>
      <c r="S70" s="17">
        <f t="shared" si="20"/>
        <v>1044652.9632001438</v>
      </c>
      <c r="T70" s="17">
        <f t="shared" si="21"/>
        <v>0</v>
      </c>
      <c r="U70" s="17"/>
      <c r="W70" s="19"/>
      <c r="X70" s="15">
        <v>2735071.4100784082</v>
      </c>
      <c r="Y70" s="15">
        <v>2735071.4100784082</v>
      </c>
      <c r="Z70" s="16">
        <v>1298052.4443681189</v>
      </c>
      <c r="AA70" s="17">
        <f t="shared" si="22"/>
        <v>1008280.9636116318</v>
      </c>
      <c r="AB70" s="17">
        <f t="shared" si="23"/>
        <v>1008280.9636116318</v>
      </c>
      <c r="AC70" s="17"/>
      <c r="AD70" s="17">
        <f t="shared" si="24"/>
        <v>56463.733962251375</v>
      </c>
      <c r="AE70" s="17">
        <f t="shared" si="25"/>
        <v>56463.733962251375</v>
      </c>
    </row>
    <row r="71" spans="1:31" x14ac:dyDescent="0.25">
      <c r="A71" s="12" t="s">
        <v>20</v>
      </c>
      <c r="B71" s="13" t="s">
        <v>161</v>
      </c>
      <c r="C71" s="14" t="s">
        <v>162</v>
      </c>
      <c r="D71" s="14">
        <v>2</v>
      </c>
      <c r="E71" s="14"/>
      <c r="F71" s="19"/>
      <c r="G71" s="15">
        <v>284033.87679928512</v>
      </c>
      <c r="H71" s="15">
        <v>284033.87679928512</v>
      </c>
      <c r="I71" s="16">
        <v>121087.00467807899</v>
      </c>
      <c r="J71" s="17">
        <f t="shared" si="13"/>
        <v>95608.528028657936</v>
      </c>
      <c r="K71" s="17">
        <f t="shared" si="14"/>
        <v>95608.528028657936</v>
      </c>
      <c r="L71" s="17">
        <f t="shared" si="15"/>
        <v>0</v>
      </c>
      <c r="M71" s="17"/>
      <c r="N71" s="17">
        <f t="shared" si="16"/>
        <v>101280.22036934103</v>
      </c>
      <c r="O71" s="17">
        <f t="shared" si="17"/>
        <v>101280.22036934103</v>
      </c>
      <c r="P71" s="17">
        <f t="shared" si="18"/>
        <v>0</v>
      </c>
      <c r="Q71" s="17"/>
      <c r="R71" s="17">
        <f t="shared" si="19"/>
        <v>101280.22036934103</v>
      </c>
      <c r="S71" s="17">
        <f t="shared" si="20"/>
        <v>101280.22036934103</v>
      </c>
      <c r="T71" s="17">
        <f t="shared" si="21"/>
        <v>0</v>
      </c>
      <c r="U71" s="17"/>
      <c r="W71" s="19"/>
      <c r="X71" s="15">
        <v>274144.58302040189</v>
      </c>
      <c r="Y71" s="15">
        <v>274144.58302040189</v>
      </c>
      <c r="Z71" s="16">
        <v>116871.08164959912</v>
      </c>
      <c r="AA71" s="17">
        <f t="shared" si="22"/>
        <v>97753.916167500254</v>
      </c>
      <c r="AB71" s="17">
        <f t="shared" si="23"/>
        <v>97753.916167500254</v>
      </c>
      <c r="AC71" s="17"/>
      <c r="AD71" s="17">
        <f t="shared" si="24"/>
        <v>5474.2193053800138</v>
      </c>
      <c r="AE71" s="17">
        <f t="shared" si="25"/>
        <v>5474.2193053800138</v>
      </c>
    </row>
    <row r="72" spans="1:31" x14ac:dyDescent="0.25">
      <c r="A72" s="12" t="s">
        <v>20</v>
      </c>
      <c r="B72" s="13" t="s">
        <v>163</v>
      </c>
      <c r="C72" s="14" t="s">
        <v>164</v>
      </c>
      <c r="D72" s="14">
        <v>2</v>
      </c>
      <c r="E72" s="14"/>
      <c r="F72" s="19"/>
      <c r="G72" s="15">
        <v>38331.434315490922</v>
      </c>
      <c r="H72" s="15">
        <v>38331.434315490922</v>
      </c>
      <c r="I72" s="16">
        <v>56097.844952876236</v>
      </c>
      <c r="J72" s="17">
        <f t="shared" si="13"/>
        <v>22285.309907334649</v>
      </c>
      <c r="K72" s="17">
        <f t="shared" si="14"/>
        <v>22285.309907334649</v>
      </c>
      <c r="L72" s="17">
        <f t="shared" si="15"/>
        <v>0</v>
      </c>
      <c r="M72" s="17"/>
      <c r="N72" s="17">
        <f t="shared" si="16"/>
        <v>23607.319817091789</v>
      </c>
      <c r="O72" s="17">
        <f t="shared" si="17"/>
        <v>23607.319817091789</v>
      </c>
      <c r="P72" s="17">
        <f t="shared" si="18"/>
        <v>0</v>
      </c>
      <c r="Q72" s="17"/>
      <c r="R72" s="17">
        <f t="shared" si="19"/>
        <v>23607.319817091789</v>
      </c>
      <c r="S72" s="17">
        <f t="shared" si="20"/>
        <v>23607.319817091789</v>
      </c>
      <c r="T72" s="17">
        <f t="shared" si="21"/>
        <v>0</v>
      </c>
      <c r="U72" s="17"/>
      <c r="W72" s="19"/>
      <c r="X72" s="15">
        <v>36996.837121721226</v>
      </c>
      <c r="Y72" s="15">
        <v>36996.837121721226</v>
      </c>
      <c r="Z72" s="16">
        <v>54144.669242454685</v>
      </c>
      <c r="AA72" s="17">
        <f t="shared" si="22"/>
        <v>22785.376591043976</v>
      </c>
      <c r="AB72" s="17">
        <f t="shared" si="23"/>
        <v>22785.376591043976</v>
      </c>
      <c r="AC72" s="17"/>
      <c r="AD72" s="17">
        <f t="shared" si="24"/>
        <v>1275.9810890984625</v>
      </c>
      <c r="AE72" s="17">
        <f t="shared" si="25"/>
        <v>1275.9810890984625</v>
      </c>
    </row>
    <row r="73" spans="1:31" x14ac:dyDescent="0.25">
      <c r="A73" s="12" t="s">
        <v>20</v>
      </c>
      <c r="B73" s="13" t="s">
        <v>165</v>
      </c>
      <c r="C73" s="14" t="s">
        <v>166</v>
      </c>
      <c r="D73" s="14">
        <v>2</v>
      </c>
      <c r="E73" s="14"/>
      <c r="F73" s="19"/>
      <c r="G73" s="15">
        <v>257261.97881225927</v>
      </c>
      <c r="H73" s="15">
        <v>257261.97881225927</v>
      </c>
      <c r="I73" s="16">
        <v>291064.65092662763</v>
      </c>
      <c r="J73" s="17">
        <f t="shared" si="13"/>
        <v>129405.0846183773</v>
      </c>
      <c r="K73" s="17">
        <f t="shared" si="14"/>
        <v>129405.0846183773</v>
      </c>
      <c r="L73" s="17">
        <f t="shared" si="15"/>
        <v>0</v>
      </c>
      <c r="M73" s="17"/>
      <c r="N73" s="17">
        <f t="shared" si="16"/>
        <v>137081.65743472171</v>
      </c>
      <c r="O73" s="17">
        <f t="shared" si="17"/>
        <v>137081.65743472171</v>
      </c>
      <c r="P73" s="17">
        <f t="shared" si="18"/>
        <v>0</v>
      </c>
      <c r="Q73" s="17"/>
      <c r="R73" s="17">
        <f t="shared" si="19"/>
        <v>137081.65743472171</v>
      </c>
      <c r="S73" s="17">
        <f t="shared" si="20"/>
        <v>137081.65743472171</v>
      </c>
      <c r="T73" s="17">
        <f t="shared" si="21"/>
        <v>0</v>
      </c>
      <c r="U73" s="17"/>
      <c r="W73" s="19"/>
      <c r="X73" s="15">
        <v>248304.81033897505</v>
      </c>
      <c r="Y73" s="15">
        <v>248304.81033897505</v>
      </c>
      <c r="Z73" s="16">
        <v>280930.56454898207</v>
      </c>
      <c r="AA73" s="17">
        <f t="shared" si="22"/>
        <v>132308.84372198928</v>
      </c>
      <c r="AB73" s="17">
        <f t="shared" si="23"/>
        <v>132308.84372198928</v>
      </c>
      <c r="AC73" s="17"/>
      <c r="AD73" s="17">
        <f t="shared" si="24"/>
        <v>7409.2952484313992</v>
      </c>
      <c r="AE73" s="17">
        <f t="shared" si="25"/>
        <v>7409.2952484313992</v>
      </c>
    </row>
    <row r="74" spans="1:31" x14ac:dyDescent="0.25">
      <c r="A74" s="12" t="s">
        <v>20</v>
      </c>
      <c r="B74" s="13" t="s">
        <v>167</v>
      </c>
      <c r="C74" s="14" t="s">
        <v>168</v>
      </c>
      <c r="D74" s="14">
        <v>2</v>
      </c>
      <c r="E74" s="14"/>
      <c r="F74" s="19"/>
      <c r="G74" s="15">
        <v>346313.41110167839</v>
      </c>
      <c r="H74" s="15">
        <v>346313.41110167839</v>
      </c>
      <c r="I74" s="16">
        <v>93519.067560561918</v>
      </c>
      <c r="J74" s="17">
        <f t="shared" si="13"/>
        <v>103800.46496428872</v>
      </c>
      <c r="K74" s="17">
        <f t="shared" si="14"/>
        <v>103800.46496428872</v>
      </c>
      <c r="L74" s="17">
        <f t="shared" si="15"/>
        <v>0</v>
      </c>
      <c r="M74" s="17"/>
      <c r="N74" s="17">
        <f t="shared" si="16"/>
        <v>109958.11966556008</v>
      </c>
      <c r="O74" s="17">
        <f t="shared" si="17"/>
        <v>109958.11966556008</v>
      </c>
      <c r="P74" s="17">
        <f t="shared" si="18"/>
        <v>0</v>
      </c>
      <c r="Q74" s="17"/>
      <c r="R74" s="17">
        <f t="shared" si="19"/>
        <v>109958.11966556008</v>
      </c>
      <c r="S74" s="17">
        <f t="shared" si="20"/>
        <v>109958.11966556008</v>
      </c>
      <c r="T74" s="17">
        <f t="shared" si="21"/>
        <v>0</v>
      </c>
      <c r="U74" s="17"/>
      <c r="W74" s="19"/>
      <c r="X74" s="15">
        <v>334255.71185627533</v>
      </c>
      <c r="Y74" s="15">
        <v>334255.71185627533</v>
      </c>
      <c r="Z74" s="16">
        <v>90262.985773926426</v>
      </c>
      <c r="AA74" s="17">
        <f t="shared" si="22"/>
        <v>106129.67440755044</v>
      </c>
      <c r="AB74" s="17">
        <f t="shared" si="23"/>
        <v>106129.67440755044</v>
      </c>
      <c r="AC74" s="17"/>
      <c r="AD74" s="17">
        <f t="shared" si="24"/>
        <v>5943.261766822824</v>
      </c>
      <c r="AE74" s="17">
        <f t="shared" si="25"/>
        <v>5943.261766822824</v>
      </c>
    </row>
    <row r="75" spans="1:31" x14ac:dyDescent="0.25">
      <c r="A75" s="12" t="s">
        <v>20</v>
      </c>
      <c r="B75" s="13" t="s">
        <v>169</v>
      </c>
      <c r="C75" s="14" t="s">
        <v>170</v>
      </c>
      <c r="D75" s="14">
        <v>2</v>
      </c>
      <c r="E75" s="14"/>
      <c r="F75" s="19"/>
      <c r="G75" s="15">
        <v>132505.43815778283</v>
      </c>
      <c r="H75" s="15">
        <v>132505.43815778283</v>
      </c>
      <c r="I75" s="16">
        <v>59617.079163619543</v>
      </c>
      <c r="J75" s="17">
        <f t="shared" si="13"/>
        <v>45340.914087850964</v>
      </c>
      <c r="K75" s="17">
        <f t="shared" si="14"/>
        <v>45340.914087850964</v>
      </c>
      <c r="L75" s="17">
        <f t="shared" si="15"/>
        <v>0</v>
      </c>
      <c r="M75" s="17"/>
      <c r="N75" s="17">
        <f t="shared" si="16"/>
        <v>48030.629330350595</v>
      </c>
      <c r="O75" s="17">
        <f t="shared" si="17"/>
        <v>48030.629330350595</v>
      </c>
      <c r="P75" s="17">
        <f t="shared" si="18"/>
        <v>0</v>
      </c>
      <c r="Q75" s="17"/>
      <c r="R75" s="17">
        <f t="shared" si="19"/>
        <v>48030.629330350595</v>
      </c>
      <c r="S75" s="17">
        <f t="shared" si="20"/>
        <v>48030.629330350595</v>
      </c>
      <c r="T75" s="17">
        <f t="shared" si="21"/>
        <v>0</v>
      </c>
      <c r="U75" s="17"/>
      <c r="W75" s="19"/>
      <c r="X75" s="15">
        <v>127891.95606188501</v>
      </c>
      <c r="Y75" s="15">
        <v>127891.95606188501</v>
      </c>
      <c r="Z75" s="16">
        <v>57541.373206528398</v>
      </c>
      <c r="AA75" s="17">
        <f t="shared" si="22"/>
        <v>46358.332317103355</v>
      </c>
      <c r="AB75" s="17">
        <f t="shared" si="23"/>
        <v>46358.332317103355</v>
      </c>
      <c r="AC75" s="17"/>
      <c r="AD75" s="17">
        <f t="shared" si="24"/>
        <v>2596.0666097577878</v>
      </c>
      <c r="AE75" s="17">
        <f t="shared" si="25"/>
        <v>2596.0666097577878</v>
      </c>
    </row>
    <row r="76" spans="1:31" x14ac:dyDescent="0.25">
      <c r="A76" s="12" t="s">
        <v>20</v>
      </c>
      <c r="B76" s="13" t="s">
        <v>171</v>
      </c>
      <c r="C76" s="14" t="s">
        <v>172</v>
      </c>
      <c r="D76" s="14">
        <v>2</v>
      </c>
      <c r="E76" s="14"/>
      <c r="F76" s="19"/>
      <c r="G76" s="15">
        <v>531535.97700562316</v>
      </c>
      <c r="H76" s="15">
        <v>531535.97700562316</v>
      </c>
      <c r="I76" s="16">
        <v>400982.43376878329</v>
      </c>
      <c r="J76" s="17">
        <f t="shared" si="13"/>
        <v>220074.34494275996</v>
      </c>
      <c r="K76" s="17">
        <f t="shared" si="14"/>
        <v>220074.34494275996</v>
      </c>
      <c r="L76" s="17">
        <f t="shared" si="15"/>
        <v>0</v>
      </c>
      <c r="M76" s="17"/>
      <c r="N76" s="17">
        <f t="shared" si="16"/>
        <v>233129.60269360163</v>
      </c>
      <c r="O76" s="17">
        <f t="shared" si="17"/>
        <v>233129.60269360163</v>
      </c>
      <c r="P76" s="17">
        <f t="shared" si="18"/>
        <v>0</v>
      </c>
      <c r="Q76" s="17"/>
      <c r="R76" s="17">
        <f t="shared" si="19"/>
        <v>233129.60269360163</v>
      </c>
      <c r="S76" s="17">
        <f t="shared" si="20"/>
        <v>233129.60269360163</v>
      </c>
      <c r="T76" s="17">
        <f t="shared" si="21"/>
        <v>0</v>
      </c>
      <c r="U76" s="17"/>
      <c r="W76" s="19"/>
      <c r="X76" s="15">
        <v>513029.32741195918</v>
      </c>
      <c r="Y76" s="15">
        <v>513029.32741195918</v>
      </c>
      <c r="Z76" s="16">
        <v>387021.30655256304</v>
      </c>
      <c r="AA76" s="17">
        <f t="shared" si="22"/>
        <v>225012.65849113057</v>
      </c>
      <c r="AB76" s="17">
        <f t="shared" si="23"/>
        <v>225012.65849113057</v>
      </c>
      <c r="AC76" s="17"/>
      <c r="AD76" s="17">
        <f t="shared" si="24"/>
        <v>12600.708875503311</v>
      </c>
      <c r="AE76" s="17">
        <f t="shared" si="25"/>
        <v>12600.708875503311</v>
      </c>
    </row>
    <row r="77" spans="1:31" x14ac:dyDescent="0.25">
      <c r="A77" s="12" t="s">
        <v>20</v>
      </c>
      <c r="B77" s="13" t="s">
        <v>173</v>
      </c>
      <c r="C77" s="14" t="s">
        <v>174</v>
      </c>
      <c r="D77" s="14">
        <v>2</v>
      </c>
      <c r="E77" s="14"/>
      <c r="F77" s="19"/>
      <c r="G77" s="15">
        <v>116613.74537861843</v>
      </c>
      <c r="H77" s="15">
        <v>116613.74537861843</v>
      </c>
      <c r="I77" s="16">
        <v>61591.843957361889</v>
      </c>
      <c r="J77" s="17">
        <f t="shared" si="13"/>
        <v>42056.519083291358</v>
      </c>
      <c r="K77" s="17">
        <f t="shared" si="14"/>
        <v>42056.519083291358</v>
      </c>
      <c r="L77" s="17">
        <f t="shared" si="15"/>
        <v>0</v>
      </c>
      <c r="M77" s="17"/>
      <c r="N77" s="17">
        <f t="shared" si="16"/>
        <v>44551.397333995083</v>
      </c>
      <c r="O77" s="17">
        <f t="shared" si="17"/>
        <v>44551.397333995083</v>
      </c>
      <c r="P77" s="17">
        <f t="shared" si="18"/>
        <v>0</v>
      </c>
      <c r="Q77" s="17"/>
      <c r="R77" s="17">
        <f t="shared" si="19"/>
        <v>44551.397333995083</v>
      </c>
      <c r="S77" s="17">
        <f t="shared" si="20"/>
        <v>44551.397333995083</v>
      </c>
      <c r="T77" s="17">
        <f t="shared" si="21"/>
        <v>0</v>
      </c>
      <c r="U77" s="17"/>
      <c r="W77" s="19"/>
      <c r="X77" s="15">
        <v>112553.56917815775</v>
      </c>
      <c r="Y77" s="15">
        <v>112553.56917815775</v>
      </c>
      <c r="Z77" s="16">
        <v>59447.382014507421</v>
      </c>
      <c r="AA77" s="17">
        <f t="shared" si="22"/>
        <v>43000.237798166294</v>
      </c>
      <c r="AB77" s="17">
        <f t="shared" si="23"/>
        <v>43000.237798166294</v>
      </c>
      <c r="AC77" s="17"/>
      <c r="AD77" s="17">
        <f t="shared" si="24"/>
        <v>2408.0133166973123</v>
      </c>
      <c r="AE77" s="17">
        <f t="shared" si="25"/>
        <v>2408.0133166973123</v>
      </c>
    </row>
    <row r="78" spans="1:31" x14ac:dyDescent="0.25">
      <c r="A78" s="12" t="s">
        <v>20</v>
      </c>
      <c r="B78" s="13" t="s">
        <v>175</v>
      </c>
      <c r="C78" s="14" t="s">
        <v>176</v>
      </c>
      <c r="D78" s="14">
        <v>2</v>
      </c>
      <c r="E78" s="14"/>
      <c r="F78" s="19"/>
      <c r="G78" s="15">
        <v>3502774.4561403124</v>
      </c>
      <c r="H78" s="15">
        <v>3502774.4561403124</v>
      </c>
      <c r="I78" s="16">
        <v>1113326.1415002383</v>
      </c>
      <c r="J78" s="17">
        <f t="shared" si="13"/>
        <v>1089399.74104317</v>
      </c>
      <c r="K78" s="17">
        <f t="shared" si="14"/>
        <v>1089399.74104317</v>
      </c>
      <c r="L78" s="17">
        <f t="shared" si="15"/>
        <v>0</v>
      </c>
      <c r="M78" s="17"/>
      <c r="N78" s="17">
        <f t="shared" si="16"/>
        <v>1154025.1494101377</v>
      </c>
      <c r="O78" s="17">
        <f t="shared" si="17"/>
        <v>1154025.1494101377</v>
      </c>
      <c r="P78" s="17">
        <f t="shared" si="18"/>
        <v>0</v>
      </c>
      <c r="Q78" s="17"/>
      <c r="R78" s="17">
        <f t="shared" si="19"/>
        <v>1154025.1494101377</v>
      </c>
      <c r="S78" s="17">
        <f t="shared" si="20"/>
        <v>1154025.1494101377</v>
      </c>
      <c r="T78" s="17">
        <f t="shared" si="21"/>
        <v>0</v>
      </c>
      <c r="U78" s="17"/>
      <c r="W78" s="19"/>
      <c r="X78" s="15">
        <v>3380817.2937472574</v>
      </c>
      <c r="Y78" s="15">
        <v>3380817.2937472574</v>
      </c>
      <c r="Z78" s="16">
        <v>1074563.12699973</v>
      </c>
      <c r="AA78" s="17">
        <f t="shared" si="22"/>
        <v>1113845.1051867469</v>
      </c>
      <c r="AB78" s="17">
        <f t="shared" si="23"/>
        <v>1113845.1051867469</v>
      </c>
      <c r="AC78" s="17"/>
      <c r="AD78" s="17">
        <f t="shared" si="24"/>
        <v>62375.325890457818</v>
      </c>
      <c r="AE78" s="17">
        <f t="shared" si="25"/>
        <v>62375.325890457818</v>
      </c>
    </row>
    <row r="79" spans="1:31" x14ac:dyDescent="0.25">
      <c r="A79" s="12" t="s">
        <v>20</v>
      </c>
      <c r="B79" s="13" t="s">
        <v>177</v>
      </c>
      <c r="C79" s="14" t="s">
        <v>178</v>
      </c>
      <c r="D79" s="14">
        <v>2</v>
      </c>
      <c r="E79" s="14"/>
      <c r="F79" s="19"/>
      <c r="G79" s="15">
        <v>1705114.603369633</v>
      </c>
      <c r="H79" s="15">
        <v>1705114.603369633</v>
      </c>
      <c r="I79" s="16">
        <v>297607.05803931219</v>
      </c>
      <c r="J79" s="17">
        <f t="shared" si="13"/>
        <v>472642.3120925111</v>
      </c>
      <c r="K79" s="17">
        <f t="shared" si="14"/>
        <v>472642.3120925111</v>
      </c>
      <c r="L79" s="17">
        <f t="shared" si="15"/>
        <v>0</v>
      </c>
      <c r="M79" s="17"/>
      <c r="N79" s="17">
        <f t="shared" si="16"/>
        <v>500680.4153522363</v>
      </c>
      <c r="O79" s="17">
        <f t="shared" si="17"/>
        <v>500680.4153522363</v>
      </c>
      <c r="P79" s="17">
        <f t="shared" si="18"/>
        <v>0</v>
      </c>
      <c r="Q79" s="17"/>
      <c r="R79" s="17">
        <f t="shared" si="19"/>
        <v>500680.4153522363</v>
      </c>
      <c r="S79" s="17">
        <f t="shared" si="20"/>
        <v>500680.4153522363</v>
      </c>
      <c r="T79" s="17">
        <f t="shared" si="21"/>
        <v>0</v>
      </c>
      <c r="U79" s="17"/>
      <c r="W79" s="19"/>
      <c r="X79" s="15">
        <v>1645747.110205069</v>
      </c>
      <c r="Y79" s="15">
        <v>1645747.110205069</v>
      </c>
      <c r="Z79" s="16">
        <v>287245.18268562097</v>
      </c>
      <c r="AA79" s="17">
        <f t="shared" si="22"/>
        <v>483248.07322267245</v>
      </c>
      <c r="AB79" s="17">
        <f t="shared" si="23"/>
        <v>483248.07322267245</v>
      </c>
      <c r="AC79" s="17"/>
      <c r="AD79" s="17">
        <f t="shared" si="24"/>
        <v>27061.892100469653</v>
      </c>
      <c r="AE79" s="17">
        <f t="shared" si="25"/>
        <v>27061.892100469653</v>
      </c>
    </row>
    <row r="80" spans="1:31" x14ac:dyDescent="0.25">
      <c r="G80" s="26"/>
      <c r="H80" s="26"/>
      <c r="I80" s="26"/>
      <c r="J80" s="26"/>
      <c r="K80" s="26"/>
      <c r="L80" s="26"/>
      <c r="M80" s="27"/>
      <c r="N80" s="26"/>
      <c r="O80" s="26"/>
      <c r="P80" s="26"/>
      <c r="Q80" s="27"/>
      <c r="R80" s="26"/>
      <c r="S80" s="26"/>
      <c r="T80" s="26"/>
      <c r="U80" s="27"/>
      <c r="V80" s="27"/>
      <c r="W80" s="27"/>
      <c r="X80" s="26"/>
      <c r="Y80" s="26"/>
      <c r="Z80" s="26"/>
      <c r="AA80" s="26"/>
      <c r="AB80" s="26"/>
      <c r="AC80" s="27"/>
      <c r="AD80" s="26"/>
      <c r="AE80" s="26"/>
    </row>
  </sheetData>
  <sheetProtection password="C9F9" sheet="1" objects="1" scenarios="1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Hospital Access Payments</vt:lpstr>
    </vt:vector>
  </TitlesOfParts>
  <Company>State of Oklahoma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Jimmy Witcosky</cp:lastModifiedBy>
  <dcterms:created xsi:type="dcterms:W3CDTF">2015-10-06T18:53:50Z</dcterms:created>
  <dcterms:modified xsi:type="dcterms:W3CDTF">2015-10-06T18:59:23Z</dcterms:modified>
</cp:coreProperties>
</file>