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W:\FINANCIAL SERVICES\FINANCIAL MANAGEMENT\Directed Payment Program (DPP)\SHOPP\"/>
    </mc:Choice>
  </mc:AlternateContent>
  <xr:revisionPtr revIDLastSave="0" documentId="13_ncr:1_{B55127C7-F449-4D86-B893-7A173677674D}" xr6:coauthVersionLast="47" xr6:coauthVersionMax="47" xr10:uidLastSave="{00000000-0000-0000-0000-000000000000}"/>
  <bookViews>
    <workbookView xWindow="-120" yWindow="-120" windowWidth="29040" windowHeight="15840" activeTab="2" xr2:uid="{59230693-19C5-438B-912A-D97B1EAED72F}"/>
  </bookViews>
  <sheets>
    <sheet name="SHOPP IP " sheetId="1" r:id="rId1"/>
    <sheet name="SHOPP OP" sheetId="2" r:id="rId2"/>
    <sheet name="SHOPP Allocation" sheetId="4" r:id="rId3"/>
    <sheet name="Tax ID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9" i="4" l="1"/>
  <c r="I159" i="4"/>
  <c r="G159" i="4"/>
  <c r="F159" i="4"/>
  <c r="E159" i="4"/>
  <c r="L48" i="4" l="1"/>
  <c r="N48" i="4" s="1"/>
  <c r="L49" i="4"/>
  <c r="N49" i="4" s="1"/>
  <c r="L50" i="4"/>
  <c r="N50" i="4" s="1"/>
  <c r="L51" i="4"/>
  <c r="M51" i="4" s="1"/>
  <c r="L52" i="4"/>
  <c r="M52" i="4" s="1"/>
  <c r="L53" i="4"/>
  <c r="N53" i="4" s="1"/>
  <c r="L54" i="4"/>
  <c r="N54" i="4" s="1"/>
  <c r="L55" i="4"/>
  <c r="M55" i="4" s="1"/>
  <c r="L56" i="4"/>
  <c r="O56" i="4" s="1"/>
  <c r="L57" i="4"/>
  <c r="M57" i="4" s="1"/>
  <c r="L58" i="4"/>
  <c r="O58" i="4" s="1"/>
  <c r="L59" i="4"/>
  <c r="M59" i="4" s="1"/>
  <c r="L60" i="4"/>
  <c r="M60" i="4" s="1"/>
  <c r="L61" i="4"/>
  <c r="M61" i="4" s="1"/>
  <c r="L62" i="4"/>
  <c r="N62" i="4" s="1"/>
  <c r="L63" i="4"/>
  <c r="N63" i="4" s="1"/>
  <c r="L64" i="4"/>
  <c r="M64" i="4" s="1"/>
  <c r="L65" i="4"/>
  <c r="O65" i="4" s="1"/>
  <c r="L66" i="4"/>
  <c r="M66" i="4" s="1"/>
  <c r="L67" i="4"/>
  <c r="N67" i="4" s="1"/>
  <c r="L68" i="4"/>
  <c r="N68" i="4" s="1"/>
  <c r="L69" i="4"/>
  <c r="L70" i="4"/>
  <c r="M70" i="4" s="1"/>
  <c r="L71" i="4"/>
  <c r="M71" i="4" s="1"/>
  <c r="L72" i="4"/>
  <c r="M72" i="4" s="1"/>
  <c r="L73" i="4"/>
  <c r="M73" i="4" s="1"/>
  <c r="L74" i="4"/>
  <c r="M74" i="4" s="1"/>
  <c r="L75" i="4"/>
  <c r="M75" i="4" s="1"/>
  <c r="L76" i="4"/>
  <c r="N76" i="4" s="1"/>
  <c r="L77" i="4"/>
  <c r="M77" i="4" s="1"/>
  <c r="L78" i="4"/>
  <c r="M78" i="4" s="1"/>
  <c r="L79" i="4"/>
  <c r="N79" i="4" s="1"/>
  <c r="L80" i="4"/>
  <c r="M80" i="4" s="1"/>
  <c r="L81" i="4"/>
  <c r="O81" i="4" s="1"/>
  <c r="L82" i="4"/>
  <c r="N82" i="4" s="1"/>
  <c r="L83" i="4"/>
  <c r="M83" i="4" s="1"/>
  <c r="L84" i="4"/>
  <c r="N84" i="4" s="1"/>
  <c r="L85" i="4"/>
  <c r="M85" i="4" s="1"/>
  <c r="L86" i="4"/>
  <c r="M86" i="4" s="1"/>
  <c r="L87" i="4"/>
  <c r="M87" i="4" s="1"/>
  <c r="L88" i="4"/>
  <c r="O88" i="4" s="1"/>
  <c r="L89" i="4"/>
  <c r="N89" i="4" s="1"/>
  <c r="L90" i="4"/>
  <c r="M90" i="4" s="1"/>
  <c r="L91" i="4"/>
  <c r="M91" i="4" s="1"/>
  <c r="L92" i="4"/>
  <c r="M92" i="4" s="1"/>
  <c r="L93" i="4"/>
  <c r="M93" i="4" s="1"/>
  <c r="L94" i="4"/>
  <c r="M94" i="4" s="1"/>
  <c r="L95" i="4"/>
  <c r="O95" i="4" s="1"/>
  <c r="L96" i="4"/>
  <c r="O96" i="4" s="1"/>
  <c r="L97" i="4"/>
  <c r="M97" i="4" s="1"/>
  <c r="L98" i="4"/>
  <c r="O98" i="4" s="1"/>
  <c r="L99" i="4"/>
  <c r="M99" i="4" s="1"/>
  <c r="L100" i="4"/>
  <c r="O100" i="4" s="1"/>
  <c r="L101" i="4"/>
  <c r="M101" i="4" s="1"/>
  <c r="L102" i="4"/>
  <c r="M102" i="4" s="1"/>
  <c r="L103" i="4"/>
  <c r="M103" i="4" s="1"/>
  <c r="L104" i="4"/>
  <c r="M104" i="4" s="1"/>
  <c r="L105" i="4"/>
  <c r="N105" i="4" s="1"/>
  <c r="L106" i="4"/>
  <c r="L107" i="4"/>
  <c r="M107" i="4" s="1"/>
  <c r="L108" i="4"/>
  <c r="N108" i="4" s="1"/>
  <c r="L109" i="4"/>
  <c r="M109" i="4" s="1"/>
  <c r="L110" i="4"/>
  <c r="M110" i="4" s="1"/>
  <c r="L111" i="4"/>
  <c r="M111" i="4" s="1"/>
  <c r="L112" i="4"/>
  <c r="M112" i="4" s="1"/>
  <c r="L113" i="4"/>
  <c r="M113" i="4" s="1"/>
  <c r="L114" i="4"/>
  <c r="O114" i="4" s="1"/>
  <c r="L115" i="4"/>
  <c r="M115" i="4" s="1"/>
  <c r="L116" i="4"/>
  <c r="M116" i="4" s="1"/>
  <c r="L117" i="4"/>
  <c r="O117" i="4" s="1"/>
  <c r="L118" i="4"/>
  <c r="M118" i="4" s="1"/>
  <c r="L119" i="4"/>
  <c r="N119" i="4" s="1"/>
  <c r="L120" i="4"/>
  <c r="M120" i="4" s="1"/>
  <c r="L121" i="4"/>
  <c r="M121" i="4" s="1"/>
  <c r="L122" i="4"/>
  <c r="N122" i="4" s="1"/>
  <c r="L123" i="4"/>
  <c r="M123" i="4" s="1"/>
  <c r="L124" i="4"/>
  <c r="N124" i="4" s="1"/>
  <c r="L125" i="4"/>
  <c r="N125" i="4" s="1"/>
  <c r="L126" i="4"/>
  <c r="N126" i="4" s="1"/>
  <c r="L127" i="4"/>
  <c r="M127" i="4" s="1"/>
  <c r="L128" i="4"/>
  <c r="O128" i="4" s="1"/>
  <c r="L129" i="4"/>
  <c r="M129" i="4" s="1"/>
  <c r="L130" i="4"/>
  <c r="M130" i="4" s="1"/>
  <c r="L131" i="4"/>
  <c r="N131" i="4" s="1"/>
  <c r="L132" i="4"/>
  <c r="M132" i="4" s="1"/>
  <c r="L133" i="4"/>
  <c r="M133" i="4" s="1"/>
  <c r="L134" i="4"/>
  <c r="N134" i="4" s="1"/>
  <c r="L135" i="4"/>
  <c r="M135" i="4" s="1"/>
  <c r="L136" i="4"/>
  <c r="O136" i="4" s="1"/>
  <c r="L137" i="4"/>
  <c r="M137" i="4" s="1"/>
  <c r="L138" i="4"/>
  <c r="N138" i="4" s="1"/>
  <c r="L139" i="4"/>
  <c r="N139" i="4" s="1"/>
  <c r="L140" i="4"/>
  <c r="M140" i="4" s="1"/>
  <c r="L141" i="4"/>
  <c r="O141" i="4" s="1"/>
  <c r="L142" i="4"/>
  <c r="M142" i="4" s="1"/>
  <c r="L143" i="4"/>
  <c r="M143" i="4" s="1"/>
  <c r="L144" i="4"/>
  <c r="M144" i="4" s="1"/>
  <c r="L145" i="4"/>
  <c r="M145" i="4" s="1"/>
  <c r="L146" i="4"/>
  <c r="M146" i="4" s="1"/>
  <c r="L147" i="4"/>
  <c r="M147" i="4" s="1"/>
  <c r="L148" i="4"/>
  <c r="M148" i="4" s="1"/>
  <c r="L149" i="4"/>
  <c r="M149" i="4" s="1"/>
  <c r="L150" i="4"/>
  <c r="O150" i="4" s="1"/>
  <c r="L151" i="4"/>
  <c r="O151" i="4" s="1"/>
  <c r="L152" i="4"/>
  <c r="M152" i="4" s="1"/>
  <c r="L153" i="4"/>
  <c r="O153" i="4" s="1"/>
  <c r="L154" i="4"/>
  <c r="M154" i="4" s="1"/>
  <c r="L47" i="4"/>
  <c r="M47" i="4" s="1"/>
  <c r="L4" i="4"/>
  <c r="O4" i="4" s="1"/>
  <c r="L5" i="4"/>
  <c r="M5" i="4" s="1"/>
  <c r="L6" i="4"/>
  <c r="M6" i="4" s="1"/>
  <c r="L7" i="4"/>
  <c r="M7" i="4" s="1"/>
  <c r="L8" i="4"/>
  <c r="M8" i="4" s="1"/>
  <c r="L9" i="4"/>
  <c r="N9" i="4" s="1"/>
  <c r="L10" i="4"/>
  <c r="M10" i="4" s="1"/>
  <c r="L11" i="4"/>
  <c r="M11" i="4" s="1"/>
  <c r="L12" i="4"/>
  <c r="L13" i="4"/>
  <c r="L14" i="4"/>
  <c r="N14" i="4" s="1"/>
  <c r="L15" i="4"/>
  <c r="M15" i="4" s="1"/>
  <c r="L16" i="4"/>
  <c r="M16" i="4" s="1"/>
  <c r="L17" i="4"/>
  <c r="L18" i="4"/>
  <c r="L19" i="4"/>
  <c r="O19" i="4" s="1"/>
  <c r="L20" i="4"/>
  <c r="M20" i="4" s="1"/>
  <c r="L21" i="4"/>
  <c r="L22" i="4"/>
  <c r="N22" i="4" s="1"/>
  <c r="L23" i="4"/>
  <c r="L24" i="4"/>
  <c r="O24" i="4" s="1"/>
  <c r="L25" i="4"/>
  <c r="O25" i="4" s="1"/>
  <c r="L26" i="4"/>
  <c r="M26" i="4" s="1"/>
  <c r="L27" i="4"/>
  <c r="N27" i="4" s="1"/>
  <c r="L28" i="4"/>
  <c r="M28" i="4" s="1"/>
  <c r="L29" i="4"/>
  <c r="M29" i="4" s="1"/>
  <c r="L30" i="4"/>
  <c r="M30" i="4" s="1"/>
  <c r="L31" i="4"/>
  <c r="M31" i="4" s="1"/>
  <c r="L32" i="4"/>
  <c r="O32" i="4" s="1"/>
  <c r="L33" i="4"/>
  <c r="M33" i="4" s="1"/>
  <c r="L34" i="4"/>
  <c r="O34" i="4" s="1"/>
  <c r="L35" i="4"/>
  <c r="M35" i="4" s="1"/>
  <c r="L36" i="4"/>
  <c r="L37" i="4"/>
  <c r="M37" i="4" s="1"/>
  <c r="L38" i="4"/>
  <c r="O38" i="4" s="1"/>
  <c r="L39" i="4"/>
  <c r="M39" i="4" s="1"/>
  <c r="L40" i="4"/>
  <c r="M40" i="4" s="1"/>
  <c r="L41" i="4"/>
  <c r="N41" i="4" s="1"/>
  <c r="L42" i="4"/>
  <c r="M42" i="4" s="1"/>
  <c r="L43" i="4"/>
  <c r="O43" i="4" s="1"/>
  <c r="L44" i="4"/>
  <c r="M44" i="4" s="1"/>
  <c r="L3" i="4"/>
  <c r="F45" i="4"/>
  <c r="F155" i="4"/>
  <c r="G155" i="4"/>
  <c r="I155" i="4"/>
  <c r="J155" i="4"/>
  <c r="E155" i="4"/>
  <c r="J45" i="4"/>
  <c r="I45" i="4"/>
  <c r="G45" i="4"/>
  <c r="E45" i="4"/>
  <c r="N36" i="4" l="1"/>
  <c r="M36" i="4"/>
  <c r="N18" i="4"/>
  <c r="M18" i="4"/>
  <c r="N106" i="4"/>
  <c r="O106" i="4"/>
  <c r="N17" i="4"/>
  <c r="M17" i="4"/>
  <c r="N23" i="4"/>
  <c r="M23" i="4"/>
  <c r="M9" i="4"/>
  <c r="O147" i="4"/>
  <c r="N150" i="4"/>
  <c r="M150" i="4"/>
  <c r="N147" i="4"/>
  <c r="M134" i="4"/>
  <c r="O129" i="4"/>
  <c r="N115" i="4"/>
  <c r="N114" i="4"/>
  <c r="N43" i="4"/>
  <c r="O76" i="4"/>
  <c r="M43" i="4"/>
  <c r="M63" i="4"/>
  <c r="O30" i="4"/>
  <c r="M62" i="4"/>
  <c r="N30" i="4"/>
  <c r="N60" i="4"/>
  <c r="N25" i="4"/>
  <c r="N58" i="4"/>
  <c r="O11" i="4"/>
  <c r="O10" i="4"/>
  <c r="O77" i="4"/>
  <c r="M96" i="4"/>
  <c r="N44" i="4"/>
  <c r="N10" i="4"/>
  <c r="O148" i="4"/>
  <c r="N129" i="4"/>
  <c r="P129" i="4" s="1"/>
  <c r="Q129" i="4" s="1"/>
  <c r="R129" i="4" s="1"/>
  <c r="M114" i="4"/>
  <c r="N95" i="4"/>
  <c r="N77" i="4"/>
  <c r="O60" i="4"/>
  <c r="N96" i="4"/>
  <c r="P96" i="4" s="1"/>
  <c r="Q96" i="4" s="1"/>
  <c r="R96" i="4" s="1"/>
  <c r="O41" i="4"/>
  <c r="N24" i="4"/>
  <c r="O6" i="4"/>
  <c r="O145" i="4"/>
  <c r="M128" i="4"/>
  <c r="N110" i="4"/>
  <c r="O91" i="4"/>
  <c r="M76" i="4"/>
  <c r="M58" i="4"/>
  <c r="M24" i="4"/>
  <c r="N6" i="4"/>
  <c r="O143" i="4"/>
  <c r="O126" i="4"/>
  <c r="O109" i="4"/>
  <c r="N91" i="4"/>
  <c r="O74" i="4"/>
  <c r="O80" i="4"/>
  <c r="O8" i="4"/>
  <c r="N39" i="4"/>
  <c r="O22" i="4"/>
  <c r="O5" i="4"/>
  <c r="O142" i="4"/>
  <c r="M125" i="4"/>
  <c r="N109" i="4"/>
  <c r="O90" i="4"/>
  <c r="N74" i="4"/>
  <c r="N128" i="4"/>
  <c r="N38" i="4"/>
  <c r="O20" i="4"/>
  <c r="N5" i="4"/>
  <c r="N142" i="4"/>
  <c r="O124" i="4"/>
  <c r="M108" i="4"/>
  <c r="N90" i="4"/>
  <c r="O71" i="4"/>
  <c r="O112" i="4"/>
  <c r="M38" i="4"/>
  <c r="M124" i="4"/>
  <c r="O107" i="4"/>
  <c r="N71" i="4"/>
  <c r="O51" i="4"/>
  <c r="O93" i="4"/>
  <c r="O37" i="4"/>
  <c r="N4" i="4"/>
  <c r="N141" i="4"/>
  <c r="O123" i="4"/>
  <c r="O105" i="4"/>
  <c r="M89" i="4"/>
  <c r="M68" i="4"/>
  <c r="M50" i="4"/>
  <c r="M4" i="4"/>
  <c r="M141" i="4"/>
  <c r="N123" i="4"/>
  <c r="M105" i="4"/>
  <c r="O86" i="4"/>
  <c r="M67" i="4"/>
  <c r="O49" i="4"/>
  <c r="N47" i="4"/>
  <c r="M139" i="4"/>
  <c r="M122" i="4"/>
  <c r="O102" i="4"/>
  <c r="N86" i="4"/>
  <c r="O66" i="4"/>
  <c r="M49" i="4"/>
  <c r="N34" i="4"/>
  <c r="O15" i="4"/>
  <c r="O47" i="4"/>
  <c r="O138" i="4"/>
  <c r="M119" i="4"/>
  <c r="N100" i="4"/>
  <c r="M82" i="4"/>
  <c r="N66" i="4"/>
  <c r="O48" i="4"/>
  <c r="M95" i="4"/>
  <c r="M34" i="4"/>
  <c r="N15" i="4"/>
  <c r="N153" i="4"/>
  <c r="M138" i="4"/>
  <c r="O118" i="4"/>
  <c r="N98" i="4"/>
  <c r="N81" i="4"/>
  <c r="N65" i="4"/>
  <c r="N112" i="4"/>
  <c r="O33" i="4"/>
  <c r="M14" i="4"/>
  <c r="M153" i="4"/>
  <c r="O137" i="4"/>
  <c r="N118" i="4"/>
  <c r="M98" i="4"/>
  <c r="M81" i="4"/>
  <c r="M65" i="4"/>
  <c r="O53" i="4"/>
  <c r="N117" i="4"/>
  <c r="L45" i="4"/>
  <c r="L157" i="4" s="1"/>
  <c r="M41" i="4"/>
  <c r="M27" i="4"/>
  <c r="M22" i="4"/>
  <c r="N13" i="4"/>
  <c r="N8" i="4"/>
  <c r="O154" i="4"/>
  <c r="N145" i="4"/>
  <c r="O140" i="4"/>
  <c r="O135" i="4"/>
  <c r="M131" i="4"/>
  <c r="M126" i="4"/>
  <c r="O121" i="4"/>
  <c r="M117" i="4"/>
  <c r="N107" i="4"/>
  <c r="N102" i="4"/>
  <c r="N93" i="4"/>
  <c r="N88" i="4"/>
  <c r="O83" i="4"/>
  <c r="O78" i="4"/>
  <c r="O69" i="4"/>
  <c r="O64" i="4"/>
  <c r="M56" i="4"/>
  <c r="N51" i="4"/>
  <c r="N16" i="4"/>
  <c r="N136" i="4"/>
  <c r="M3" i="4"/>
  <c r="O40" i="4"/>
  <c r="O31" i="4"/>
  <c r="O21" i="4"/>
  <c r="M13" i="4"/>
  <c r="N154" i="4"/>
  <c r="N140" i="4"/>
  <c r="N135" i="4"/>
  <c r="O130" i="4"/>
  <c r="N121" i="4"/>
  <c r="O116" i="4"/>
  <c r="O111" i="4"/>
  <c r="O97" i="4"/>
  <c r="M88" i="4"/>
  <c r="N83" i="4"/>
  <c r="N78" i="4"/>
  <c r="N69" i="4"/>
  <c r="N64" i="4"/>
  <c r="O59" i="4"/>
  <c r="O55" i="4"/>
  <c r="O27" i="4"/>
  <c r="N3" i="4"/>
  <c r="N40" i="4"/>
  <c r="N31" i="4"/>
  <c r="O26" i="4"/>
  <c r="N21" i="4"/>
  <c r="O12" i="4"/>
  <c r="O7" i="4"/>
  <c r="O149" i="4"/>
  <c r="O144" i="4"/>
  <c r="N130" i="4"/>
  <c r="N116" i="4"/>
  <c r="N111" i="4"/>
  <c r="N97" i="4"/>
  <c r="O92" i="4"/>
  <c r="O87" i="4"/>
  <c r="O73" i="4"/>
  <c r="M69" i="4"/>
  <c r="N59" i="4"/>
  <c r="N55" i="4"/>
  <c r="N152" i="4"/>
  <c r="O133" i="4"/>
  <c r="M54" i="4"/>
  <c r="N29" i="4"/>
  <c r="M100" i="4"/>
  <c r="N32" i="4"/>
  <c r="O131" i="4"/>
  <c r="L155" i="4"/>
  <c r="L158" i="4" s="1"/>
  <c r="M32" i="4"/>
  <c r="O13" i="4"/>
  <c r="M84" i="4"/>
  <c r="M79" i="4"/>
  <c r="O3" i="4"/>
  <c r="O35" i="4"/>
  <c r="N26" i="4"/>
  <c r="M21" i="4"/>
  <c r="N12" i="4"/>
  <c r="N7" i="4"/>
  <c r="N149" i="4"/>
  <c r="N144" i="4"/>
  <c r="O139" i="4"/>
  <c r="O134" i="4"/>
  <c r="O125" i="4"/>
  <c r="O120" i="4"/>
  <c r="N92" i="4"/>
  <c r="N87" i="4"/>
  <c r="O82" i="4"/>
  <c r="N73" i="4"/>
  <c r="O68" i="4"/>
  <c r="O63" i="4"/>
  <c r="O50" i="4"/>
  <c r="O104" i="4"/>
  <c r="M136" i="4"/>
  <c r="N56" i="4"/>
  <c r="O44" i="4"/>
  <c r="P44" i="4" s="1"/>
  <c r="Q44" i="4" s="1"/>
  <c r="R44" i="4" s="1"/>
  <c r="O39" i="4"/>
  <c r="N35" i="4"/>
  <c r="O16" i="4"/>
  <c r="M12" i="4"/>
  <c r="N120" i="4"/>
  <c r="O115" i="4"/>
  <c r="O110" i="4"/>
  <c r="O101" i="4"/>
  <c r="N101" i="4"/>
  <c r="O72" i="4"/>
  <c r="N11" i="4"/>
  <c r="N148" i="4"/>
  <c r="P148" i="4" s="1"/>
  <c r="Q148" i="4" s="1"/>
  <c r="R148" i="4" s="1"/>
  <c r="N143" i="4"/>
  <c r="O119" i="4"/>
  <c r="N72" i="4"/>
  <c r="O67" i="4"/>
  <c r="O62" i="4"/>
  <c r="O54" i="4"/>
  <c r="M25" i="4"/>
  <c r="N20" i="4"/>
  <c r="O152" i="4"/>
  <c r="O29" i="4"/>
  <c r="N104" i="4"/>
  <c r="O94" i="4"/>
  <c r="O42" i="4"/>
  <c r="N37" i="4"/>
  <c r="N33" i="4"/>
  <c r="O28" i="4"/>
  <c r="N19" i="4"/>
  <c r="N151" i="4"/>
  <c r="O146" i="4"/>
  <c r="N137" i="4"/>
  <c r="O132" i="4"/>
  <c r="O127" i="4"/>
  <c r="O113" i="4"/>
  <c r="N99" i="4"/>
  <c r="N94" i="4"/>
  <c r="N85" i="4"/>
  <c r="N80" i="4"/>
  <c r="O75" i="4"/>
  <c r="O70" i="4"/>
  <c r="O61" i="4"/>
  <c r="O57" i="4"/>
  <c r="M53" i="4"/>
  <c r="M48" i="4"/>
  <c r="N133" i="4"/>
  <c r="O99" i="4"/>
  <c r="O85" i="4"/>
  <c r="N42" i="4"/>
  <c r="N28" i="4"/>
  <c r="M19" i="4"/>
  <c r="O14" i="4"/>
  <c r="O9" i="4"/>
  <c r="P9" i="4" s="1"/>
  <c r="Q9" i="4" s="1"/>
  <c r="R9" i="4" s="1"/>
  <c r="M151" i="4"/>
  <c r="N146" i="4"/>
  <c r="N132" i="4"/>
  <c r="N127" i="4"/>
  <c r="O122" i="4"/>
  <c r="N113" i="4"/>
  <c r="O108" i="4"/>
  <c r="O103" i="4"/>
  <c r="O89" i="4"/>
  <c r="N75" i="4"/>
  <c r="N70" i="4"/>
  <c r="N61" i="4"/>
  <c r="N57" i="4"/>
  <c r="O52" i="4"/>
  <c r="N103" i="4"/>
  <c r="O84" i="4"/>
  <c r="O79" i="4"/>
  <c r="N52" i="4"/>
  <c r="P119" i="4" l="1"/>
  <c r="P38" i="4"/>
  <c r="Q38" i="4" s="1"/>
  <c r="R38" i="4" s="1"/>
  <c r="P39" i="4"/>
  <c r="Q39" i="4" s="1"/>
  <c r="R39" i="4" s="1"/>
  <c r="P15" i="4"/>
  <c r="Q15" i="4" s="1"/>
  <c r="R15" i="4" s="1"/>
  <c r="P150" i="4"/>
  <c r="Q150" i="4" s="1"/>
  <c r="R150" i="4" s="1"/>
  <c r="P26" i="4"/>
  <c r="P95" i="4"/>
  <c r="Q95" i="4" s="1"/>
  <c r="R95" i="4" s="1"/>
  <c r="P6" i="4"/>
  <c r="Q6" i="4" s="1"/>
  <c r="R6" i="4" s="1"/>
  <c r="P76" i="4"/>
  <c r="Q76" i="4" s="1"/>
  <c r="R76" i="4" s="1"/>
  <c r="P4" i="4"/>
  <c r="Q4" i="4" s="1"/>
  <c r="R4" i="4" s="1"/>
  <c r="P86" i="4"/>
  <c r="Q86" i="4" s="1"/>
  <c r="R86" i="4" s="1"/>
  <c r="P141" i="4"/>
  <c r="Q141" i="4" s="1"/>
  <c r="R141" i="4" s="1"/>
  <c r="P73" i="4"/>
  <c r="Q73" i="4" s="1"/>
  <c r="R73" i="4" s="1"/>
  <c r="P47" i="4"/>
  <c r="Q47" i="4" s="1"/>
  <c r="P81" i="4"/>
  <c r="Q81" i="4" s="1"/>
  <c r="R81" i="4" s="1"/>
  <c r="P5" i="4"/>
  <c r="Q5" i="4" s="1"/>
  <c r="R5" i="4" s="1"/>
  <c r="P60" i="4"/>
  <c r="Q60" i="4" s="1"/>
  <c r="R60" i="4" s="1"/>
  <c r="P109" i="4"/>
  <c r="Q109" i="4" s="1"/>
  <c r="R109" i="4" s="1"/>
  <c r="P66" i="4"/>
  <c r="Q66" i="4" s="1"/>
  <c r="R66" i="4" s="1"/>
  <c r="P134" i="4"/>
  <c r="Q134" i="4" s="1"/>
  <c r="R134" i="4" s="1"/>
  <c r="P118" i="4"/>
  <c r="Q118" i="4" s="1"/>
  <c r="R118" i="4" s="1"/>
  <c r="P11" i="4"/>
  <c r="Q11" i="4" s="1"/>
  <c r="R11" i="4" s="1"/>
  <c r="P123" i="4"/>
  <c r="Q123" i="4" s="1"/>
  <c r="R123" i="4" s="1"/>
  <c r="P90" i="4"/>
  <c r="Q90" i="4" s="1"/>
  <c r="R90" i="4" s="1"/>
  <c r="P58" i="4"/>
  <c r="Q58" i="4" s="1"/>
  <c r="R58" i="4" s="1"/>
  <c r="P71" i="4"/>
  <c r="Q71" i="4" s="1"/>
  <c r="R71" i="4" s="1"/>
  <c r="P68" i="4"/>
  <c r="Q68" i="4" s="1"/>
  <c r="R68" i="4" s="1"/>
  <c r="P51" i="4"/>
  <c r="Q51" i="4" s="1"/>
  <c r="R51" i="4" s="1"/>
  <c r="P22" i="4"/>
  <c r="Q22" i="4" s="1"/>
  <c r="R22" i="4" s="1"/>
  <c r="P98" i="4"/>
  <c r="Q98" i="4" s="1"/>
  <c r="R98" i="4" s="1"/>
  <c r="P18" i="4"/>
  <c r="Q18" i="4" s="1"/>
  <c r="R18" i="4" s="1"/>
  <c r="P77" i="4"/>
  <c r="Q77" i="4" s="1"/>
  <c r="R77" i="4" s="1"/>
  <c r="P128" i="4"/>
  <c r="Q128" i="4" s="1"/>
  <c r="R128" i="4" s="1"/>
  <c r="P114" i="4"/>
  <c r="Q114" i="4" s="1"/>
  <c r="R114" i="4" s="1"/>
  <c r="P33" i="4"/>
  <c r="Q33" i="4" s="1"/>
  <c r="R33" i="4" s="1"/>
  <c r="P50" i="4"/>
  <c r="Q50" i="4" s="1"/>
  <c r="R50" i="4" s="1"/>
  <c r="P153" i="4"/>
  <c r="Q153" i="4" s="1"/>
  <c r="R153" i="4" s="1"/>
  <c r="P101" i="4"/>
  <c r="Q101" i="4" s="1"/>
  <c r="R101" i="4" s="1"/>
  <c r="P110" i="4"/>
  <c r="Q110" i="4" s="1"/>
  <c r="R110" i="4" s="1"/>
  <c r="P147" i="4"/>
  <c r="Q147" i="4" s="1"/>
  <c r="R147" i="4" s="1"/>
  <c r="P102" i="4"/>
  <c r="Q102" i="4" s="1"/>
  <c r="R102" i="4" s="1"/>
  <c r="P82" i="4"/>
  <c r="Q82" i="4" s="1"/>
  <c r="R82" i="4" s="1"/>
  <c r="P43" i="4"/>
  <c r="Q43" i="4" s="1"/>
  <c r="R43" i="4" s="1"/>
  <c r="P144" i="4"/>
  <c r="Q144" i="4" s="1"/>
  <c r="R144" i="4" s="1"/>
  <c r="P126" i="4"/>
  <c r="Q126" i="4" s="1"/>
  <c r="R126" i="4" s="1"/>
  <c r="P67" i="4"/>
  <c r="Q67" i="4" s="1"/>
  <c r="R67" i="4" s="1"/>
  <c r="P10" i="4"/>
  <c r="Q10" i="4" s="1"/>
  <c r="R10" i="4" s="1"/>
  <c r="L159" i="4"/>
  <c r="P107" i="4"/>
  <c r="Q107" i="4" s="1"/>
  <c r="R107" i="4" s="1"/>
  <c r="P52" i="4"/>
  <c r="Q52" i="4" s="1"/>
  <c r="R52" i="4" s="1"/>
  <c r="P57" i="4"/>
  <c r="Q57" i="4" s="1"/>
  <c r="R57" i="4" s="1"/>
  <c r="P20" i="4"/>
  <c r="Q20" i="4" s="1"/>
  <c r="R20" i="4" s="1"/>
  <c r="P7" i="4"/>
  <c r="Q7" i="4" s="1"/>
  <c r="R7" i="4" s="1"/>
  <c r="P28" i="4"/>
  <c r="Q28" i="4" s="1"/>
  <c r="R28" i="4" s="1"/>
  <c r="P92" i="4"/>
  <c r="Q92" i="4" s="1"/>
  <c r="R92" i="4" s="1"/>
  <c r="P54" i="4"/>
  <c r="Q54" i="4" s="1"/>
  <c r="R54" i="4" s="1"/>
  <c r="P137" i="4"/>
  <c r="Q137" i="4" s="1"/>
  <c r="R137" i="4" s="1"/>
  <c r="P30" i="4"/>
  <c r="Q30" i="4" s="1"/>
  <c r="R30" i="4" s="1"/>
  <c r="P140" i="4"/>
  <c r="Q140" i="4" s="1"/>
  <c r="R140" i="4" s="1"/>
  <c r="P154" i="4"/>
  <c r="Q154" i="4" s="1"/>
  <c r="R154" i="4" s="1"/>
  <c r="P48" i="4"/>
  <c r="Q48" i="4" s="1"/>
  <c r="R48" i="4" s="1"/>
  <c r="P93" i="4"/>
  <c r="Q93" i="4" s="1"/>
  <c r="R93" i="4" s="1"/>
  <c r="P143" i="4"/>
  <c r="Q143" i="4" s="1"/>
  <c r="R143" i="4" s="1"/>
  <c r="P139" i="4"/>
  <c r="Q139" i="4" s="1"/>
  <c r="R139" i="4" s="1"/>
  <c r="P14" i="4"/>
  <c r="Q14" i="4" s="1"/>
  <c r="R14" i="4" s="1"/>
  <c r="P104" i="4"/>
  <c r="Q104" i="4" s="1"/>
  <c r="R104" i="4" s="1"/>
  <c r="P36" i="4"/>
  <c r="Q36" i="4" s="1"/>
  <c r="R36" i="4" s="1"/>
  <c r="P105" i="4"/>
  <c r="Q105" i="4" s="1"/>
  <c r="R105" i="4" s="1"/>
  <c r="P133" i="4"/>
  <c r="Q133" i="4" s="1"/>
  <c r="R133" i="4" s="1"/>
  <c r="P61" i="4"/>
  <c r="Q61" i="4" s="1"/>
  <c r="R61" i="4" s="1"/>
  <c r="P23" i="4"/>
  <c r="Q23" i="4" s="1"/>
  <c r="R23" i="4" s="1"/>
  <c r="P122" i="4"/>
  <c r="Q122" i="4" s="1"/>
  <c r="R122" i="4" s="1"/>
  <c r="P124" i="4"/>
  <c r="Q124" i="4" s="1"/>
  <c r="R124" i="4" s="1"/>
  <c r="P29" i="4"/>
  <c r="Q29" i="4" s="1"/>
  <c r="R29" i="4" s="1"/>
  <c r="P34" i="4"/>
  <c r="Q34" i="4" s="1"/>
  <c r="R34" i="4" s="1"/>
  <c r="P83" i="4"/>
  <c r="Q83" i="4" s="1"/>
  <c r="R83" i="4" s="1"/>
  <c r="P131" i="4"/>
  <c r="Q131" i="4" s="1"/>
  <c r="R131" i="4" s="1"/>
  <c r="P74" i="4"/>
  <c r="Q74" i="4" s="1"/>
  <c r="R74" i="4" s="1"/>
  <c r="P24" i="4"/>
  <c r="Q24" i="4" s="1"/>
  <c r="R24" i="4" s="1"/>
  <c r="P152" i="4"/>
  <c r="Q152" i="4" s="1"/>
  <c r="R152" i="4" s="1"/>
  <c r="P65" i="4"/>
  <c r="Q65" i="4" s="1"/>
  <c r="R65" i="4" s="1"/>
  <c r="P63" i="4"/>
  <c r="Q63" i="4" s="1"/>
  <c r="R63" i="4" s="1"/>
  <c r="P132" i="4"/>
  <c r="Q132" i="4" s="1"/>
  <c r="R132" i="4" s="1"/>
  <c r="P91" i="4"/>
  <c r="Q91" i="4" s="1"/>
  <c r="R91" i="4" s="1"/>
  <c r="P25" i="4"/>
  <c r="Q25" i="4" s="1"/>
  <c r="R25" i="4" s="1"/>
  <c r="P108" i="4"/>
  <c r="Q108" i="4" s="1"/>
  <c r="R108" i="4" s="1"/>
  <c r="P62" i="4"/>
  <c r="Q62" i="4" s="1"/>
  <c r="R62" i="4" s="1"/>
  <c r="P21" i="4"/>
  <c r="Q21" i="4" s="1"/>
  <c r="R21" i="4" s="1"/>
  <c r="P12" i="4"/>
  <c r="Q12" i="4" s="1"/>
  <c r="R12" i="4" s="1"/>
  <c r="P87" i="4"/>
  <c r="Q87" i="4" s="1"/>
  <c r="R87" i="4" s="1"/>
  <c r="P31" i="4"/>
  <c r="Q31" i="4" s="1"/>
  <c r="R31" i="4" s="1"/>
  <c r="P130" i="4"/>
  <c r="Q130" i="4" s="1"/>
  <c r="R130" i="4" s="1"/>
  <c r="P40" i="4"/>
  <c r="Q40" i="4" s="1"/>
  <c r="R40" i="4" s="1"/>
  <c r="P8" i="4"/>
  <c r="Q8" i="4" s="1"/>
  <c r="R8" i="4" s="1"/>
  <c r="P138" i="4"/>
  <c r="Q138" i="4" s="1"/>
  <c r="R138" i="4" s="1"/>
  <c r="P106" i="4"/>
  <c r="Q106" i="4" s="1"/>
  <c r="R106" i="4" s="1"/>
  <c r="P78" i="4"/>
  <c r="Q78" i="4" s="1"/>
  <c r="R78" i="4" s="1"/>
  <c r="P99" i="4"/>
  <c r="Q99" i="4" s="1"/>
  <c r="R99" i="4" s="1"/>
  <c r="P135" i="4"/>
  <c r="Q135" i="4" s="1"/>
  <c r="R135" i="4" s="1"/>
  <c r="P146" i="4"/>
  <c r="Q146" i="4" s="1"/>
  <c r="R146" i="4" s="1"/>
  <c r="P120" i="4"/>
  <c r="Q120" i="4" s="1"/>
  <c r="R120" i="4" s="1"/>
  <c r="P97" i="4"/>
  <c r="Q97" i="4" s="1"/>
  <c r="R97" i="4" s="1"/>
  <c r="P75" i="4"/>
  <c r="Q75" i="4" s="1"/>
  <c r="R75" i="4" s="1"/>
  <c r="P111" i="4"/>
  <c r="Q111" i="4" s="1"/>
  <c r="R111" i="4" s="1"/>
  <c r="P136" i="4"/>
  <c r="Q136" i="4" s="1"/>
  <c r="R136" i="4" s="1"/>
  <c r="P116" i="4"/>
  <c r="Q116" i="4" s="1"/>
  <c r="R116" i="4" s="1"/>
  <c r="P59" i="4"/>
  <c r="Q59" i="4" s="1"/>
  <c r="R59" i="4" s="1"/>
  <c r="P41" i="4"/>
  <c r="Q41" i="4" s="1"/>
  <c r="R41" i="4" s="1"/>
  <c r="P142" i="4"/>
  <c r="Q142" i="4" s="1"/>
  <c r="R142" i="4" s="1"/>
  <c r="N155" i="4"/>
  <c r="N158" i="4" s="1"/>
  <c r="P100" i="4"/>
  <c r="Q100" i="4" s="1"/>
  <c r="R100" i="4" s="1"/>
  <c r="P117" i="4"/>
  <c r="Q117" i="4" s="1"/>
  <c r="R117" i="4" s="1"/>
  <c r="P115" i="4"/>
  <c r="Q115" i="4" s="1"/>
  <c r="R115" i="4" s="1"/>
  <c r="P127" i="4"/>
  <c r="Q127" i="4" s="1"/>
  <c r="R127" i="4" s="1"/>
  <c r="P112" i="4"/>
  <c r="Q112" i="4" s="1"/>
  <c r="R112" i="4" s="1"/>
  <c r="P49" i="4"/>
  <c r="Q49" i="4" s="1"/>
  <c r="R49" i="4" s="1"/>
  <c r="P103" i="4"/>
  <c r="Q103" i="4" s="1"/>
  <c r="R103" i="4" s="1"/>
  <c r="P88" i="4"/>
  <c r="Q88" i="4" s="1"/>
  <c r="R88" i="4" s="1"/>
  <c r="P3" i="4"/>
  <c r="Q3" i="4" s="1"/>
  <c r="R3" i="4" s="1"/>
  <c r="O155" i="4"/>
  <c r="O158" i="4" s="1"/>
  <c r="P89" i="4"/>
  <c r="Q89" i="4" s="1"/>
  <c r="R89" i="4" s="1"/>
  <c r="P35" i="4"/>
  <c r="Q35" i="4" s="1"/>
  <c r="R35" i="4" s="1"/>
  <c r="P17" i="4"/>
  <c r="Q17" i="4" s="1"/>
  <c r="R17" i="4" s="1"/>
  <c r="M45" i="4"/>
  <c r="M157" i="4" s="1"/>
  <c r="P85" i="4"/>
  <c r="Q85" i="4" s="1"/>
  <c r="R85" i="4" s="1"/>
  <c r="P72" i="4"/>
  <c r="Q72" i="4" s="1"/>
  <c r="R72" i="4" s="1"/>
  <c r="P80" i="4"/>
  <c r="Q80" i="4" s="1"/>
  <c r="R80" i="4" s="1"/>
  <c r="N45" i="4"/>
  <c r="N157" i="4" s="1"/>
  <c r="Q119" i="4"/>
  <c r="R119" i="4" s="1"/>
  <c r="P125" i="4"/>
  <c r="Q125" i="4" s="1"/>
  <c r="R125" i="4" s="1"/>
  <c r="P56" i="4"/>
  <c r="Q56" i="4" s="1"/>
  <c r="R56" i="4" s="1"/>
  <c r="P149" i="4"/>
  <c r="Q149" i="4" s="1"/>
  <c r="R149" i="4" s="1"/>
  <c r="P113" i="4"/>
  <c r="Q113" i="4" s="1"/>
  <c r="R113" i="4" s="1"/>
  <c r="Q26" i="4"/>
  <c r="R26" i="4" s="1"/>
  <c r="P69" i="4"/>
  <c r="Q69" i="4" s="1"/>
  <c r="R69" i="4" s="1"/>
  <c r="P19" i="4"/>
  <c r="Q19" i="4" s="1"/>
  <c r="R19" i="4" s="1"/>
  <c r="P55" i="4"/>
  <c r="Q55" i="4" s="1"/>
  <c r="R55" i="4" s="1"/>
  <c r="P16" i="4"/>
  <c r="Q16" i="4" s="1"/>
  <c r="R16" i="4" s="1"/>
  <c r="P32" i="4"/>
  <c r="Q32" i="4" s="1"/>
  <c r="R32" i="4" s="1"/>
  <c r="P42" i="4"/>
  <c r="Q42" i="4" s="1"/>
  <c r="R42" i="4" s="1"/>
  <c r="P53" i="4"/>
  <c r="P64" i="4"/>
  <c r="Q64" i="4" s="1"/>
  <c r="R64" i="4" s="1"/>
  <c r="P145" i="4"/>
  <c r="Q145" i="4" s="1"/>
  <c r="R145" i="4" s="1"/>
  <c r="P37" i="4"/>
  <c r="Q37" i="4" s="1"/>
  <c r="R37" i="4" s="1"/>
  <c r="O45" i="4"/>
  <c r="O157" i="4" s="1"/>
  <c r="P70" i="4"/>
  <c r="Q70" i="4" s="1"/>
  <c r="R70" i="4" s="1"/>
  <c r="P79" i="4"/>
  <c r="Q79" i="4" s="1"/>
  <c r="R79" i="4" s="1"/>
  <c r="P121" i="4"/>
  <c r="Q121" i="4" s="1"/>
  <c r="R121" i="4" s="1"/>
  <c r="P94" i="4"/>
  <c r="Q94" i="4" s="1"/>
  <c r="R94" i="4" s="1"/>
  <c r="M155" i="4"/>
  <c r="M158" i="4" s="1"/>
  <c r="P151" i="4"/>
  <c r="Q151" i="4" s="1"/>
  <c r="R151" i="4" s="1"/>
  <c r="P84" i="4"/>
  <c r="Q84" i="4" s="1"/>
  <c r="R84" i="4" s="1"/>
  <c r="P27" i="4"/>
  <c r="Q27" i="4" s="1"/>
  <c r="R27" i="4" s="1"/>
  <c r="P13" i="4"/>
  <c r="Q13" i="4" s="1"/>
  <c r="R13" i="4" s="1"/>
  <c r="O159" i="4" l="1"/>
  <c r="N159" i="4"/>
  <c r="M159" i="4"/>
  <c r="P155" i="4"/>
  <c r="P158" i="4" s="1"/>
  <c r="P45" i="4"/>
  <c r="P157" i="4" s="1"/>
  <c r="Q53" i="4"/>
  <c r="R53" i="4" s="1"/>
  <c r="R47" i="4"/>
  <c r="Q45" i="4"/>
  <c r="Q155" i="4" l="1"/>
  <c r="Q158" i="4" s="1"/>
  <c r="R158" i="4" s="1"/>
  <c r="P159" i="4"/>
  <c r="R45" i="4"/>
  <c r="Q157" i="4"/>
  <c r="R155" i="4" l="1"/>
  <c r="Q159" i="4"/>
  <c r="R157" i="4"/>
  <c r="R159" i="4" s="1"/>
</calcChain>
</file>

<file path=xl/sharedStrings.xml><?xml version="1.0" encoding="utf-8"?>
<sst xmlns="http://schemas.openxmlformats.org/spreadsheetml/2006/main" count="3155" uniqueCount="707">
  <si>
    <t>Separate Pools by Provider Class</t>
  </si>
  <si>
    <t>Critical Access Hospitals (CAHs)</t>
  </si>
  <si>
    <t>Non-CAH</t>
  </si>
  <si>
    <t>Grand</t>
  </si>
  <si>
    <t>All</t>
  </si>
  <si>
    <t>Total</t>
  </si>
  <si>
    <t>Medicaid Fee-for-Service (FFS) Payments</t>
  </si>
  <si>
    <t>A</t>
  </si>
  <si>
    <t>Discharges</t>
  </si>
  <si>
    <t>B</t>
  </si>
  <si>
    <t>Calculation of Initial Directed Payment Amounts</t>
  </si>
  <si>
    <t>Estimated Commercial Equivalent Reimbursement</t>
  </si>
  <si>
    <t>C</t>
  </si>
  <si>
    <t>90% of Estimated Commercial Equivalent Reimbursement</t>
  </si>
  <si>
    <t>D = C x 90%</t>
  </si>
  <si>
    <t>Gap between Base Payments and 90% of Estimated Commercial Equivalent Reimbursement</t>
  </si>
  <si>
    <t>E = D - A</t>
  </si>
  <si>
    <t>F = E x (15/12)</t>
  </si>
  <si>
    <t>G = B x (15/12)</t>
  </si>
  <si>
    <t>Uniform Dollar Increase Per Discharge</t>
  </si>
  <si>
    <t>H = F / G</t>
  </si>
  <si>
    <t>N/A</t>
  </si>
  <si>
    <t>Excess of Hospital-Specific Payments over Charges (CAHs only)</t>
  </si>
  <si>
    <t>I</t>
  </si>
  <si>
    <t>Net Directed Payments</t>
  </si>
  <si>
    <t>J = F - I</t>
  </si>
  <si>
    <t>Claim Lines</t>
  </si>
  <si>
    <t>G = A x (15/12)</t>
  </si>
  <si>
    <t>Uniform Percentage Increase Applied to Base Payments</t>
  </si>
  <si>
    <t>Subtotal</t>
  </si>
  <si>
    <t>Critical Access</t>
  </si>
  <si>
    <t>100699360A</t>
  </si>
  <si>
    <t>NEWMAN MEMORIAL HSP</t>
  </si>
  <si>
    <t>100699360I</t>
  </si>
  <si>
    <t>NEWMAN MEMORIAL HOSPITAL, INC</t>
  </si>
  <si>
    <t>100699550A</t>
  </si>
  <si>
    <t>ST JOHN SAPULPA INC</t>
  </si>
  <si>
    <t>100700120Q</t>
  </si>
  <si>
    <t>DUNCAN REGIONAL HOSPITAL INC</t>
  </si>
  <si>
    <t>100700440A</t>
  </si>
  <si>
    <t>ALLIANCE HEALTH MADILL</t>
  </si>
  <si>
    <t>100700460A</t>
  </si>
  <si>
    <t>JANE PHILLIPS NOWATA</t>
  </si>
  <si>
    <t>100700920A</t>
  </si>
  <si>
    <t>MCCURTAIN MEM HSP</t>
  </si>
  <si>
    <t>100774650D</t>
  </si>
  <si>
    <t>MARY HURLEY HOSPITAL</t>
  </si>
  <si>
    <t>200125010B</t>
  </si>
  <si>
    <t>STROUD REGIONAL MEDICAL CENTER</t>
  </si>
  <si>
    <t>200226190A</t>
  </si>
  <si>
    <t>MERCY HOSPITAL HEALDTON INC</t>
  </si>
  <si>
    <t>200231400B</t>
  </si>
  <si>
    <t>PRAGUE HEALTHCARE AUTHORITY</t>
  </si>
  <si>
    <t>200318440B</t>
  </si>
  <si>
    <t>MERCY HOSPITAL TISHOMINGO</t>
  </si>
  <si>
    <t>200425410C</t>
  </si>
  <si>
    <t>MERCY HOSPITAL LOGAN COUNTY</t>
  </si>
  <si>
    <t>200490030A</t>
  </si>
  <si>
    <t>MERCY HOSPITAL WATONGA INC</t>
  </si>
  <si>
    <t>200521810B</t>
  </si>
  <si>
    <t>MERCY HOSPITAL KINGFISHER, INC</t>
  </si>
  <si>
    <t>200740630B</t>
  </si>
  <si>
    <t>MANGUM REGIONAL MEDICAL CENTER</t>
  </si>
  <si>
    <t>200918290A</t>
  </si>
  <si>
    <t>FAIRFAX COMMUNITY HOSPITAL</t>
  </si>
  <si>
    <t>200925590A</t>
  </si>
  <si>
    <t>HASKELL REGIONAL HOSPITAL INC.</t>
  </si>
  <si>
    <t>201055780B</t>
  </si>
  <si>
    <t>RURAL WELLNESS STROUD INC</t>
  </si>
  <si>
    <t>100262850D</t>
  </si>
  <si>
    <t>ATOKA COUNTY HEALTHCARE AUTHORITY</t>
  </si>
  <si>
    <t>100690120A</t>
  </si>
  <si>
    <t>PAWHUSKA HSP INC</t>
  </si>
  <si>
    <t>100699630A</t>
  </si>
  <si>
    <t>MEMORIAL HOSPITAL OF TEXAS COUNTY</t>
  </si>
  <si>
    <t>100699660A</t>
  </si>
  <si>
    <t>HARPER CO COM HSP</t>
  </si>
  <si>
    <t>100699690A</t>
  </si>
  <si>
    <t>CARNEGIE TRI-COUNTY MUNICI</t>
  </si>
  <si>
    <t>100699820A</t>
  </si>
  <si>
    <t>ROGER MILLS MEMORIAL HOSPITAL</t>
  </si>
  <si>
    <t>100699830A</t>
  </si>
  <si>
    <t>SHARE MEMORIAL HOSPITAL</t>
  </si>
  <si>
    <t>100699870E</t>
  </si>
  <si>
    <t>WEATHERFORD HOSPITAL AUTHORITY</t>
  </si>
  <si>
    <t>100699960A</t>
  </si>
  <si>
    <t>MERCY HEALTH LOVE COUNTY</t>
  </si>
  <si>
    <t>100700250A</t>
  </si>
  <si>
    <t>OKEENE MUN HSP</t>
  </si>
  <si>
    <t>100700450A</t>
  </si>
  <si>
    <t>SEILING MUNICIPAL HOSPITAL</t>
  </si>
  <si>
    <t>100700730A</t>
  </si>
  <si>
    <t>EASTERN OKLAHOMA MEDICAL CENTER</t>
  </si>
  <si>
    <t>100700740A</t>
  </si>
  <si>
    <t>CIMARRON MEMORIAL HOSPITAL</t>
  </si>
  <si>
    <t>100700760A</t>
  </si>
  <si>
    <t>BEAVER COUNTY MEMORIAL HOSPITAL</t>
  </si>
  <si>
    <t>100700780B</t>
  </si>
  <si>
    <t>HARMON MEM HSP</t>
  </si>
  <si>
    <t>100700790A</t>
  </si>
  <si>
    <t>ARBUCKLE MEM HSP</t>
  </si>
  <si>
    <t>100700800A</t>
  </si>
  <si>
    <t>FAIRVIEW HSP</t>
  </si>
  <si>
    <t>100819200B</t>
  </si>
  <si>
    <t>CORDELL MEMORIAL HOSPITAL</t>
  </si>
  <si>
    <t>200125200B</t>
  </si>
  <si>
    <t>THE PHYSICIANS HOSPITAL IN ANADARKO</t>
  </si>
  <si>
    <t>200234090B</t>
  </si>
  <si>
    <t>CLEVELAND AREA HOSPITAL</t>
  </si>
  <si>
    <t>200539880B</t>
  </si>
  <si>
    <t>HOLDENVILLE GENERAL HOSPITAL</t>
  </si>
  <si>
    <t>200910710B</t>
  </si>
  <si>
    <t>DRUMRIGHT COMMUNITY HOSPITAL LLC</t>
  </si>
  <si>
    <t>201053560B</t>
  </si>
  <si>
    <t>RURAL WELLNESS ANADARKO INC</t>
  </si>
  <si>
    <t>100699700A</t>
  </si>
  <si>
    <t>INTEGRIS GROVE HOSPITAL</t>
  </si>
  <si>
    <t>100262320C</t>
  </si>
  <si>
    <t>MERCY HOSPITAL ARDMORE INC</t>
  </si>
  <si>
    <t>100262320G</t>
  </si>
  <si>
    <t>MERCY MEMORIAL HEALTH CENTER - REHAB</t>
  </si>
  <si>
    <t>100262320P</t>
  </si>
  <si>
    <t>MERCY HOSPITAL ARDMORE - PSYCH</t>
  </si>
  <si>
    <t>100689250A</t>
  </si>
  <si>
    <t>SPENCER ACUTE LEVEL 2</t>
  </si>
  <si>
    <t>100689250B</t>
  </si>
  <si>
    <t>SPENCER STAR ACUTE LEVEL 2</t>
  </si>
  <si>
    <t>100690020A</t>
  </si>
  <si>
    <t>ST MARY'S REGIONAL MEDICAL CENTER</t>
  </si>
  <si>
    <t>100690020C</t>
  </si>
  <si>
    <t>ST MARY'S REGIONAL MEDICAL CENTER - REHAB</t>
  </si>
  <si>
    <t>100690020D</t>
  </si>
  <si>
    <t>ST MARY'S REGIONAL CTR PSY</t>
  </si>
  <si>
    <t>100696610B</t>
  </si>
  <si>
    <t>ALLIANCEHEALTH DURANT</t>
  </si>
  <si>
    <t>100697950B</t>
  </si>
  <si>
    <t>SOUTHWESTERN MEDICAL CENT</t>
  </si>
  <si>
    <t>100697950H</t>
  </si>
  <si>
    <t>SOUTHWESTERN MEDICAL CENTER - REHAB</t>
  </si>
  <si>
    <t>100697950I</t>
  </si>
  <si>
    <t>SOUTHWESTERN MEDICAL CENTER - PSY</t>
  </si>
  <si>
    <t>100697950M</t>
  </si>
  <si>
    <t>SOUTHWESTERN MEDICAL CENTER LLC</t>
  </si>
  <si>
    <t>100699390A</t>
  </si>
  <si>
    <t>MERCY HOSPITAL OKLAHOMA CITY</t>
  </si>
  <si>
    <t>100699400A</t>
  </si>
  <si>
    <t>ST JOHN MED CTR</t>
  </si>
  <si>
    <t>100699410A</t>
  </si>
  <si>
    <t>GREAT PLAINS REGIONAL MEDICAL CENTER</t>
  </si>
  <si>
    <t>100699410F</t>
  </si>
  <si>
    <t>GREAT PLAINS REGIONAL MEDICAL CENTER-REHAB</t>
  </si>
  <si>
    <t>100699410G</t>
  </si>
  <si>
    <t>GREAT PLAINS REGIONAL MEDICAL CENTER-PSY</t>
  </si>
  <si>
    <t>100699420A</t>
  </si>
  <si>
    <t>ALLIANCEHEALTH PONCA CITY</t>
  </si>
  <si>
    <t>100699440A</t>
  </si>
  <si>
    <t>INTEGRIS MIAMI HOSPITAL</t>
  </si>
  <si>
    <t>100699490A</t>
  </si>
  <si>
    <t>JANE PHILLIPS EP HSP</t>
  </si>
  <si>
    <t>100699490J</t>
  </si>
  <si>
    <t>JANE PHILLIPS MEMORIAL MED CTR - REHAB</t>
  </si>
  <si>
    <t>100699500A</t>
  </si>
  <si>
    <t>INTEGRIS BASS MEM BAP</t>
  </si>
  <si>
    <t>100699540A</t>
  </si>
  <si>
    <t>ST ANTHONY HSP</t>
  </si>
  <si>
    <t>100699540J</t>
  </si>
  <si>
    <t>SSM HEALTH BEHAVIORAL HEALTH-OKC-RTC-HR</t>
  </si>
  <si>
    <t>100699540K</t>
  </si>
  <si>
    <t>SSM HEALTH BEHAVIORAL HEALTH-OKC-RTC ACCENTS</t>
  </si>
  <si>
    <t>100699540L</t>
  </si>
  <si>
    <t>SSM HEALTH ST. ANTHONY SOUTH-JSOP</t>
  </si>
  <si>
    <t>100699540T</t>
  </si>
  <si>
    <t>SSM HEALTH ST. ANTHONY HOSPITAL-OKC-PSY</t>
  </si>
  <si>
    <t>100699540U</t>
  </si>
  <si>
    <t>SSM HEALTH ST. ANTHONY HOSPITAL-OKC-REHAB</t>
  </si>
  <si>
    <t>100699570A</t>
  </si>
  <si>
    <t>SAINT FRANCIS HOSPITAL</t>
  </si>
  <si>
    <t>100699570N</t>
  </si>
  <si>
    <t>SAINT FRANCIS HOSPITAL INC - REHAB</t>
  </si>
  <si>
    <t>100700030A</t>
  </si>
  <si>
    <t>ADAIR COUNTY HC INC</t>
  </si>
  <si>
    <t>100700030I</t>
  </si>
  <si>
    <t>MEMORIAL HOSPITAL - PSYCH</t>
  </si>
  <si>
    <t>100700120A</t>
  </si>
  <si>
    <t>DUNCAN REGIONAL HOSPITAL</t>
  </si>
  <si>
    <t>100700200A</t>
  </si>
  <si>
    <t>INTEGRIS SOUTH OKLAHOMA CITY HOSPITAL CORPORATION</t>
  </si>
  <si>
    <t>100700200R</t>
  </si>
  <si>
    <t>INTEGRIS SOUTHWEST MEDICAL CENTER - REHAB</t>
  </si>
  <si>
    <t>100700610A</t>
  </si>
  <si>
    <t>INTEGRIS CANADIAN VALLEY HOSPITAL</t>
  </si>
  <si>
    <t>100740840B</t>
  </si>
  <si>
    <t>ST. ANTHONY SHAWNEE HOSPITAL, INC</t>
  </si>
  <si>
    <t>100806400C</t>
  </si>
  <si>
    <t>INTEGRIS BAPTIST MEDICAL C</t>
  </si>
  <si>
    <t>100806400X</t>
  </si>
  <si>
    <t>WILLOW VIEW HOSPITAL - PSYCH</t>
  </si>
  <si>
    <t>200006260A</t>
  </si>
  <si>
    <t>TULSA SPINE HOSPITAL</t>
  </si>
  <si>
    <t>200028650A</t>
  </si>
  <si>
    <t>VALIR REHABILITATION HOSPITAL OF OKC</t>
  </si>
  <si>
    <t>200031310A</t>
  </si>
  <si>
    <t>SAINT FRANCIS HOSPITAL SOUTH</t>
  </si>
  <si>
    <t>200044190A</t>
  </si>
  <si>
    <t>200044210A</t>
  </si>
  <si>
    <t>200044210B</t>
  </si>
  <si>
    <t>HILLCREST MEDICAL CENTER - REHAB</t>
  </si>
  <si>
    <t>200045700C</t>
  </si>
  <si>
    <t>AHS HENRYETTA HOSPITAL, LLC</t>
  </si>
  <si>
    <t>200102450A</t>
  </si>
  <si>
    <t>BAILEY MEDICAL CENTER LLC</t>
  </si>
  <si>
    <t>200106410A</t>
  </si>
  <si>
    <t>ST JOHN OWASSO</t>
  </si>
  <si>
    <t>200196450C</t>
  </si>
  <si>
    <t>ALLIANCEHEALTH SEMINOLE</t>
  </si>
  <si>
    <t>200242900A</t>
  </si>
  <si>
    <t>OKLAHOMA STATE UNIVERSITY MEDICAL TRUST</t>
  </si>
  <si>
    <t>200285100B</t>
  </si>
  <si>
    <t>MEADOWLAKE CHILD/ADOLESCENT ACUTE LEVEL 2</t>
  </si>
  <si>
    <t>200285100C</t>
  </si>
  <si>
    <t>MEADOWLAKE CHILD/ADOLESCENT DUAL ACUTE LEVEL 2</t>
  </si>
  <si>
    <t>200285100D</t>
  </si>
  <si>
    <t>MEADOWLAKE CHILD/ADOLESCENT ACUTE</t>
  </si>
  <si>
    <t>200310990A</t>
  </si>
  <si>
    <t>ST JOHN BROKEN ARROW, INC</t>
  </si>
  <si>
    <t>200405550A</t>
  </si>
  <si>
    <t>INTEGRIS HEALTH EDMOND, INC.</t>
  </si>
  <si>
    <t>200405550C</t>
  </si>
  <si>
    <t>INTEGRIS HEALTH JIM THORPE INPATIENT REHAB EDMOND</t>
  </si>
  <si>
    <t>200423910P</t>
  </si>
  <si>
    <t>SSM HEALTH ST. ANTHONY HOSPITAL - MIDWEST</t>
  </si>
  <si>
    <t>200435950A</t>
  </si>
  <si>
    <t>AHS CLAREMORE REGIONAL HOSPITAL, LLC</t>
  </si>
  <si>
    <t>200439230A</t>
  </si>
  <si>
    <t>AHS SOUTHCREST HOSPITAL, LLC</t>
  </si>
  <si>
    <t>200509290A</t>
  </si>
  <si>
    <t>MERCY HOSPITAL ADA, INC.</t>
  </si>
  <si>
    <t>200509290E</t>
  </si>
  <si>
    <t>MERCY HOSPITAL ADA - REHAB</t>
  </si>
  <si>
    <t>200682470A</t>
  </si>
  <si>
    <t>ST. JOHN REHABILITATION HOSPITAL</t>
  </si>
  <si>
    <t>200700900A</t>
  </si>
  <si>
    <t>SAINT FRANCIS HOSPITAL MUSKOGEE INC</t>
  </si>
  <si>
    <t>200700900B</t>
  </si>
  <si>
    <t>SAINT FRANCIS REGIONAL SERVICES-PSYCH</t>
  </si>
  <si>
    <t>200700900C</t>
  </si>
  <si>
    <t>SAINT FRANCIS REGIONAL SERVICES-REHAB</t>
  </si>
  <si>
    <t>200702430B</t>
  </si>
  <si>
    <t>SAINT FRANCIS HOSPITAL VINITA</t>
  </si>
  <si>
    <t>200702430C</t>
  </si>
  <si>
    <t>SAINT FRANCIS HOSPITAL VINITA - PSYCH</t>
  </si>
  <si>
    <t>200707260A</t>
  </si>
  <si>
    <t>PAM REHABILITATION HOSPITAL OF TULSA</t>
  </si>
  <si>
    <t>200735850A</t>
  </si>
  <si>
    <t>HILLCREST HOSPITAL PRYOR</t>
  </si>
  <si>
    <t>200834400A</t>
  </si>
  <si>
    <t>INTEGRIS COMMUNITY HOSPITAL COUNCIL CROSSING</t>
  </si>
  <si>
    <t>200834400B</t>
  </si>
  <si>
    <t>INTEGRIS COMMUNITY HOSPITAL DEL CITY</t>
  </si>
  <si>
    <t>200834400C</t>
  </si>
  <si>
    <t>INTEGRIS COMMUNITY HOSPITAL - OKC WEST</t>
  </si>
  <si>
    <t>200834400D</t>
  </si>
  <si>
    <t>INTEGRIS COMMUNITY HOSPITAL MOORE</t>
  </si>
  <si>
    <t>200994090B</t>
  </si>
  <si>
    <t>100699350A</t>
  </si>
  <si>
    <t>JACKSON CO MEM HSP</t>
  </si>
  <si>
    <t>100699900A</t>
  </si>
  <si>
    <t>PURCELL MUNICIPAL HOSPITAL</t>
  </si>
  <si>
    <t>100699950A</t>
  </si>
  <si>
    <t>STILLWATER MEDICAL CENTER</t>
  </si>
  <si>
    <t>100700190A</t>
  </si>
  <si>
    <t>SEQUOYAH COUNTY CITY OF SALLISAW HOSPITAL AUTHORIT</t>
  </si>
  <si>
    <t>100700680A</t>
  </si>
  <si>
    <t>NORTHEASTERN HEALTH SYSTEM</t>
  </si>
  <si>
    <t>100700690A</t>
  </si>
  <si>
    <t>NORMAN REGIONAL HOSPITAL</t>
  </si>
  <si>
    <t>100700690Q</t>
  </si>
  <si>
    <t>NORMAN REGIONAL HEALTH SYSTEM - PSY</t>
  </si>
  <si>
    <t>100700690R</t>
  </si>
  <si>
    <t>NORMAN REGIONAL HEALTH SYSTEM - REHAB</t>
  </si>
  <si>
    <t>100700720A</t>
  </si>
  <si>
    <t>CHOCTAW MEMORIAL HOSPITAL</t>
  </si>
  <si>
    <t>100700770A</t>
  </si>
  <si>
    <t>PUSHMATAHA HSP</t>
  </si>
  <si>
    <t>100700820A</t>
  </si>
  <si>
    <t>GRADY MEMORIAL HOSPITAL</t>
  </si>
  <si>
    <t>100700880A</t>
  </si>
  <si>
    <t>ELKVIEW GEN HSP</t>
  </si>
  <si>
    <t>100710530D</t>
  </si>
  <si>
    <t>MCALESTER REGIONAL</t>
  </si>
  <si>
    <t>100749570S</t>
  </si>
  <si>
    <t>COMANCHE CO MEM HSP</t>
  </si>
  <si>
    <t>100749570Y</t>
  </si>
  <si>
    <t>COMANCHE CO MEMORIAL HOSPITAL- REHAB</t>
  </si>
  <si>
    <t>100749570Z</t>
  </si>
  <si>
    <t>COMANCHE CO MEMORIAL HOSPITAL-PSY</t>
  </si>
  <si>
    <t>200100890B</t>
  </si>
  <si>
    <t>WAGONER COMMUNITY HOSPITAL</t>
  </si>
  <si>
    <t>200417790W</t>
  </si>
  <si>
    <t>STILLWATER MEDICAL - PERRY</t>
  </si>
  <si>
    <t>200668710A</t>
  </si>
  <si>
    <t>BLACKWELL REGIONAL HOSPITAL</t>
  </si>
  <si>
    <t>100700380P</t>
  </si>
  <si>
    <t>LAUREATE PSYCHIATRIC CLINIC &amp; HOSPITAL INC</t>
  </si>
  <si>
    <t>100701680L</t>
  </si>
  <si>
    <t>ROLLING HILLS HOSPITAL, LLC</t>
  </si>
  <si>
    <t>100738360L</t>
  </si>
  <si>
    <t>PARKSIDE PSYCHIATRIC HOSPITAL &amp; CLINIC</t>
  </si>
  <si>
    <t>100738360M</t>
  </si>
  <si>
    <t>100738360N</t>
  </si>
  <si>
    <t>100738360O</t>
  </si>
  <si>
    <t>200085660G</t>
  </si>
  <si>
    <t>BETHANY BEHAVIORAL HEALTH-A UNIT OF CEDAR RIDGE</t>
  </si>
  <si>
    <t>200085660H</t>
  </si>
  <si>
    <t>CEDAR RIDGE PSYCHIATRIC HOSPITAL</t>
  </si>
  <si>
    <t>200085660I</t>
  </si>
  <si>
    <t>200673510E</t>
  </si>
  <si>
    <t>WILLOW CREST HOSPITAL</t>
  </si>
  <si>
    <t>200673510G</t>
  </si>
  <si>
    <t>200718040B</t>
  </si>
  <si>
    <t>OAKWOOD SPRINGS, LLC</t>
  </si>
  <si>
    <t>Critical Access Hospital (CAH) or Non-CAH</t>
  </si>
  <si>
    <t>Medicaid Prov ID</t>
  </si>
  <si>
    <t>Hosp Name</t>
  </si>
  <si>
    <r>
      <t>Inpatient Medicaid Base Payments</t>
    </r>
    <r>
      <rPr>
        <b/>
        <vertAlign val="superscript"/>
        <sz val="10"/>
        <color theme="1"/>
        <rFont val="Calibri"/>
        <family val="2"/>
      </rPr>
      <t>2</t>
    </r>
  </si>
  <si>
    <r>
      <t>Inpatient Discharges</t>
    </r>
    <r>
      <rPr>
        <b/>
        <vertAlign val="superscript"/>
        <sz val="10"/>
        <color theme="1"/>
        <rFont val="Calibri"/>
        <family val="2"/>
      </rPr>
      <t>2</t>
    </r>
  </si>
  <si>
    <r>
      <t>Outpatient Medicaid Base Payments</t>
    </r>
    <r>
      <rPr>
        <b/>
        <vertAlign val="superscript"/>
        <sz val="10"/>
        <color theme="1"/>
        <rFont val="Calibri"/>
        <family val="2"/>
      </rPr>
      <t>2</t>
    </r>
  </si>
  <si>
    <r>
      <rPr>
        <i/>
        <vertAlign val="superscript"/>
        <sz val="10"/>
        <color theme="1"/>
        <rFont val="Calibri"/>
        <family val="2"/>
      </rPr>
      <t>1</t>
    </r>
    <r>
      <rPr>
        <i/>
        <sz val="10"/>
        <color theme="1"/>
        <rFont val="Calibri"/>
        <family val="2"/>
      </rPr>
      <t xml:space="preserve"> Annual values are scaled by a factor of 15/12 because the first SoonerSelect capitation rating period is expected to be 15 months long.</t>
    </r>
  </si>
  <si>
    <r>
      <rPr>
        <i/>
        <vertAlign val="superscript"/>
        <sz val="10"/>
        <color theme="1"/>
        <rFont val="Calibri"/>
        <family val="2"/>
      </rPr>
      <t>3</t>
    </r>
    <r>
      <rPr>
        <i/>
        <sz val="10"/>
        <color theme="1"/>
        <rFont val="Calibri"/>
        <family val="2"/>
      </rPr>
      <t xml:space="preserve"> Payments to critical access hospitals are capped such that total payments (trended base payments plus allocated directed payments) do not exceed trended charges.</t>
    </r>
  </si>
  <si>
    <r>
      <t>Base Payments</t>
    </r>
    <r>
      <rPr>
        <b/>
        <u/>
        <vertAlign val="superscript"/>
        <sz val="10"/>
        <color theme="1"/>
        <rFont val="Calibri"/>
        <family val="2"/>
        <scheme val="minor"/>
      </rPr>
      <t>1</t>
    </r>
  </si>
  <si>
    <r>
      <t>Pool Available for Directed Payment</t>
    </r>
    <r>
      <rPr>
        <b/>
        <vertAlign val="superscript"/>
        <sz val="10"/>
        <color theme="1"/>
        <rFont val="Calibri"/>
        <family val="2"/>
        <scheme val="minor"/>
      </rPr>
      <t>2</t>
    </r>
  </si>
  <si>
    <r>
      <t>Base Payments Scaled to 15-Month Rating Period</t>
    </r>
    <r>
      <rPr>
        <vertAlign val="superscript"/>
        <sz val="10"/>
        <color theme="1"/>
        <rFont val="Calibri"/>
        <family val="2"/>
        <scheme val="minor"/>
      </rPr>
      <t>2</t>
    </r>
  </si>
  <si>
    <r>
      <t>Calculation of Directed Payment Amounts after CAH Limitation at Billed Charges</t>
    </r>
    <r>
      <rPr>
        <b/>
        <u/>
        <vertAlign val="superscript"/>
        <sz val="10"/>
        <color theme="1"/>
        <rFont val="Calibri"/>
        <family val="2"/>
        <scheme val="minor"/>
      </rPr>
      <t>3</t>
    </r>
  </si>
  <si>
    <r>
      <rPr>
        <i/>
        <vertAlign val="superscript"/>
        <sz val="10"/>
        <color theme="1"/>
        <rFont val="Calibri"/>
        <family val="2"/>
        <scheme val="minor"/>
      </rPr>
      <t>1</t>
    </r>
    <r>
      <rPr>
        <i/>
        <sz val="10"/>
        <color theme="1"/>
        <rFont val="Calibri"/>
        <family val="2"/>
        <scheme val="minor"/>
      </rPr>
      <t xml:space="preserve"> Base payments reflect FFS claims paid by OHCA with last dates of service in the months spanning October 2021 through September 2022. Base payments reflect data for managed care eligible populations only and include adjustments and trends.</t>
    </r>
  </si>
  <si>
    <r>
      <rPr>
        <i/>
        <vertAlign val="superscript"/>
        <sz val="10"/>
        <color theme="1"/>
        <rFont val="Calibri"/>
        <family val="2"/>
        <scheme val="minor"/>
      </rPr>
      <t>2</t>
    </r>
    <r>
      <rPr>
        <i/>
        <sz val="10"/>
        <color theme="1"/>
        <rFont val="Calibri"/>
        <family val="2"/>
        <scheme val="minor"/>
      </rPr>
      <t xml:space="preserve"> The total pool available for the directed payment and the base payments are scaled by a factor of 15/12 because the first SoonerSelect capitation rating period is expected to be 15 months long.</t>
    </r>
  </si>
  <si>
    <r>
      <t>Discharges Scaled to 15-Month Rating Period</t>
    </r>
    <r>
      <rPr>
        <vertAlign val="superscript"/>
        <sz val="10"/>
        <color theme="1"/>
        <rFont val="Calibri"/>
        <family val="2"/>
        <scheme val="minor"/>
      </rPr>
      <t>2</t>
    </r>
  </si>
  <si>
    <r>
      <rPr>
        <i/>
        <vertAlign val="superscript"/>
        <sz val="10"/>
        <color theme="1"/>
        <rFont val="Calibri"/>
        <family val="2"/>
        <scheme val="minor"/>
      </rPr>
      <t>2</t>
    </r>
    <r>
      <rPr>
        <i/>
        <sz val="10"/>
        <color theme="1"/>
        <rFont val="Calibri"/>
        <family val="2"/>
        <scheme val="minor"/>
      </rPr>
      <t xml:space="preserve"> The total pool available for the directed payment and the base discharges are scaled by a factor of 15/12 because the first SoonerSelect capitation rating period is expected to be 15 months long.</t>
    </r>
  </si>
  <si>
    <r>
      <rPr>
        <i/>
        <vertAlign val="superscript"/>
        <sz val="10"/>
        <color theme="1"/>
        <rFont val="Calibri"/>
        <family val="2"/>
        <scheme val="minor"/>
      </rPr>
      <t>3</t>
    </r>
    <r>
      <rPr>
        <i/>
        <sz val="10"/>
        <color theme="1"/>
        <rFont val="Calibri"/>
        <family val="2"/>
        <scheme val="minor"/>
      </rPr>
      <t xml:space="preserve"> The limitation at billed charges for CAHs (as mandated in 2022 SB 1396) is calculated at a hospital-specific level.</t>
    </r>
  </si>
  <si>
    <r>
      <rPr>
        <i/>
        <vertAlign val="superscript"/>
        <sz val="10"/>
        <color theme="1"/>
        <rFont val="Calibri"/>
        <family val="2"/>
      </rPr>
      <t>2</t>
    </r>
    <r>
      <rPr>
        <i/>
        <sz val="10"/>
        <color theme="1"/>
        <rFont val="Calibri"/>
        <family val="2"/>
      </rPr>
      <t xml:space="preserve"> Values are based on FFS claims paid by OHCA with last dates of service in the months spanning October 2021 through September 2022. Values reflect data for managed care eligible populations only and include adjustments and trends. </t>
    </r>
  </si>
  <si>
    <t>Aetna Better Health</t>
  </si>
  <si>
    <t>Humana Health Horizons</t>
  </si>
  <si>
    <t>Oklahoma Complete Health</t>
  </si>
  <si>
    <t>Oklahoma Complete Health (CSP)</t>
  </si>
  <si>
    <t>Difference</t>
  </si>
  <si>
    <r>
      <t>Inpatient SHOPP Directed Payment Allocation</t>
    </r>
    <r>
      <rPr>
        <b/>
        <vertAlign val="superscript"/>
        <sz val="10"/>
        <color theme="1"/>
        <rFont val="Calibri"/>
        <family val="2"/>
      </rPr>
      <t>3</t>
    </r>
  </si>
  <si>
    <r>
      <t>Outpatient SHOPP Directed Payment Allocation</t>
    </r>
    <r>
      <rPr>
        <b/>
        <vertAlign val="superscript"/>
        <sz val="10"/>
        <color theme="1"/>
        <rFont val="Calibri"/>
        <family val="2"/>
      </rPr>
      <t>3</t>
    </r>
  </si>
  <si>
    <r>
      <t>IP Hospital Services (15-Month Basis)</t>
    </r>
    <r>
      <rPr>
        <b/>
        <vertAlign val="superscript"/>
        <sz val="10"/>
        <color theme="1"/>
        <rFont val="Calibri"/>
        <family val="2"/>
      </rPr>
      <t>1</t>
    </r>
  </si>
  <si>
    <r>
      <t>OP Hospital Services (15-Month Basis)</t>
    </r>
    <r>
      <rPr>
        <b/>
        <vertAlign val="superscript"/>
        <sz val="10"/>
        <color theme="1"/>
        <rFont val="Calibri"/>
        <family val="2"/>
      </rPr>
      <t>1</t>
    </r>
  </si>
  <si>
    <t>SHOPP Directed Payment Total (April-June 2024)</t>
  </si>
  <si>
    <t>Critical Access Total</t>
  </si>
  <si>
    <t>Non-CAH Total</t>
  </si>
  <si>
    <t>Grand Total</t>
  </si>
  <si>
    <t>OK</t>
  </si>
  <si>
    <t>932949739</t>
  </si>
  <si>
    <t xml:space="preserve">Acute Care                                        </t>
  </si>
  <si>
    <t>010</t>
  </si>
  <si>
    <t xml:space="preserve">Hospital                                          </t>
  </si>
  <si>
    <t>01</t>
  </si>
  <si>
    <t>INTEGRIS HEALTH PONCA CITY HOSPITAL INC</t>
  </si>
  <si>
    <t>201238730A</t>
  </si>
  <si>
    <t>932826081</t>
  </si>
  <si>
    <t>INTEGRIS HEALTH WOODWARD HOSPITAL</t>
  </si>
  <si>
    <t>201231630B</t>
  </si>
  <si>
    <t>844708341</t>
  </si>
  <si>
    <t xml:space="preserve">Rehabilitation                                    </t>
  </si>
  <si>
    <t>012</t>
  </si>
  <si>
    <t>OKLAHOMA CITY REHABILITATION HOSPITAL</t>
  </si>
  <si>
    <t>201154860A</t>
  </si>
  <si>
    <t>863131904</t>
  </si>
  <si>
    <t>TULSA REHABILITATION HOSPITAL, LLC</t>
  </si>
  <si>
    <t>201128410A</t>
  </si>
  <si>
    <t>872963101</t>
  </si>
  <si>
    <t xml:space="preserve">Critical Access                                   </t>
  </si>
  <si>
    <t>014</t>
  </si>
  <si>
    <t>872889222</t>
  </si>
  <si>
    <t>852073647</t>
  </si>
  <si>
    <t>SOUTHERN PLAINS MEDICAL CENTER OF GARVIN COUNTY LL</t>
  </si>
  <si>
    <t>815077105</t>
  </si>
  <si>
    <t>MERCY REHABILITATION HOSPITAL OKLAHOMA CITY SOUTH</t>
  </si>
  <si>
    <t>200982500A</t>
  </si>
  <si>
    <t>844289495</t>
  </si>
  <si>
    <t>843945620</t>
  </si>
  <si>
    <t>843689648</t>
  </si>
  <si>
    <t>352635546</t>
  </si>
  <si>
    <t>822269786</t>
  </si>
  <si>
    <t>INSPIRE SPECIALTY HOSPITAL</t>
  </si>
  <si>
    <t>200786710A</t>
  </si>
  <si>
    <t>821883948</t>
  </si>
  <si>
    <t xml:space="preserve">Hospital Based Psych                              </t>
  </si>
  <si>
    <t>205</t>
  </si>
  <si>
    <t>OU MEDICINE - PSYCH</t>
  </si>
  <si>
    <t>200752850D</t>
  </si>
  <si>
    <t>OU MEDICINE</t>
  </si>
  <si>
    <t>200752850C</t>
  </si>
  <si>
    <t>200752850A</t>
  </si>
  <si>
    <t>822087512</t>
  </si>
  <si>
    <t>820651263</t>
  </si>
  <si>
    <t>352517261</t>
  </si>
  <si>
    <t xml:space="preserve">Psychiatric Hospital                              </t>
  </si>
  <si>
    <t>634</t>
  </si>
  <si>
    <t xml:space="preserve">Inpatient Psychiatric Facility                    </t>
  </si>
  <si>
    <t>63</t>
  </si>
  <si>
    <t>473895137</t>
  </si>
  <si>
    <t>813747248</t>
  </si>
  <si>
    <t>814322087</t>
  </si>
  <si>
    <t xml:space="preserve">Hospital Based Rehab                              </t>
  </si>
  <si>
    <t>206</t>
  </si>
  <si>
    <t>812471465</t>
  </si>
  <si>
    <t>PAM HEALTH SPECIALTY HOSPITAL OF OKLAHOMA</t>
  </si>
  <si>
    <t>200693850A</t>
  </si>
  <si>
    <t>474332576</t>
  </si>
  <si>
    <t>ASCENSION ST. JOHN REHAB HOSP, AN AFF OF ENCOMPASS</t>
  </si>
  <si>
    <t>200682470B</t>
  </si>
  <si>
    <t>475231054</t>
  </si>
  <si>
    <t xml:space="preserve">Community Based Extended PRTF                     </t>
  </si>
  <si>
    <t>631</t>
  </si>
  <si>
    <t>MOCCASIN BEND RANCH</t>
  </si>
  <si>
    <t>200673510F</t>
  </si>
  <si>
    <t xml:space="preserve">Psychiatric Residential Treatment Facility        </t>
  </si>
  <si>
    <t>630</t>
  </si>
  <si>
    <t xml:space="preserve">Acute Psych Level II                              </t>
  </si>
  <si>
    <t>635</t>
  </si>
  <si>
    <t xml:space="preserve">Children's Psychiatric Specialty                  </t>
  </si>
  <si>
    <t>633</t>
  </si>
  <si>
    <t>730927647</t>
  </si>
  <si>
    <t>352530009</t>
  </si>
  <si>
    <t>RED RIVER YOUTH ACADEMY</t>
  </si>
  <si>
    <t>200592140C</t>
  </si>
  <si>
    <t>731538589</t>
  </si>
  <si>
    <t>463433074</t>
  </si>
  <si>
    <t>462632812</t>
  </si>
  <si>
    <t>PAM SPECIALTY HOSPITAL OF TULSA</t>
  </si>
  <si>
    <t>200518600A</t>
  </si>
  <si>
    <t>462288155</t>
  </si>
  <si>
    <t>MERCY HOSPITAL ADA - PSYCH</t>
  </si>
  <si>
    <t>200509290D</t>
  </si>
  <si>
    <t>455199762</t>
  </si>
  <si>
    <t>274736089</t>
  </si>
  <si>
    <t>MERCY REHABILITATION HOSPITAL, LLC</t>
  </si>
  <si>
    <t>200479750A</t>
  </si>
  <si>
    <t>452711804</t>
  </si>
  <si>
    <t>452652006</t>
  </si>
  <si>
    <t>HILLCREST HOSPITAL CLAREMORE - PSYCH</t>
  </si>
  <si>
    <t>200435950B</t>
  </si>
  <si>
    <t>452998842</t>
  </si>
  <si>
    <t>730657693</t>
  </si>
  <si>
    <t>SSM HEALTH ST. ANTHONY HOSPITAL - MIDWEST-PSYCH</t>
  </si>
  <si>
    <t>200423910Q</t>
  </si>
  <si>
    <t>451027361</t>
  </si>
  <si>
    <t>273650138</t>
  </si>
  <si>
    <t>LTAC HOSPITAL OF EDMOND, LLC</t>
  </si>
  <si>
    <t>200347120A</t>
  </si>
  <si>
    <t>274433830</t>
  </si>
  <si>
    <t>383833117</t>
  </si>
  <si>
    <t>270826862</t>
  </si>
  <si>
    <t>SUMMIT MEDICAL CENTER, LLC</t>
  </si>
  <si>
    <t>200292720A</t>
  </si>
  <si>
    <t>730612674</t>
  </si>
  <si>
    <t xml:space="preserve">Hospital Based Psych Level II                     </t>
  </si>
  <si>
    <t>204</t>
  </si>
  <si>
    <t xml:space="preserve">Residential Treatment Center                      </t>
  </si>
  <si>
    <t>013</t>
  </si>
  <si>
    <t>261131647</t>
  </si>
  <si>
    <t>OKLAHOMA HEART HOSPITAL SOUTH, LLC</t>
  </si>
  <si>
    <t>200280620A</t>
  </si>
  <si>
    <t>264331175</t>
  </si>
  <si>
    <t>263778478</t>
  </si>
  <si>
    <t>836744539</t>
  </si>
  <si>
    <t>263173902</t>
  </si>
  <si>
    <t>201047631</t>
  </si>
  <si>
    <t>SELECT SPECIALTY HOSPITAL - TULSA/MIDTOWN, LLC</t>
  </si>
  <si>
    <t>200224040B</t>
  </si>
  <si>
    <t>454164241</t>
  </si>
  <si>
    <t>260532528</t>
  </si>
  <si>
    <t>260532635</t>
  </si>
  <si>
    <t>730757033</t>
  </si>
  <si>
    <t xml:space="preserve">ITU Hospital                                      </t>
  </si>
  <si>
    <t>016</t>
  </si>
  <si>
    <t>CHEROKEE NATION - WW HASTINGS</t>
  </si>
  <si>
    <t>200120040V</t>
  </si>
  <si>
    <t>651292990</t>
  </si>
  <si>
    <t>CORNERSTONE SPECIALTY HOSPITALS BROKEN ARROW</t>
  </si>
  <si>
    <t>200119790B</t>
  </si>
  <si>
    <t>SOLARA HOSPITAL MUSKOGEE LLC</t>
  </si>
  <si>
    <t>200119790A</t>
  </si>
  <si>
    <t>030442535</t>
  </si>
  <si>
    <t>HOSPITAL FOR SPECIAL SURGERY</t>
  </si>
  <si>
    <t>200108340A</t>
  </si>
  <si>
    <t>203700131</t>
  </si>
  <si>
    <t>201547519</t>
  </si>
  <si>
    <t>352276246</t>
  </si>
  <si>
    <t>202901605</t>
  </si>
  <si>
    <t>200085660J</t>
  </si>
  <si>
    <t>830409923</t>
  </si>
  <si>
    <t>SOLARA HOSPITAL SHAWNEE LLC</t>
  </si>
  <si>
    <t>200080160A</t>
  </si>
  <si>
    <t>200561474</t>
  </si>
  <si>
    <t>MCBRIDE CLINIC ORTHOPEDIC HOSPITAL LLC</t>
  </si>
  <si>
    <t>200069370N</t>
  </si>
  <si>
    <t>MCBRIDE CLINIC ORTHOPEDIC HOSPITAL-REHAB</t>
  </si>
  <si>
    <t>200069370C</t>
  </si>
  <si>
    <t>MCBRIDE CLINIC ORTHOPEDIC HOSPITAL</t>
  </si>
  <si>
    <t>200069370A</t>
  </si>
  <si>
    <t>731623669</t>
  </si>
  <si>
    <t>OKLAHOMA CENTER FOR ORTHOPAEDIC &amp; MULTI SPECIALTY</t>
  </si>
  <si>
    <t>200066700A</t>
  </si>
  <si>
    <t>201026264</t>
  </si>
  <si>
    <t>AHS HENRYETTA HOSPITAL - PSYCH</t>
  </si>
  <si>
    <t>200045700D</t>
  </si>
  <si>
    <t>770633896</t>
  </si>
  <si>
    <t>AHS HILLCREST MEDICAL CENTER, LLC</t>
  </si>
  <si>
    <t>201024792</t>
  </si>
  <si>
    <t>CUSHING REGIONAL HOSPITAL - PSY</t>
  </si>
  <si>
    <t>200044190D</t>
  </si>
  <si>
    <t>CUSHING REGIONAL HOSPITAL</t>
  </si>
  <si>
    <t>731612939</t>
  </si>
  <si>
    <t>NORTHWEST SURGICAL HOSPITAL</t>
  </si>
  <si>
    <t>200035670C</t>
  </si>
  <si>
    <t>010603214</t>
  </si>
  <si>
    <t>202639546</t>
  </si>
  <si>
    <t>731575187</t>
  </si>
  <si>
    <t>OKLAHOMA HEART HOSPITAL LLC</t>
  </si>
  <si>
    <t>200009170B</t>
  </si>
  <si>
    <t>200009170A</t>
  </si>
  <si>
    <t>731600601</t>
  </si>
  <si>
    <t>731332360</t>
  </si>
  <si>
    <t>730745473</t>
  </si>
  <si>
    <t>LINDSAY MUNICIPAL HOSPITAL</t>
  </si>
  <si>
    <t>100818200B</t>
  </si>
  <si>
    <t>731357965</t>
  </si>
  <si>
    <t>MUSCOGEE (CREEK) NATION MEDICAL CENTER-NI</t>
  </si>
  <si>
    <t>100809770Y</t>
  </si>
  <si>
    <t>MUSCOGEE (CREEK) NATION MEDICAL CENTER - NATIVE</t>
  </si>
  <si>
    <t>100809770X</t>
  </si>
  <si>
    <t>MUSCOGEE (CREEK) NATION LTCH - NI</t>
  </si>
  <si>
    <t>100809770U</t>
  </si>
  <si>
    <t>MUSCOGEE CREEK NATION LONG TERM ACUTE CARE HSP</t>
  </si>
  <si>
    <t>100809770S</t>
  </si>
  <si>
    <t>MCN PHYSICAL REHABILITATION CTR</t>
  </si>
  <si>
    <t>100809770R</t>
  </si>
  <si>
    <t>731034824</t>
  </si>
  <si>
    <t xml:space="preserve">Psychiatric                                       </t>
  </si>
  <si>
    <t>011</t>
  </si>
  <si>
    <t>731235996</t>
  </si>
  <si>
    <t>736061037</t>
  </si>
  <si>
    <t>731573733</t>
  </si>
  <si>
    <t>ORTHOPEDIC HOSPITAL OF OKLAHOMA</t>
  </si>
  <si>
    <t>100748450B</t>
  </si>
  <si>
    <t>731538478</t>
  </si>
  <si>
    <t>OKLAHOMA SPINE HOSPITAL</t>
  </si>
  <si>
    <t>100747140B</t>
  </si>
  <si>
    <t>202501360</t>
  </si>
  <si>
    <t>COMMUNITY HOSPITAL, LLC</t>
  </si>
  <si>
    <t>100746230C</t>
  </si>
  <si>
    <t>COMMUNITY HOSPITAL</t>
  </si>
  <si>
    <t>100746230B</t>
  </si>
  <si>
    <t>731493662</t>
  </si>
  <si>
    <t>LAKESIDE WOMEN'S CENTER OF OKLAHOMA CITY, LLC</t>
  </si>
  <si>
    <t>100745350B</t>
  </si>
  <si>
    <t>455055149</t>
  </si>
  <si>
    <t>SSM HEALTH ST. ANTHONY HOSPITAL - SHAWNEE, SEMINOL</t>
  </si>
  <si>
    <t>100740840J</t>
  </si>
  <si>
    <t>ST ANTHONY SHAWNEE HOSPITAL - REHAB</t>
  </si>
  <si>
    <t>100740840I</t>
  </si>
  <si>
    <t>731280067</t>
  </si>
  <si>
    <t>730992978</t>
  </si>
  <si>
    <t>736017987</t>
  </si>
  <si>
    <t>TULSA CENTER FOR BEHAVIORAL HEALTH</t>
  </si>
  <si>
    <t>100707460F</t>
  </si>
  <si>
    <t>UNIVERSITY HOSPITALS TRUST</t>
  </si>
  <si>
    <t>100705280A</t>
  </si>
  <si>
    <t>NORTHWEST CENTER FOR BEHAVIORAL HEALTH</t>
  </si>
  <si>
    <t>100704080B</t>
  </si>
  <si>
    <t>205629197</t>
  </si>
  <si>
    <t>ROLLING HILLS HOSPITAL LLC</t>
  </si>
  <si>
    <t>100701680K</t>
  </si>
  <si>
    <t>742362662</t>
  </si>
  <si>
    <t>BROOKHAVEN HOSPITAL LLC</t>
  </si>
  <si>
    <t>100701410E</t>
  </si>
  <si>
    <t>736617937</t>
  </si>
  <si>
    <t>736119841</t>
  </si>
  <si>
    <t>736082972</t>
  </si>
  <si>
    <t>472059580</t>
  </si>
  <si>
    <t>736082829</t>
  </si>
  <si>
    <t>730568956</t>
  </si>
  <si>
    <t>736069650</t>
  </si>
  <si>
    <t>736064928</t>
  </si>
  <si>
    <t>736060907</t>
  </si>
  <si>
    <t>736060835</t>
  </si>
  <si>
    <t>EASTERN OKLAHOMA MEDICAL CTR - PSYCH</t>
  </si>
  <si>
    <t>100700730K</t>
  </si>
  <si>
    <t>736060815</t>
  </si>
  <si>
    <t>736048282</t>
  </si>
  <si>
    <t>736045246</t>
  </si>
  <si>
    <t>TAHLEQUAH CITY HOSPITAL-REHAB</t>
  </si>
  <si>
    <t>100700680J</t>
  </si>
  <si>
    <t>NORTHEASTERN HEALTH SYSTEM PSYCH UNIT</t>
  </si>
  <si>
    <t>100700680I</t>
  </si>
  <si>
    <t>J D MCCARTY C P CTR</t>
  </si>
  <si>
    <t>100700670A</t>
  </si>
  <si>
    <t>JIM TALIAFERRO MHC</t>
  </si>
  <si>
    <t>100700660B</t>
  </si>
  <si>
    <t>CARL ALBERT COMM MHC</t>
  </si>
  <si>
    <t>100700640C</t>
  </si>
  <si>
    <t>731605613</t>
  </si>
  <si>
    <t>731521890</t>
  </si>
  <si>
    <t>SURGICAL HOSPITAL OF OKLAHOMA LLC</t>
  </si>
  <si>
    <t>100700530A</t>
  </si>
  <si>
    <t>731440267</t>
  </si>
  <si>
    <t>731430977</t>
  </si>
  <si>
    <t>383862800</t>
  </si>
  <si>
    <t>731308273</t>
  </si>
  <si>
    <t>731109383</t>
  </si>
  <si>
    <t>731089149</t>
  </si>
  <si>
    <t>INTEGRIS SOUTHWEST MEDICAL CENTER-PSYCH</t>
  </si>
  <si>
    <t>100700200S</t>
  </si>
  <si>
    <t>731066229</t>
  </si>
  <si>
    <t>731008550</t>
  </si>
  <si>
    <t>DUNCAN REGIONAL HOSPITAL - PSYCH</t>
  </si>
  <si>
    <t>100700120N</t>
  </si>
  <si>
    <t>730977997</t>
  </si>
  <si>
    <t>371659366</t>
  </si>
  <si>
    <t>CLINTON HMA LLC - REHAB</t>
  </si>
  <si>
    <t>100700010H</t>
  </si>
  <si>
    <t>COUNCIL OAK COMPREHENSIVE HEALTHCARE</t>
  </si>
  <si>
    <t>100699980Q</t>
  </si>
  <si>
    <t>100699980P</t>
  </si>
  <si>
    <t>CREEK NATION COM HSP-NI</t>
  </si>
  <si>
    <t>100699980A</t>
  </si>
  <si>
    <t>730929722</t>
  </si>
  <si>
    <t>730790960</t>
  </si>
  <si>
    <t>730776552</t>
  </si>
  <si>
    <t>730765084</t>
  </si>
  <si>
    <t>730761054</t>
  </si>
  <si>
    <t>INTEGRIS BAPTIST MEDICAL CENTER, INC</t>
  </si>
  <si>
    <t>100699740B</t>
  </si>
  <si>
    <t>730731338</t>
  </si>
  <si>
    <t>731477155</t>
  </si>
  <si>
    <t>731285460</t>
  </si>
  <si>
    <t>730725208</t>
  </si>
  <si>
    <t>730717979</t>
  </si>
  <si>
    <t>CHOCTAW NATION - TALIHINA</t>
  </si>
  <si>
    <t>100699600C</t>
  </si>
  <si>
    <t>730700090</t>
  </si>
  <si>
    <t>730662663</t>
  </si>
  <si>
    <t xml:space="preserve">Children's Rehab Specialty                        </t>
  </si>
  <si>
    <t>015</t>
  </si>
  <si>
    <t>INTEGRIS BASS BAPTIST HLTH CTR-PSYCH</t>
  </si>
  <si>
    <t>100699500R</t>
  </si>
  <si>
    <t>730606129</t>
  </si>
  <si>
    <t>JANE PHILLIPS MEMORIAL MED CTR - PSYCH</t>
  </si>
  <si>
    <t>100699490K</t>
  </si>
  <si>
    <t>730584411</t>
  </si>
  <si>
    <t>INTEGRIS GENERATIONS MIAMI - GEROPSYCHIATRIC UNIT</t>
  </si>
  <si>
    <t>100699440N</t>
  </si>
  <si>
    <t>204052936</t>
  </si>
  <si>
    <t>730579295</t>
  </si>
  <si>
    <t>730579286</t>
  </si>
  <si>
    <t>ST JOHN MEDICAL CENTER-REHAB</t>
  </si>
  <si>
    <t>100699400I</t>
  </si>
  <si>
    <t>ST JOHN MEDICAL CENTER-PSY</t>
  </si>
  <si>
    <t>100699400H</t>
  </si>
  <si>
    <t>730579285</t>
  </si>
  <si>
    <t>MERCY HEALTH CENTER - REHAB</t>
  </si>
  <si>
    <t>100699390K</t>
  </si>
  <si>
    <t>730570773</t>
  </si>
  <si>
    <t>731553050</t>
  </si>
  <si>
    <t>CHICKASAW NATION MEDICAL CENTER</t>
  </si>
  <si>
    <t>100699330A</t>
  </si>
  <si>
    <t>621757662</t>
  </si>
  <si>
    <t>581725656</t>
  </si>
  <si>
    <t>237169376</t>
  </si>
  <si>
    <t>GRIFFIN MEMORIAL HOSPITAL</t>
  </si>
  <si>
    <t>100690030B</t>
  </si>
  <si>
    <t>233041933</t>
  </si>
  <si>
    <t>251813118</t>
  </si>
  <si>
    <t>SELECT SPECIALTY HOSPITAL</t>
  </si>
  <si>
    <t>100689350A</t>
  </si>
  <si>
    <t>MUSCOGEE (CREEK) NATION MED CTR-NATIVE-PSYCH</t>
  </si>
  <si>
    <t>100689260G</t>
  </si>
  <si>
    <t>MUSCOGEE (CREEK) NATION MED CTR-NI-PSYCH</t>
  </si>
  <si>
    <t>100689260F</t>
  </si>
  <si>
    <t>CREEK NATION COMM HSP</t>
  </si>
  <si>
    <t>100689260A</t>
  </si>
  <si>
    <t>820581677</t>
  </si>
  <si>
    <t>CLAREMORE IND HSP</t>
  </si>
  <si>
    <t>100689220H</t>
  </si>
  <si>
    <t>820581689</t>
  </si>
  <si>
    <t>LAWTON IND HSP</t>
  </si>
  <si>
    <t>100689220G</t>
  </si>
  <si>
    <t>UNIVERSITY HOSPITAL AUTHOR</t>
  </si>
  <si>
    <t>100689130A</t>
  </si>
  <si>
    <t>CHILDRENS RECOVERY CENTER OF OKLAHOMA RTC</t>
  </si>
  <si>
    <t>100688950C</t>
  </si>
  <si>
    <t>730580264</t>
  </si>
  <si>
    <t>BETHANY CHILDREN'S HEALTH CENTER</t>
  </si>
  <si>
    <t>100677110F</t>
  </si>
  <si>
    <t>736264482</t>
  </si>
  <si>
    <t>731500629</t>
  </si>
  <si>
    <t>State</t>
  </si>
  <si>
    <t>Tax ID Number</t>
  </si>
  <si>
    <t>Specialty Code Description</t>
  </si>
  <si>
    <t>Specialty Code</t>
  </si>
  <si>
    <t>Provider Type Description</t>
  </si>
  <si>
    <t>Provider Type Code</t>
  </si>
  <si>
    <t>Name</t>
  </si>
  <si>
    <t>Provider ID &amp; Service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</si>
</sst>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0.0%"/>
    <numFmt numFmtId="168" formatCode="_(* #,##0.00_);_(* \(#,##0.00\);_(* &quot;-&quot;_);_(@_)"/>
  </numFmts>
  <fonts count="24" x14ac:knownFonts="1">
    <font>
      <sz val="11"/>
      <color theme="1"/>
      <name val="Calibri"/>
      <family val="2"/>
      <scheme val="minor"/>
    </font>
    <font>
      <sz val="11"/>
      <color theme="1"/>
      <name val="Calibri"/>
      <family val="2"/>
      <scheme val="minor"/>
    </font>
    <font>
      <sz val="10"/>
      <color theme="1"/>
      <name val="Times New Roman"/>
      <family val="2"/>
    </font>
    <font>
      <sz val="10"/>
      <name val="Arial"/>
      <family val="2"/>
    </font>
    <font>
      <sz val="10"/>
      <color theme="1"/>
      <name val="Calibri"/>
      <family val="2"/>
    </font>
    <font>
      <b/>
      <sz val="10"/>
      <color theme="1"/>
      <name val="Calibri"/>
      <family val="2"/>
    </font>
    <font>
      <sz val="11"/>
      <color theme="1"/>
      <name val="Calibri"/>
      <family val="2"/>
    </font>
    <font>
      <b/>
      <sz val="10"/>
      <name val="Calibri"/>
      <family val="2"/>
    </font>
    <font>
      <b/>
      <sz val="10"/>
      <color indexed="8"/>
      <name val="Calibri"/>
      <family val="2"/>
    </font>
    <font>
      <b/>
      <vertAlign val="superscript"/>
      <sz val="10"/>
      <color theme="1"/>
      <name val="Calibri"/>
      <family val="2"/>
    </font>
    <font>
      <sz val="10"/>
      <name val="Calibri"/>
      <family val="2"/>
    </font>
    <font>
      <i/>
      <sz val="10"/>
      <color theme="1"/>
      <name val="Calibri"/>
      <family val="2"/>
    </font>
    <font>
      <i/>
      <vertAlign val="superscript"/>
      <sz val="10"/>
      <color theme="1"/>
      <name val="Calibri"/>
      <family val="2"/>
    </font>
    <font>
      <sz val="10"/>
      <color theme="1"/>
      <name val="Calibri"/>
      <family val="2"/>
      <scheme val="minor"/>
    </font>
    <font>
      <b/>
      <sz val="10"/>
      <color theme="1"/>
      <name val="Calibri"/>
      <family val="2"/>
      <scheme val="minor"/>
    </font>
    <font>
      <b/>
      <u/>
      <sz val="10"/>
      <color theme="1"/>
      <name val="Calibri"/>
      <family val="2"/>
      <scheme val="minor"/>
    </font>
    <font>
      <b/>
      <u/>
      <vertAlign val="superscript"/>
      <sz val="10"/>
      <color theme="1"/>
      <name val="Calibri"/>
      <family val="2"/>
      <scheme val="minor"/>
    </font>
    <font>
      <b/>
      <vertAlign val="superscript"/>
      <sz val="10"/>
      <color theme="1"/>
      <name val="Calibri"/>
      <family val="2"/>
      <scheme val="minor"/>
    </font>
    <font>
      <vertAlign val="superscript"/>
      <sz val="10"/>
      <color theme="1"/>
      <name val="Calibri"/>
      <family val="2"/>
      <scheme val="minor"/>
    </font>
    <font>
      <i/>
      <sz val="10"/>
      <color theme="1"/>
      <name val="Calibri"/>
      <family val="2"/>
      <scheme val="minor"/>
    </font>
    <font>
      <i/>
      <vertAlign val="superscript"/>
      <sz val="10"/>
      <color theme="1"/>
      <name val="Calibri"/>
      <family val="2"/>
      <scheme val="minor"/>
    </font>
    <font>
      <b/>
      <sz val="11"/>
      <color theme="1"/>
      <name val="Calibri"/>
      <family val="2"/>
    </font>
    <font>
      <sz val="10"/>
      <color rgb="FF000000"/>
      <name val="Arial"/>
      <family val="2"/>
    </font>
    <font>
      <sz val="9"/>
      <color rgb="FF333333"/>
      <name val="Arial"/>
      <family val="2"/>
    </font>
  </fonts>
  <fills count="7">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rgb="FFF3FA9E"/>
        <bgColor indexed="64"/>
      </patternFill>
    </fill>
    <fill>
      <patternFill patternType="solid">
        <fgColor rgb="FFFFFFFF"/>
        <bgColor rgb="FFFFFFFF"/>
      </patternFill>
    </fill>
    <fill>
      <patternFill patternType="solid">
        <fgColor rgb="FFF7F7F7"/>
        <bgColor rgb="FFFFFFFF"/>
      </patternFill>
    </fill>
  </fills>
  <borders count="6">
    <border>
      <left/>
      <right/>
      <top/>
      <bottom/>
      <diagonal/>
    </border>
    <border>
      <left/>
      <right/>
      <top/>
      <bottom style="thin">
        <color indexed="64"/>
      </bottom>
      <diagonal/>
    </border>
    <border>
      <left/>
      <right/>
      <top style="thin">
        <color auto="1"/>
      </top>
      <bottom style="thin">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s>
  <cellStyleXfs count="8">
    <xf numFmtId="0" fontId="0" fillId="0" borderId="0"/>
    <xf numFmtId="9" fontId="1" fillId="0" borderId="0" applyFont="0" applyFill="0" applyBorder="0" applyAlignment="0" applyProtection="0"/>
    <xf numFmtId="43" fontId="2"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44" fontId="1" fillId="0" borderId="0" applyFont="0" applyFill="0" applyBorder="0" applyAlignment="0" applyProtection="0"/>
    <xf numFmtId="0" fontId="22" fillId="0" borderId="0"/>
  </cellStyleXfs>
  <cellXfs count="82">
    <xf numFmtId="0" fontId="0" fillId="0" borderId="0" xfId="0"/>
    <xf numFmtId="0" fontId="4" fillId="0" borderId="0" xfId="0" applyFont="1"/>
    <xf numFmtId="0" fontId="5" fillId="3" borderId="1" xfId="0" applyFont="1" applyFill="1" applyBorder="1" applyAlignment="1">
      <alignment horizontal="centerContinuous"/>
    </xf>
    <xf numFmtId="0" fontId="6" fillId="0" borderId="0" xfId="0" applyFont="1"/>
    <xf numFmtId="0" fontId="7" fillId="2" borderId="4" xfId="4" applyFont="1" applyFill="1" applyBorder="1" applyAlignment="1">
      <alignment horizontal="center" wrapText="1"/>
    </xf>
    <xf numFmtId="0" fontId="8" fillId="2" borderId="4" xfId="3" applyFont="1" applyFill="1" applyBorder="1" applyAlignment="1">
      <alignment horizontal="center" wrapText="1"/>
    </xf>
    <xf numFmtId="0" fontId="10" fillId="0" borderId="0" xfId="0" applyFont="1" applyAlignment="1">
      <alignment horizontal="left"/>
    </xf>
    <xf numFmtId="0" fontId="10" fillId="0" borderId="0" xfId="0" applyFont="1" applyAlignment="1">
      <alignment horizontal="center"/>
    </xf>
    <xf numFmtId="0" fontId="10" fillId="0" borderId="0" xfId="0" applyFont="1"/>
    <xf numFmtId="41" fontId="10" fillId="0" borderId="0" xfId="0" applyNumberFormat="1" applyFont="1"/>
    <xf numFmtId="164" fontId="4" fillId="0" borderId="0" xfId="0" applyNumberFormat="1" applyFont="1"/>
    <xf numFmtId="0" fontId="10" fillId="0" borderId="3" xfId="0" applyFont="1" applyBorder="1" applyAlignment="1">
      <alignment horizontal="left"/>
    </xf>
    <xf numFmtId="0" fontId="10" fillId="0" borderId="3" xfId="0" applyFont="1" applyBorder="1" applyAlignment="1">
      <alignment horizontal="center"/>
    </xf>
    <xf numFmtId="0" fontId="10" fillId="0" borderId="3" xfId="0" applyFont="1" applyBorder="1"/>
    <xf numFmtId="0" fontId="4" fillId="0" borderId="3" xfId="0" applyFont="1" applyBorder="1"/>
    <xf numFmtId="164" fontId="7" fillId="0" borderId="0" xfId="0" applyNumberFormat="1" applyFont="1"/>
    <xf numFmtId="0" fontId="5" fillId="0" borderId="0" xfId="0" applyFont="1"/>
    <xf numFmtId="0" fontId="10" fillId="0" borderId="0" xfId="0" applyFont="1" applyAlignment="1">
      <alignment horizontal="left" wrapText="1"/>
    </xf>
    <xf numFmtId="0" fontId="10" fillId="0" borderId="0" xfId="0" applyFont="1" applyAlignment="1">
      <alignment horizontal="center" wrapText="1"/>
    </xf>
    <xf numFmtId="0" fontId="11" fillId="0" borderId="0" xfId="0" applyFont="1"/>
    <xf numFmtId="0" fontId="13" fillId="0" borderId="0" xfId="0" applyFont="1"/>
    <xf numFmtId="0" fontId="13" fillId="0" borderId="0" xfId="0" applyFont="1" applyAlignment="1">
      <alignment horizontal="center"/>
    </xf>
    <xf numFmtId="0" fontId="14" fillId="0" borderId="1" xfId="0" applyFont="1" applyBorder="1" applyAlignment="1">
      <alignment horizontal="centerContinuous" wrapText="1"/>
    </xf>
    <xf numFmtId="0" fontId="13" fillId="0" borderId="0" xfId="0" applyFont="1" applyAlignment="1">
      <alignment wrapText="1"/>
    </xf>
    <xf numFmtId="0" fontId="14" fillId="0" borderId="2" xfId="0" applyFont="1" applyBorder="1" applyAlignment="1">
      <alignment horizontal="centerContinuous" wrapText="1"/>
    </xf>
    <xf numFmtId="0" fontId="14"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center"/>
    </xf>
    <xf numFmtId="0" fontId="15" fillId="0" borderId="0" xfId="0" applyFont="1"/>
    <xf numFmtId="0" fontId="13" fillId="0" borderId="0" xfId="0" applyFont="1" applyAlignment="1">
      <alignment horizontal="left" indent="2"/>
    </xf>
    <xf numFmtId="164" fontId="13" fillId="0" borderId="0" xfId="0" applyNumberFormat="1" applyFont="1"/>
    <xf numFmtId="41" fontId="13" fillId="0" borderId="0" xfId="0" applyNumberFormat="1" applyFont="1"/>
    <xf numFmtId="49" fontId="13" fillId="0" borderId="0" xfId="2" applyNumberFormat="1" applyFont="1" applyFill="1" applyBorder="1" applyAlignment="1">
      <alignment horizontal="left" wrapText="1" indent="2"/>
    </xf>
    <xf numFmtId="49" fontId="14" fillId="0" borderId="0" xfId="2" applyNumberFormat="1" applyFont="1" applyFill="1" applyBorder="1" applyAlignment="1">
      <alignment horizontal="left" indent="2"/>
    </xf>
    <xf numFmtId="0" fontId="14" fillId="0" borderId="0" xfId="0" applyFont="1"/>
    <xf numFmtId="164" fontId="14" fillId="0" borderId="0" xfId="0" applyNumberFormat="1" applyFont="1"/>
    <xf numFmtId="49" fontId="13" fillId="0" borderId="0" xfId="2" applyNumberFormat="1" applyFont="1" applyFill="1" applyBorder="1" applyAlignment="1">
      <alignment horizontal="left" indent="2"/>
    </xf>
    <xf numFmtId="165" fontId="13" fillId="0" borderId="0" xfId="0" applyNumberFormat="1" applyFont="1"/>
    <xf numFmtId="167" fontId="14" fillId="0" borderId="0" xfId="1" applyNumberFormat="1" applyFont="1"/>
    <xf numFmtId="166" fontId="14" fillId="0" borderId="0" xfId="0" applyNumberFormat="1" applyFont="1"/>
    <xf numFmtId="167" fontId="13" fillId="0" borderId="0" xfId="1" applyNumberFormat="1" applyFont="1" applyAlignment="1">
      <alignment horizontal="right"/>
    </xf>
    <xf numFmtId="164" fontId="13" fillId="0" borderId="0" xfId="0" applyNumberFormat="1" applyFont="1" applyAlignment="1">
      <alignment horizontal="right"/>
    </xf>
    <xf numFmtId="0" fontId="14" fillId="0" borderId="0" xfId="0" applyFont="1" applyAlignment="1">
      <alignment horizontal="left" wrapText="1" indent="2"/>
    </xf>
    <xf numFmtId="0" fontId="19" fillId="0" borderId="0" xfId="0" applyFont="1"/>
    <xf numFmtId="0" fontId="19" fillId="0" borderId="0" xfId="0" applyFont="1" applyAlignment="1">
      <alignment horizontal="left"/>
    </xf>
    <xf numFmtId="0" fontId="8" fillId="4" borderId="4" xfId="3" applyFont="1" applyFill="1" applyBorder="1" applyAlignment="1">
      <alignment horizontal="center" wrapText="1"/>
    </xf>
    <xf numFmtId="164" fontId="0" fillId="0" borderId="0" xfId="0" applyNumberFormat="1"/>
    <xf numFmtId="166" fontId="0" fillId="0" borderId="0" xfId="0" applyNumberFormat="1"/>
    <xf numFmtId="0" fontId="7" fillId="0" borderId="0" xfId="0" applyFont="1" applyAlignment="1">
      <alignment horizontal="left" wrapText="1"/>
    </xf>
    <xf numFmtId="0" fontId="7" fillId="0" borderId="0" xfId="0" applyFont="1" applyAlignment="1">
      <alignment horizontal="center" wrapText="1"/>
    </xf>
    <xf numFmtId="0" fontId="7" fillId="0" borderId="0" xfId="0" applyFont="1"/>
    <xf numFmtId="168" fontId="10" fillId="0" borderId="0" xfId="0" applyNumberFormat="1" applyFont="1"/>
    <xf numFmtId="168" fontId="10" fillId="0" borderId="3" xfId="0" applyNumberFormat="1" applyFont="1" applyBorder="1"/>
    <xf numFmtId="168" fontId="7" fillId="0" borderId="0" xfId="0" applyNumberFormat="1" applyFont="1"/>
    <xf numFmtId="166" fontId="4" fillId="0" borderId="0" xfId="0" applyNumberFormat="1" applyFont="1"/>
    <xf numFmtId="166" fontId="4" fillId="0" borderId="3" xfId="0" applyNumberFormat="1" applyFont="1" applyBorder="1"/>
    <xf numFmtId="166" fontId="5" fillId="0" borderId="0" xfId="0" applyNumberFormat="1" applyFont="1"/>
    <xf numFmtId="166" fontId="7" fillId="0" borderId="0" xfId="0" applyNumberFormat="1" applyFont="1"/>
    <xf numFmtId="166" fontId="5" fillId="3" borderId="1" xfId="0" applyNumberFormat="1" applyFont="1" applyFill="1" applyBorder="1" applyAlignment="1">
      <alignment horizontal="centerContinuous"/>
    </xf>
    <xf numFmtId="166" fontId="10" fillId="0" borderId="0" xfId="0" applyNumberFormat="1" applyFont="1"/>
    <xf numFmtId="166" fontId="10" fillId="0" borderId="3" xfId="0" applyNumberFormat="1" applyFont="1" applyBorder="1"/>
    <xf numFmtId="166" fontId="6" fillId="0" borderId="0" xfId="0" applyNumberFormat="1" applyFont="1"/>
    <xf numFmtId="44" fontId="5" fillId="0" borderId="0" xfId="6" applyFont="1"/>
    <xf numFmtId="44" fontId="7" fillId="0" borderId="0" xfId="6" applyFont="1"/>
    <xf numFmtId="10" fontId="21" fillId="0" borderId="0" xfId="1" applyNumberFormat="1" applyFont="1" applyAlignment="1">
      <alignment horizontal="center"/>
    </xf>
    <xf numFmtId="164" fontId="4" fillId="4" borderId="0" xfId="0" applyNumberFormat="1" applyFont="1" applyFill="1"/>
    <xf numFmtId="164" fontId="4" fillId="4" borderId="3" xfId="0" applyNumberFormat="1" applyFont="1" applyFill="1" applyBorder="1"/>
    <xf numFmtId="164" fontId="5" fillId="4" borderId="0" xfId="0" applyNumberFormat="1" applyFont="1" applyFill="1"/>
    <xf numFmtId="164" fontId="7" fillId="4" borderId="0" xfId="0" applyNumberFormat="1" applyFont="1" applyFill="1"/>
    <xf numFmtId="0" fontId="4" fillId="4" borderId="0" xfId="0" applyFont="1" applyFill="1"/>
    <xf numFmtId="166" fontId="6" fillId="4" borderId="0" xfId="0" applyNumberFormat="1" applyFont="1" applyFill="1"/>
    <xf numFmtId="44" fontId="5" fillId="4" borderId="0" xfId="6" applyFont="1" applyFill="1"/>
    <xf numFmtId="0" fontId="6" fillId="4" borderId="0" xfId="0" applyFont="1" applyFill="1"/>
    <xf numFmtId="44" fontId="7" fillId="4" borderId="0" xfId="6" applyFont="1" applyFill="1"/>
    <xf numFmtId="164" fontId="5" fillId="0" borderId="0" xfId="0" applyNumberFormat="1" applyFont="1"/>
    <xf numFmtId="44" fontId="7" fillId="0" borderId="0" xfId="6" applyFont="1" applyFill="1"/>
    <xf numFmtId="0" fontId="22" fillId="0" borderId="0" xfId="7"/>
    <xf numFmtId="0" fontId="23" fillId="5" borderId="0" xfId="7" applyFont="1" applyFill="1" applyAlignment="1">
      <alignment horizontal="left"/>
    </xf>
    <xf numFmtId="49" fontId="23" fillId="5" borderId="5" xfId="7" applyNumberFormat="1" applyFont="1" applyFill="1" applyBorder="1" applyAlignment="1">
      <alignment horizontal="left"/>
    </xf>
    <xf numFmtId="49" fontId="23" fillId="6" borderId="5" xfId="7" applyNumberFormat="1" applyFont="1" applyFill="1" applyBorder="1" applyAlignment="1">
      <alignment horizontal="left"/>
    </xf>
    <xf numFmtId="0" fontId="19" fillId="0" borderId="0" xfId="0" applyFont="1" applyAlignment="1">
      <alignment horizontal="left" wrapText="1"/>
    </xf>
    <xf numFmtId="0" fontId="10" fillId="0" borderId="0" xfId="0" applyFont="1" applyFill="1" applyAlignment="1">
      <alignment horizontal="left"/>
    </xf>
  </cellXfs>
  <cellStyles count="8">
    <cellStyle name="£Z_x0004_Ç_x0006_^_x0004_ 2" xfId="4" xr:uid="{84A98479-D164-4987-9201-177D9637D6B9}"/>
    <cellStyle name="Comma 2" xfId="2" xr:uid="{1BDBD0E8-97A3-4556-8C26-11C6DDA8BAC9}"/>
    <cellStyle name="Comma 8 2" xfId="5" xr:uid="{719F8AD9-930F-42E5-BC00-75ED7E18194E}"/>
    <cellStyle name="Currency" xfId="6" builtinId="4"/>
    <cellStyle name="Normal" xfId="0" builtinId="0"/>
    <cellStyle name="Normal 2" xfId="3" xr:uid="{D9274C94-F0CB-42B5-A4E8-D8C78D9DA3D5}"/>
    <cellStyle name="Normal 3" xfId="7" xr:uid="{81F0AF1B-9BBF-4F32-9CC1-B2D97EA88D70}"/>
    <cellStyle name="Percent" xfId="1" builtinId="5"/>
  </cellStyles>
  <dxfs count="0"/>
  <tableStyles count="0" defaultTableStyle="TableStyleMedium2" defaultPivotStyle="PivotStyleLight16"/>
  <colors>
    <mruColors>
      <color rgb="FFF3F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E79B6-54F5-48F3-B670-16216CCCF983}">
  <dimension ref="A1:H24"/>
  <sheetViews>
    <sheetView topLeftCell="A23" workbookViewId="0">
      <selection activeCell="A24" sqref="A24"/>
    </sheetView>
  </sheetViews>
  <sheetFormatPr defaultColWidth="9.140625" defaultRowHeight="15" x14ac:dyDescent="0.25"/>
  <cols>
    <col min="1" max="1" width="65.7109375" customWidth="1"/>
    <col min="2" max="2" width="20.42578125" customWidth="1"/>
    <col min="3" max="3" width="2.7109375" customWidth="1"/>
    <col min="4" max="5" width="15.7109375" customWidth="1"/>
    <col min="6" max="6" width="2.7109375" customWidth="1"/>
    <col min="7" max="7" width="17.5703125" customWidth="1"/>
    <col min="8" max="8" width="14.85546875" bestFit="1" customWidth="1"/>
  </cols>
  <sheetData>
    <row r="1" spans="1:8" x14ac:dyDescent="0.25">
      <c r="A1" s="20"/>
      <c r="B1" s="21"/>
      <c r="C1" s="20"/>
      <c r="D1" s="22" t="s">
        <v>0</v>
      </c>
      <c r="E1" s="22"/>
      <c r="F1" s="23"/>
      <c r="G1" s="21"/>
    </row>
    <row r="2" spans="1:8" ht="26.25" x14ac:dyDescent="0.25">
      <c r="A2" s="20"/>
      <c r="B2" s="21"/>
      <c r="C2" s="20"/>
      <c r="D2" s="24" t="s">
        <v>1</v>
      </c>
      <c r="E2" s="24" t="s">
        <v>2</v>
      </c>
      <c r="F2" s="23"/>
      <c r="G2" s="25" t="s">
        <v>3</v>
      </c>
    </row>
    <row r="3" spans="1:8" x14ac:dyDescent="0.25">
      <c r="A3" s="20"/>
      <c r="B3" s="20"/>
      <c r="C3" s="20"/>
      <c r="D3" s="26" t="s">
        <v>4</v>
      </c>
      <c r="E3" s="26" t="s">
        <v>4</v>
      </c>
      <c r="F3" s="23"/>
      <c r="G3" s="27" t="s">
        <v>5</v>
      </c>
    </row>
    <row r="4" spans="1:8" ht="15.75" x14ac:dyDescent="0.25">
      <c r="A4" s="28" t="s">
        <v>329</v>
      </c>
      <c r="B4" s="21"/>
      <c r="C4" s="20"/>
      <c r="D4" s="20"/>
      <c r="E4" s="20"/>
      <c r="F4" s="20"/>
      <c r="G4" s="20"/>
    </row>
    <row r="5" spans="1:8" x14ac:dyDescent="0.25">
      <c r="A5" s="29" t="s">
        <v>6</v>
      </c>
      <c r="B5" s="21" t="s">
        <v>7</v>
      </c>
      <c r="C5" s="20"/>
      <c r="D5" s="30">
        <v>2913825.9880235321</v>
      </c>
      <c r="E5" s="30">
        <v>325258037.76677316</v>
      </c>
      <c r="F5" s="30"/>
      <c r="G5" s="30">
        <v>328171863.75479668</v>
      </c>
    </row>
    <row r="6" spans="1:8" x14ac:dyDescent="0.25">
      <c r="A6" s="29" t="s">
        <v>8</v>
      </c>
      <c r="B6" s="21" t="s">
        <v>9</v>
      </c>
      <c r="C6" s="20"/>
      <c r="D6" s="31">
        <v>859.68622242482957</v>
      </c>
      <c r="E6" s="31">
        <v>60935.27230474184</v>
      </c>
      <c r="F6" s="20"/>
      <c r="G6" s="31">
        <v>61794.958527166673</v>
      </c>
    </row>
    <row r="7" spans="1:8" x14ac:dyDescent="0.25">
      <c r="A7" s="20"/>
      <c r="B7" s="21"/>
      <c r="C7" s="20"/>
      <c r="D7" s="20"/>
      <c r="E7" s="20"/>
      <c r="F7" s="20"/>
      <c r="G7" s="20"/>
    </row>
    <row r="8" spans="1:8" x14ac:dyDescent="0.25">
      <c r="A8" s="28" t="s">
        <v>10</v>
      </c>
      <c r="B8" s="21"/>
      <c r="C8" s="20"/>
      <c r="D8" s="20"/>
      <c r="E8" s="20"/>
      <c r="F8" s="20"/>
      <c r="G8" s="20"/>
    </row>
    <row r="9" spans="1:8" x14ac:dyDescent="0.25">
      <c r="A9" s="29" t="s">
        <v>11</v>
      </c>
      <c r="B9" s="21" t="s">
        <v>12</v>
      </c>
      <c r="C9" s="20"/>
      <c r="D9" s="30">
        <v>12312857.552440237</v>
      </c>
      <c r="E9" s="30">
        <v>900623913.42796218</v>
      </c>
      <c r="F9" s="30"/>
      <c r="G9" s="30">
        <v>912936770.98040247</v>
      </c>
    </row>
    <row r="10" spans="1:8" x14ac:dyDescent="0.25">
      <c r="A10" s="29" t="s">
        <v>13</v>
      </c>
      <c r="B10" s="21" t="s">
        <v>14</v>
      </c>
      <c r="C10" s="20"/>
      <c r="D10" s="30">
        <v>11081571.797196213</v>
      </c>
      <c r="E10" s="30">
        <v>810561522.08516598</v>
      </c>
      <c r="F10" s="30"/>
      <c r="G10" s="30">
        <v>821643093.88236225</v>
      </c>
      <c r="H10" s="47"/>
    </row>
    <row r="11" spans="1:8" ht="26.25" x14ac:dyDescent="0.25">
      <c r="A11" s="32" t="s">
        <v>15</v>
      </c>
      <c r="B11" s="21" t="s">
        <v>16</v>
      </c>
      <c r="C11" s="20"/>
      <c r="D11" s="30">
        <v>8167745.8091726806</v>
      </c>
      <c r="E11" s="30">
        <v>485303484.31839281</v>
      </c>
      <c r="F11" s="30"/>
      <c r="G11" s="30">
        <v>493471230.12756556</v>
      </c>
      <c r="H11" s="46"/>
    </row>
    <row r="12" spans="1:8" x14ac:dyDescent="0.25">
      <c r="A12" s="33"/>
      <c r="B12" s="21"/>
      <c r="C12" s="20"/>
      <c r="D12" s="20"/>
      <c r="E12" s="20"/>
      <c r="F12" s="20"/>
      <c r="G12" s="20"/>
    </row>
    <row r="13" spans="1:8" ht="15.75" x14ac:dyDescent="0.25">
      <c r="A13" s="33" t="s">
        <v>330</v>
      </c>
      <c r="B13" s="25" t="s">
        <v>17</v>
      </c>
      <c r="C13" s="34"/>
      <c r="D13" s="35">
        <v>10209682.261465851</v>
      </c>
      <c r="E13" s="35">
        <v>606629355.39799106</v>
      </c>
      <c r="F13" s="35"/>
      <c r="G13" s="35">
        <v>616839037.65945697</v>
      </c>
      <c r="H13" s="47"/>
    </row>
    <row r="14" spans="1:8" ht="15.75" x14ac:dyDescent="0.25">
      <c r="A14" s="36" t="s">
        <v>335</v>
      </c>
      <c r="B14" s="21" t="s">
        <v>18</v>
      </c>
      <c r="C14" s="34"/>
      <c r="D14" s="37">
        <v>1074.607778031037</v>
      </c>
      <c r="E14" s="37">
        <v>76169.0903809273</v>
      </c>
      <c r="F14" s="37"/>
      <c r="G14" s="37">
        <v>77243.698158958345</v>
      </c>
    </row>
    <row r="15" spans="1:8" x14ac:dyDescent="0.25">
      <c r="A15" s="33" t="s">
        <v>19</v>
      </c>
      <c r="B15" s="25" t="s">
        <v>20</v>
      </c>
      <c r="C15" s="34"/>
      <c r="D15" s="39">
        <v>9500.8453039235064</v>
      </c>
      <c r="E15" s="39">
        <v>7964.2457637893849</v>
      </c>
      <c r="F15" s="39"/>
      <c r="G15" s="40" t="s">
        <v>21</v>
      </c>
    </row>
    <row r="16" spans="1:8" x14ac:dyDescent="0.25">
      <c r="A16" s="20"/>
      <c r="B16" s="21"/>
      <c r="C16" s="20"/>
      <c r="D16" s="20"/>
      <c r="E16" s="20"/>
      <c r="F16" s="20"/>
      <c r="G16" s="20"/>
    </row>
    <row r="17" spans="1:7" ht="15.75" x14ac:dyDescent="0.25">
      <c r="A17" s="28" t="s">
        <v>332</v>
      </c>
      <c r="B17" s="21"/>
      <c r="C17" s="20"/>
      <c r="D17" s="20"/>
      <c r="E17" s="20"/>
      <c r="F17" s="20"/>
      <c r="G17" s="20"/>
    </row>
    <row r="18" spans="1:7" x14ac:dyDescent="0.25">
      <c r="A18" s="36" t="s">
        <v>22</v>
      </c>
      <c r="B18" s="21" t="s">
        <v>23</v>
      </c>
      <c r="C18" s="20"/>
      <c r="D18" s="30">
        <v>3657893.1861774717</v>
      </c>
      <c r="E18" s="41" t="s">
        <v>21</v>
      </c>
      <c r="F18" s="20"/>
      <c r="G18" s="41" t="s">
        <v>21</v>
      </c>
    </row>
    <row r="19" spans="1:7" x14ac:dyDescent="0.25">
      <c r="A19" s="42" t="s">
        <v>24</v>
      </c>
      <c r="B19" s="25" t="s">
        <v>25</v>
      </c>
      <c r="C19" s="34"/>
      <c r="D19" s="35">
        <v>6551789.0752883796</v>
      </c>
      <c r="E19" s="35">
        <v>606629355.39799106</v>
      </c>
      <c r="F19" s="20"/>
      <c r="G19" s="35">
        <v>613181144.47327948</v>
      </c>
    </row>
    <row r="20" spans="1:7" x14ac:dyDescent="0.25">
      <c r="A20" s="20"/>
      <c r="B20" s="21"/>
      <c r="C20" s="20"/>
      <c r="D20" s="20"/>
      <c r="E20" s="20"/>
      <c r="F20" s="20"/>
      <c r="G20" s="20"/>
    </row>
    <row r="21" spans="1:7" x14ac:dyDescent="0.25">
      <c r="A21" s="43"/>
      <c r="B21" s="21"/>
      <c r="C21" s="20"/>
      <c r="D21" s="20"/>
      <c r="E21" s="20"/>
      <c r="F21" s="20"/>
      <c r="G21" s="20"/>
    </row>
    <row r="22" spans="1:7" ht="27.75" customHeight="1" x14ac:dyDescent="0.25">
      <c r="A22" s="80" t="s">
        <v>333</v>
      </c>
      <c r="B22" s="80"/>
      <c r="C22" s="80"/>
      <c r="D22" s="80"/>
      <c r="E22" s="80"/>
      <c r="F22" s="80"/>
      <c r="G22" s="80"/>
    </row>
    <row r="23" spans="1:7" ht="27" customHeight="1" x14ac:dyDescent="0.25">
      <c r="A23" s="80" t="s">
        <v>336</v>
      </c>
      <c r="B23" s="80"/>
      <c r="C23" s="80"/>
      <c r="D23" s="80"/>
      <c r="E23" s="80"/>
      <c r="F23" s="80"/>
      <c r="G23" s="80"/>
    </row>
    <row r="24" spans="1:7" ht="15.75" x14ac:dyDescent="0.25">
      <c r="A24" s="44" t="s">
        <v>337</v>
      </c>
      <c r="B24" s="44"/>
      <c r="C24" s="44"/>
      <c r="D24" s="44"/>
      <c r="E24" s="44"/>
      <c r="F24" s="44"/>
      <c r="G24" s="44"/>
    </row>
  </sheetData>
  <mergeCells count="2">
    <mergeCell ref="A22:G22"/>
    <mergeCell ref="A23:G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9C9E-F4EB-44AF-BBB1-58D85F86C518}">
  <dimension ref="A1:G24"/>
  <sheetViews>
    <sheetView workbookViewId="0">
      <selection activeCell="A25" sqref="A25"/>
    </sheetView>
  </sheetViews>
  <sheetFormatPr defaultColWidth="9.140625" defaultRowHeight="15" x14ac:dyDescent="0.25"/>
  <cols>
    <col min="1" max="1" width="65.7109375" customWidth="1"/>
    <col min="2" max="2" width="20.42578125" customWidth="1"/>
    <col min="3" max="3" width="2.7109375" customWidth="1"/>
    <col min="4" max="5" width="15.7109375" customWidth="1"/>
    <col min="6" max="6" width="2.7109375" customWidth="1"/>
    <col min="7" max="7" width="17.5703125" customWidth="1"/>
  </cols>
  <sheetData>
    <row r="1" spans="1:7" x14ac:dyDescent="0.25">
      <c r="A1" s="20"/>
      <c r="B1" s="21"/>
      <c r="C1" s="20"/>
      <c r="D1" s="22" t="s">
        <v>0</v>
      </c>
      <c r="E1" s="22"/>
      <c r="F1" s="23"/>
      <c r="G1" s="21"/>
    </row>
    <row r="2" spans="1:7" ht="26.25" x14ac:dyDescent="0.25">
      <c r="A2" s="20"/>
      <c r="B2" s="21"/>
      <c r="C2" s="20"/>
      <c r="D2" s="24" t="s">
        <v>1</v>
      </c>
      <c r="E2" s="24" t="s">
        <v>2</v>
      </c>
      <c r="F2" s="23"/>
      <c r="G2" s="25" t="s">
        <v>3</v>
      </c>
    </row>
    <row r="3" spans="1:7" x14ac:dyDescent="0.25">
      <c r="A3" s="20"/>
      <c r="B3" s="20"/>
      <c r="C3" s="20"/>
      <c r="D3" s="26" t="s">
        <v>4</v>
      </c>
      <c r="E3" s="26" t="s">
        <v>4</v>
      </c>
      <c r="F3" s="23"/>
      <c r="G3" s="27" t="s">
        <v>5</v>
      </c>
    </row>
    <row r="4" spans="1:7" ht="15.75" x14ac:dyDescent="0.25">
      <c r="A4" s="28" t="s">
        <v>329</v>
      </c>
      <c r="B4" s="21"/>
      <c r="C4" s="20"/>
      <c r="D4" s="20"/>
      <c r="E4" s="20"/>
      <c r="F4" s="20"/>
      <c r="G4" s="20"/>
    </row>
    <row r="5" spans="1:7" x14ac:dyDescent="0.25">
      <c r="A5" s="29" t="s">
        <v>6</v>
      </c>
      <c r="B5" s="21" t="s">
        <v>7</v>
      </c>
      <c r="C5" s="20"/>
      <c r="D5" s="30">
        <v>16227551.132073954</v>
      </c>
      <c r="E5" s="30">
        <v>259642027.45153388</v>
      </c>
      <c r="F5" s="30"/>
      <c r="G5" s="30">
        <v>275869578.58360785</v>
      </c>
    </row>
    <row r="6" spans="1:7" x14ac:dyDescent="0.25">
      <c r="A6" s="29" t="s">
        <v>26</v>
      </c>
      <c r="B6" s="21" t="s">
        <v>9</v>
      </c>
      <c r="C6" s="20"/>
      <c r="D6" s="31">
        <v>338082.65128999349</v>
      </c>
      <c r="E6" s="31">
        <v>3430435.9973167786</v>
      </c>
      <c r="F6" s="20"/>
      <c r="G6" s="31">
        <v>3768518.6486067721</v>
      </c>
    </row>
    <row r="7" spans="1:7" x14ac:dyDescent="0.25">
      <c r="A7" s="20"/>
      <c r="B7" s="21"/>
      <c r="C7" s="20"/>
      <c r="D7" s="20"/>
      <c r="E7" s="20"/>
      <c r="F7" s="20"/>
      <c r="G7" s="20"/>
    </row>
    <row r="8" spans="1:7" x14ac:dyDescent="0.25">
      <c r="A8" s="28" t="s">
        <v>10</v>
      </c>
      <c r="B8" s="21"/>
      <c r="C8" s="20"/>
      <c r="D8" s="20"/>
      <c r="E8" s="20"/>
      <c r="F8" s="20"/>
      <c r="G8" s="20"/>
    </row>
    <row r="9" spans="1:7" x14ac:dyDescent="0.25">
      <c r="A9" s="29" t="s">
        <v>11</v>
      </c>
      <c r="B9" s="21" t="s">
        <v>12</v>
      </c>
      <c r="C9" s="20"/>
      <c r="D9" s="30">
        <v>138882677.98553094</v>
      </c>
      <c r="E9" s="30">
        <v>779053287.73495543</v>
      </c>
      <c r="F9" s="30"/>
      <c r="G9" s="30">
        <v>917935965.7204864</v>
      </c>
    </row>
    <row r="10" spans="1:7" x14ac:dyDescent="0.25">
      <c r="A10" s="29" t="s">
        <v>13</v>
      </c>
      <c r="B10" s="21" t="s">
        <v>14</v>
      </c>
      <c r="C10" s="20"/>
      <c r="D10" s="30">
        <v>124994410.18697785</v>
      </c>
      <c r="E10" s="30">
        <v>701147958.96145988</v>
      </c>
      <c r="F10" s="30"/>
      <c r="G10" s="30">
        <v>826142369.14843774</v>
      </c>
    </row>
    <row r="11" spans="1:7" ht="26.25" x14ac:dyDescent="0.25">
      <c r="A11" s="32" t="s">
        <v>15</v>
      </c>
      <c r="B11" s="21" t="s">
        <v>16</v>
      </c>
      <c r="C11" s="20"/>
      <c r="D11" s="30">
        <v>108766859.05490389</v>
      </c>
      <c r="E11" s="30">
        <v>441505931.50992596</v>
      </c>
      <c r="F11" s="30"/>
      <c r="G11" s="30">
        <v>550272790.56482983</v>
      </c>
    </row>
    <row r="12" spans="1:7" x14ac:dyDescent="0.25">
      <c r="A12" s="33"/>
      <c r="B12" s="21"/>
      <c r="C12" s="20"/>
      <c r="D12" s="20"/>
      <c r="E12" s="20"/>
      <c r="F12" s="20"/>
      <c r="G12" s="20"/>
    </row>
    <row r="13" spans="1:7" ht="15.75" x14ac:dyDescent="0.25">
      <c r="A13" s="33" t="s">
        <v>330</v>
      </c>
      <c r="B13" s="25" t="s">
        <v>17</v>
      </c>
      <c r="C13" s="34"/>
      <c r="D13" s="35">
        <v>135958573.81862986</v>
      </c>
      <c r="E13" s="35">
        <v>551882414.38740742</v>
      </c>
      <c r="F13" s="35"/>
      <c r="G13" s="35">
        <v>687840988.20603728</v>
      </c>
    </row>
    <row r="14" spans="1:7" ht="15.75" x14ac:dyDescent="0.25">
      <c r="A14" s="36" t="s">
        <v>331</v>
      </c>
      <c r="B14" s="21" t="s">
        <v>27</v>
      </c>
      <c r="C14" s="34"/>
      <c r="D14" s="30">
        <v>20284438.915092442</v>
      </c>
      <c r="E14" s="30">
        <v>324552534.31441736</v>
      </c>
      <c r="F14" s="37"/>
      <c r="G14" s="30">
        <v>344836973.22950983</v>
      </c>
    </row>
    <row r="15" spans="1:7" x14ac:dyDescent="0.25">
      <c r="A15" s="33" t="s">
        <v>28</v>
      </c>
      <c r="B15" s="25" t="s">
        <v>20</v>
      </c>
      <c r="C15" s="34"/>
      <c r="D15" s="38">
        <v>6.7026046117288063</v>
      </c>
      <c r="E15" s="38">
        <v>1.7004409334014297</v>
      </c>
      <c r="F15" s="39"/>
      <c r="G15" s="40" t="s">
        <v>21</v>
      </c>
    </row>
    <row r="16" spans="1:7" x14ac:dyDescent="0.25">
      <c r="A16" s="20"/>
      <c r="B16" s="21"/>
      <c r="C16" s="20"/>
      <c r="D16" s="20"/>
      <c r="E16" s="20"/>
      <c r="F16" s="20"/>
      <c r="G16" s="20"/>
    </row>
    <row r="17" spans="1:7" ht="15.75" x14ac:dyDescent="0.25">
      <c r="A17" s="28" t="s">
        <v>332</v>
      </c>
      <c r="B17" s="21"/>
      <c r="C17" s="20"/>
      <c r="D17" s="20"/>
      <c r="E17" s="20"/>
      <c r="F17" s="20"/>
      <c r="G17" s="20"/>
    </row>
    <row r="18" spans="1:7" x14ac:dyDescent="0.25">
      <c r="A18" s="36" t="s">
        <v>22</v>
      </c>
      <c r="B18" s="21" t="s">
        <v>23</v>
      </c>
      <c r="C18" s="20"/>
      <c r="D18" s="30">
        <v>38319097.649758264</v>
      </c>
      <c r="E18" s="41" t="s">
        <v>21</v>
      </c>
      <c r="F18" s="20"/>
      <c r="G18" s="41" t="s">
        <v>21</v>
      </c>
    </row>
    <row r="19" spans="1:7" x14ac:dyDescent="0.25">
      <c r="A19" s="42" t="s">
        <v>24</v>
      </c>
      <c r="B19" s="25" t="s">
        <v>25</v>
      </c>
      <c r="C19" s="34"/>
      <c r="D19" s="35">
        <v>97639476.168871596</v>
      </c>
      <c r="E19" s="35">
        <v>551882414.38740742</v>
      </c>
      <c r="F19" s="20"/>
      <c r="G19" s="35">
        <v>649521890.55627906</v>
      </c>
    </row>
    <row r="20" spans="1:7" x14ac:dyDescent="0.25">
      <c r="A20" s="20"/>
      <c r="B20" s="21"/>
      <c r="C20" s="20"/>
      <c r="D20" s="20"/>
      <c r="E20" s="20"/>
      <c r="F20" s="20"/>
      <c r="G20" s="30"/>
    </row>
    <row r="21" spans="1:7" x14ac:dyDescent="0.25">
      <c r="A21" s="43"/>
      <c r="B21" s="21"/>
      <c r="C21" s="20"/>
      <c r="D21" s="20"/>
      <c r="E21" s="20"/>
      <c r="F21" s="20"/>
      <c r="G21" s="20"/>
    </row>
    <row r="22" spans="1:7" ht="29.25" customHeight="1" x14ac:dyDescent="0.25">
      <c r="A22" s="80" t="s">
        <v>333</v>
      </c>
      <c r="B22" s="80"/>
      <c r="C22" s="80"/>
      <c r="D22" s="80"/>
      <c r="E22" s="80"/>
      <c r="F22" s="80"/>
      <c r="G22" s="80"/>
    </row>
    <row r="23" spans="1:7" ht="29.25" customHeight="1" x14ac:dyDescent="0.25">
      <c r="A23" s="80" t="s">
        <v>334</v>
      </c>
      <c r="B23" s="80"/>
      <c r="C23" s="80"/>
      <c r="D23" s="80"/>
      <c r="E23" s="80"/>
      <c r="F23" s="80"/>
      <c r="G23" s="80"/>
    </row>
    <row r="24" spans="1:7" ht="15.75" x14ac:dyDescent="0.25">
      <c r="A24" s="44" t="s">
        <v>337</v>
      </c>
      <c r="B24" s="44"/>
      <c r="C24" s="44"/>
      <c r="D24" s="44"/>
      <c r="E24" s="44"/>
      <c r="F24" s="44"/>
      <c r="G24" s="44"/>
    </row>
  </sheetData>
  <mergeCells count="2">
    <mergeCell ref="A22:G22"/>
    <mergeCell ref="A23:G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8BC99-1375-4060-B171-CB3D85DF94C9}">
  <dimension ref="A1:R165"/>
  <sheetViews>
    <sheetView tabSelected="1" workbookViewId="0">
      <pane xSplit="3" ySplit="2" topLeftCell="D144" activePane="bottomRight" state="frozen"/>
      <selection pane="topRight" activeCell="D1" sqref="D1"/>
      <selection pane="bottomLeft" activeCell="A3" sqref="A3"/>
      <selection pane="bottomRight" activeCell="M157" sqref="M157:O159"/>
    </sheetView>
  </sheetViews>
  <sheetFormatPr defaultColWidth="9.140625" defaultRowHeight="15" x14ac:dyDescent="0.25"/>
  <cols>
    <col min="1" max="1" width="12.7109375" style="3" customWidth="1"/>
    <col min="2" max="2" width="47" style="3" customWidth="1"/>
    <col min="3" max="3" width="16.5703125" style="3" bestFit="1" customWidth="1"/>
    <col min="4" max="4" width="2.7109375" style="3" customWidth="1"/>
    <col min="5" max="5" width="15.7109375" style="61" bestFit="1" customWidth="1"/>
    <col min="6" max="6" width="10" style="3" bestFit="1" customWidth="1"/>
    <col min="7" max="7" width="15.28515625" style="3" bestFit="1" customWidth="1"/>
    <col min="8" max="8" width="3" style="3" customWidth="1"/>
    <col min="9" max="9" width="17.42578125" style="3" bestFit="1" customWidth="1"/>
    <col min="10" max="10" width="15.5703125" style="3" bestFit="1" customWidth="1"/>
    <col min="11" max="11" width="3" style="3" customWidth="1"/>
    <col min="12" max="12" width="16.28515625" style="3" bestFit="1" customWidth="1"/>
    <col min="13" max="15" width="14.5703125" style="3" bestFit="1" customWidth="1"/>
    <col min="16" max="16" width="17.28515625" style="3" bestFit="1" customWidth="1"/>
    <col min="17" max="17" width="15.5703125" style="3" hidden="1" customWidth="1"/>
    <col min="18" max="18" width="9.140625" style="3" hidden="1" customWidth="1"/>
    <col min="19" max="16384" width="9.140625" style="3"/>
  </cols>
  <sheetData>
    <row r="1" spans="1:18" ht="15.75" x14ac:dyDescent="0.25">
      <c r="A1" s="1"/>
      <c r="B1" s="1"/>
      <c r="C1" s="1"/>
      <c r="D1" s="1"/>
      <c r="E1" s="58" t="s">
        <v>346</v>
      </c>
      <c r="F1" s="2"/>
      <c r="G1" s="2"/>
      <c r="H1" s="1"/>
      <c r="I1" s="2" t="s">
        <v>347</v>
      </c>
      <c r="J1" s="2"/>
      <c r="K1" s="1"/>
      <c r="M1" s="64">
        <v>0.31318417001624904</v>
      </c>
      <c r="N1" s="64">
        <v>0.3282038399042162</v>
      </c>
      <c r="O1" s="64">
        <v>0.32544577952621229</v>
      </c>
      <c r="P1" s="64">
        <v>3.31662105533225E-2</v>
      </c>
    </row>
    <row r="2" spans="1:18" ht="41.25" x14ac:dyDescent="0.25">
      <c r="A2" s="4" t="s">
        <v>322</v>
      </c>
      <c r="B2" s="5" t="s">
        <v>323</v>
      </c>
      <c r="C2" s="5" t="s">
        <v>321</v>
      </c>
      <c r="D2" s="1"/>
      <c r="E2" s="5" t="s">
        <v>324</v>
      </c>
      <c r="F2" s="5" t="s">
        <v>325</v>
      </c>
      <c r="G2" s="45" t="s">
        <v>344</v>
      </c>
      <c r="H2" s="1"/>
      <c r="I2" s="5" t="s">
        <v>326</v>
      </c>
      <c r="J2" s="45" t="s">
        <v>345</v>
      </c>
      <c r="K2" s="1"/>
      <c r="L2" s="5" t="s">
        <v>348</v>
      </c>
      <c r="M2" s="45" t="s">
        <v>339</v>
      </c>
      <c r="N2" s="45" t="s">
        <v>340</v>
      </c>
      <c r="O2" s="45" t="s">
        <v>341</v>
      </c>
      <c r="P2" s="45" t="s">
        <v>342</v>
      </c>
      <c r="Q2" s="5" t="s">
        <v>348</v>
      </c>
      <c r="R2" s="5" t="s">
        <v>343</v>
      </c>
    </row>
    <row r="3" spans="1:18" x14ac:dyDescent="0.25">
      <c r="A3" s="6" t="s">
        <v>39</v>
      </c>
      <c r="B3" s="6" t="s">
        <v>40</v>
      </c>
      <c r="C3" s="7" t="s">
        <v>30</v>
      </c>
      <c r="D3" s="8"/>
      <c r="E3" s="59">
        <v>51699.573364951582</v>
      </c>
      <c r="F3" s="51">
        <v>9.0604555323186027</v>
      </c>
      <c r="G3" s="65">
        <v>86081.986395636952</v>
      </c>
      <c r="H3" s="1"/>
      <c r="I3" s="54">
        <v>1010312.4227154462</v>
      </c>
      <c r="J3" s="65">
        <v>6771724.7037794534</v>
      </c>
      <c r="K3" s="1"/>
      <c r="L3" s="61">
        <f>ROUND($G3/5,2)+ROUND($J3/5,2)</f>
        <v>1371561.3399999999</v>
      </c>
      <c r="M3" s="70">
        <f>ROUND($L3*M$1,2)</f>
        <v>429551.3</v>
      </c>
      <c r="N3" s="70">
        <f>ROUND($L3*N$1,2)</f>
        <v>450151.7</v>
      </c>
      <c r="O3" s="70">
        <f t="shared" ref="O3:O16" si="0">ROUND($L3*O$1,2)</f>
        <v>446368.85</v>
      </c>
      <c r="P3" s="70">
        <f>L3-M3-N3-O3</f>
        <v>45489.489999999816</v>
      </c>
      <c r="Q3" s="61">
        <f>SUM(M3:P3)</f>
        <v>1371561.3399999999</v>
      </c>
      <c r="R3" s="61">
        <f>Q3-L3</f>
        <v>0</v>
      </c>
    </row>
    <row r="4" spans="1:18" x14ac:dyDescent="0.25">
      <c r="A4" s="6" t="s">
        <v>99</v>
      </c>
      <c r="B4" s="6" t="s">
        <v>100</v>
      </c>
      <c r="C4" s="7" t="s">
        <v>30</v>
      </c>
      <c r="D4" s="8"/>
      <c r="E4" s="59">
        <v>93442.2094585257</v>
      </c>
      <c r="F4" s="51">
        <v>19.693906816775854</v>
      </c>
      <c r="G4" s="65">
        <v>187108.76209607199</v>
      </c>
      <c r="H4" s="1"/>
      <c r="I4" s="54">
        <v>841775.33514803567</v>
      </c>
      <c r="J4" s="65">
        <v>2713424.2263319041</v>
      </c>
      <c r="K4" s="1"/>
      <c r="L4" s="61">
        <f t="shared" ref="L4:L44" si="1">ROUND($G4/5,2)+ROUND($J4/5,2)</f>
        <v>580106.6</v>
      </c>
      <c r="M4" s="70">
        <f t="shared" ref="M4:O44" si="2">ROUND($L4*M$1,2)</f>
        <v>181680.2</v>
      </c>
      <c r="N4" s="70">
        <f t="shared" si="2"/>
        <v>190393.21</v>
      </c>
      <c r="O4" s="70">
        <f t="shared" si="0"/>
        <v>188793.24</v>
      </c>
      <c r="P4" s="70">
        <f t="shared" ref="P4:P44" si="3">L4-M4-N4-O4</f>
        <v>19239.949999999983</v>
      </c>
      <c r="Q4" s="61">
        <f t="shared" ref="Q4:Q44" si="4">SUM(M4:P4)</f>
        <v>580106.6</v>
      </c>
      <c r="R4" s="61">
        <f t="shared" ref="R4:R45" si="5">Q4-L4</f>
        <v>0</v>
      </c>
    </row>
    <row r="5" spans="1:18" x14ac:dyDescent="0.25">
      <c r="A5" s="6" t="s">
        <v>69</v>
      </c>
      <c r="B5" s="6" t="s">
        <v>70</v>
      </c>
      <c r="C5" s="7" t="s">
        <v>30</v>
      </c>
      <c r="D5" s="8"/>
      <c r="E5" s="59">
        <v>83476.097846723482</v>
      </c>
      <c r="F5" s="51">
        <v>18.498430045150482</v>
      </c>
      <c r="G5" s="65">
        <v>175750.72222442544</v>
      </c>
      <c r="H5" s="1"/>
      <c r="I5" s="54">
        <v>385585.68071380327</v>
      </c>
      <c r="J5" s="65">
        <v>1947184.1809591204</v>
      </c>
      <c r="K5" s="1"/>
      <c r="L5" s="61">
        <f t="shared" si="1"/>
        <v>424586.98000000004</v>
      </c>
      <c r="M5" s="70">
        <f t="shared" si="2"/>
        <v>132973.92000000001</v>
      </c>
      <c r="N5" s="70">
        <f t="shared" si="2"/>
        <v>139351.07999999999</v>
      </c>
      <c r="O5" s="70">
        <f t="shared" si="0"/>
        <v>138180.04</v>
      </c>
      <c r="P5" s="70">
        <f t="shared" si="3"/>
        <v>14081.940000000061</v>
      </c>
      <c r="Q5" s="61">
        <f t="shared" si="4"/>
        <v>424586.9800000001</v>
      </c>
      <c r="R5" s="61">
        <f t="shared" si="5"/>
        <v>0</v>
      </c>
    </row>
    <row r="6" spans="1:18" x14ac:dyDescent="0.25">
      <c r="A6" s="6" t="s">
        <v>95</v>
      </c>
      <c r="B6" s="6" t="s">
        <v>96</v>
      </c>
      <c r="C6" s="7" t="s">
        <v>30</v>
      </c>
      <c r="D6" s="8"/>
      <c r="E6" s="59">
        <v>0</v>
      </c>
      <c r="F6" s="51">
        <v>0</v>
      </c>
      <c r="G6" s="65">
        <v>0</v>
      </c>
      <c r="H6" s="1"/>
      <c r="I6" s="54">
        <v>94109.538918057238</v>
      </c>
      <c r="J6" s="65">
        <v>340033.00607094495</v>
      </c>
      <c r="K6" s="1"/>
      <c r="L6" s="61">
        <f t="shared" si="1"/>
        <v>68006.600000000006</v>
      </c>
      <c r="M6" s="70">
        <f t="shared" si="2"/>
        <v>21298.59</v>
      </c>
      <c r="N6" s="70">
        <f t="shared" si="2"/>
        <v>22320.03</v>
      </c>
      <c r="O6" s="70">
        <f t="shared" si="0"/>
        <v>22132.46</v>
      </c>
      <c r="P6" s="70">
        <f t="shared" si="3"/>
        <v>2255.5200000000114</v>
      </c>
      <c r="Q6" s="61">
        <f t="shared" si="4"/>
        <v>68006.600000000006</v>
      </c>
      <c r="R6" s="61">
        <f t="shared" si="5"/>
        <v>0</v>
      </c>
    </row>
    <row r="7" spans="1:18" x14ac:dyDescent="0.25">
      <c r="A7" s="11" t="s">
        <v>77</v>
      </c>
      <c r="B7" s="11" t="s">
        <v>78</v>
      </c>
      <c r="C7" s="12" t="s">
        <v>30</v>
      </c>
      <c r="D7" s="13"/>
      <c r="E7" s="60">
        <v>72366.230822022801</v>
      </c>
      <c r="F7" s="52">
        <v>13.590683298477906</v>
      </c>
      <c r="G7" s="66">
        <v>129122.97959345544</v>
      </c>
      <c r="H7" s="14"/>
      <c r="I7" s="55">
        <v>176196.73171293712</v>
      </c>
      <c r="J7" s="66">
        <v>828677.18291461887</v>
      </c>
      <c r="K7" s="14"/>
      <c r="L7" s="61">
        <f t="shared" si="1"/>
        <v>191560.04</v>
      </c>
      <c r="M7" s="70">
        <f t="shared" si="2"/>
        <v>59993.57</v>
      </c>
      <c r="N7" s="70">
        <f t="shared" si="2"/>
        <v>62870.74</v>
      </c>
      <c r="O7" s="70">
        <f t="shared" si="0"/>
        <v>62342.41</v>
      </c>
      <c r="P7" s="70">
        <f t="shared" si="3"/>
        <v>6353.320000000007</v>
      </c>
      <c r="Q7" s="61">
        <f t="shared" si="4"/>
        <v>191560.04</v>
      </c>
      <c r="R7" s="61">
        <f t="shared" si="5"/>
        <v>0</v>
      </c>
    </row>
    <row r="8" spans="1:18" x14ac:dyDescent="0.25">
      <c r="A8" s="6" t="s">
        <v>93</v>
      </c>
      <c r="B8" s="6" t="s">
        <v>94</v>
      </c>
      <c r="C8" s="7" t="s">
        <v>30</v>
      </c>
      <c r="D8" s="8"/>
      <c r="E8" s="59">
        <v>3985.2287819243206</v>
      </c>
      <c r="F8" s="51">
        <v>1.2583966017109172</v>
      </c>
      <c r="G8" s="65">
        <v>11955.831443838466</v>
      </c>
      <c r="H8" s="1"/>
      <c r="I8" s="54">
        <v>81440.107770656512</v>
      </c>
      <c r="J8" s="65">
        <v>323113.51204277738</v>
      </c>
      <c r="K8" s="1"/>
      <c r="L8" s="61">
        <f t="shared" si="1"/>
        <v>67013.87</v>
      </c>
      <c r="M8" s="70">
        <f t="shared" si="2"/>
        <v>20987.68</v>
      </c>
      <c r="N8" s="70">
        <f t="shared" si="2"/>
        <v>21994.21</v>
      </c>
      <c r="O8" s="70">
        <f t="shared" si="0"/>
        <v>21809.38</v>
      </c>
      <c r="P8" s="70">
        <f t="shared" si="3"/>
        <v>2222.5999999999949</v>
      </c>
      <c r="Q8" s="61">
        <f t="shared" si="4"/>
        <v>67013.87</v>
      </c>
      <c r="R8" s="61">
        <f t="shared" si="5"/>
        <v>0</v>
      </c>
    </row>
    <row r="9" spans="1:18" x14ac:dyDescent="0.25">
      <c r="A9" s="6" t="s">
        <v>107</v>
      </c>
      <c r="B9" s="6" t="s">
        <v>108</v>
      </c>
      <c r="C9" s="7" t="s">
        <v>30</v>
      </c>
      <c r="D9" s="8"/>
      <c r="E9" s="59">
        <v>20301.863382994434</v>
      </c>
      <c r="F9" s="51">
        <v>4.3414682759026642</v>
      </c>
      <c r="G9" s="65">
        <v>38030.379009196382</v>
      </c>
      <c r="H9" s="1"/>
      <c r="I9" s="54">
        <v>1259796.1989389414</v>
      </c>
      <c r="J9" s="65">
        <v>7127247.2057160717</v>
      </c>
      <c r="K9" s="1"/>
      <c r="L9" s="61">
        <f t="shared" si="1"/>
        <v>1433055.52</v>
      </c>
      <c r="M9" s="70">
        <f t="shared" si="2"/>
        <v>448810.3</v>
      </c>
      <c r="N9" s="70">
        <f t="shared" si="2"/>
        <v>470334.32</v>
      </c>
      <c r="O9" s="70">
        <f t="shared" si="0"/>
        <v>466381.87</v>
      </c>
      <c r="P9" s="70">
        <f t="shared" si="3"/>
        <v>47529.02999999997</v>
      </c>
      <c r="Q9" s="61">
        <f t="shared" si="4"/>
        <v>1433055.52</v>
      </c>
      <c r="R9" s="61">
        <f t="shared" si="5"/>
        <v>0</v>
      </c>
    </row>
    <row r="10" spans="1:18" x14ac:dyDescent="0.25">
      <c r="A10" s="6" t="s">
        <v>103</v>
      </c>
      <c r="B10" s="6" t="s">
        <v>104</v>
      </c>
      <c r="C10" s="7" t="s">
        <v>30</v>
      </c>
      <c r="D10" s="8"/>
      <c r="E10" s="59">
        <v>35560.898694502233</v>
      </c>
      <c r="F10" s="51">
        <v>8.3054175712920539</v>
      </c>
      <c r="G10" s="65">
        <v>60736.359474280514</v>
      </c>
      <c r="H10" s="1"/>
      <c r="I10" s="54">
        <v>263658.97510580998</v>
      </c>
      <c r="J10" s="65">
        <v>1060166.7615020513</v>
      </c>
      <c r="K10" s="1"/>
      <c r="L10" s="61">
        <f t="shared" si="1"/>
        <v>224180.62</v>
      </c>
      <c r="M10" s="70">
        <f t="shared" si="2"/>
        <v>70209.820000000007</v>
      </c>
      <c r="N10" s="70">
        <f t="shared" si="2"/>
        <v>73576.94</v>
      </c>
      <c r="O10" s="70">
        <f t="shared" si="0"/>
        <v>72958.64</v>
      </c>
      <c r="P10" s="70">
        <f t="shared" si="3"/>
        <v>7435.2199999999866</v>
      </c>
      <c r="Q10" s="61">
        <f t="shared" si="4"/>
        <v>224180.62</v>
      </c>
      <c r="R10" s="61">
        <f t="shared" si="5"/>
        <v>0</v>
      </c>
    </row>
    <row r="11" spans="1:18" x14ac:dyDescent="0.25">
      <c r="A11" s="6" t="s">
        <v>111</v>
      </c>
      <c r="B11" s="6" t="s">
        <v>112</v>
      </c>
      <c r="C11" s="7" t="s">
        <v>30</v>
      </c>
      <c r="D11" s="8"/>
      <c r="E11" s="59">
        <v>253047.50638460892</v>
      </c>
      <c r="F11" s="51">
        <v>55.684049625708091</v>
      </c>
      <c r="G11" s="65">
        <v>529045.54138985218</v>
      </c>
      <c r="H11" s="1"/>
      <c r="I11" s="54">
        <v>569828.88219845947</v>
      </c>
      <c r="J11" s="65">
        <v>3779617.4910980952</v>
      </c>
      <c r="K11" s="1"/>
      <c r="L11" s="61">
        <f t="shared" si="1"/>
        <v>861732.61</v>
      </c>
      <c r="M11" s="70">
        <f t="shared" si="2"/>
        <v>269881.01</v>
      </c>
      <c r="N11" s="70">
        <f t="shared" si="2"/>
        <v>282823.95</v>
      </c>
      <c r="O11" s="70">
        <f t="shared" si="0"/>
        <v>280447.24</v>
      </c>
      <c r="P11" s="70">
        <f t="shared" si="3"/>
        <v>28580.409999999974</v>
      </c>
      <c r="Q11" s="61">
        <f t="shared" si="4"/>
        <v>861732.60999999987</v>
      </c>
      <c r="R11" s="61">
        <f t="shared" si="5"/>
        <v>0</v>
      </c>
    </row>
    <row r="12" spans="1:18" x14ac:dyDescent="0.25">
      <c r="A12" s="11" t="s">
        <v>37</v>
      </c>
      <c r="B12" s="11" t="s">
        <v>38</v>
      </c>
      <c r="C12" s="12" t="s">
        <v>30</v>
      </c>
      <c r="D12" s="13"/>
      <c r="E12" s="60">
        <v>0</v>
      </c>
      <c r="F12" s="52">
        <v>0</v>
      </c>
      <c r="G12" s="66">
        <v>0</v>
      </c>
      <c r="H12" s="14"/>
      <c r="I12" s="55">
        <v>256479.25371001754</v>
      </c>
      <c r="J12" s="66">
        <v>1567178.6860827433</v>
      </c>
      <c r="K12" s="14"/>
      <c r="L12" s="61">
        <f t="shared" si="1"/>
        <v>313435.74</v>
      </c>
      <c r="M12" s="70">
        <f t="shared" si="2"/>
        <v>98163.11</v>
      </c>
      <c r="N12" s="70">
        <f t="shared" si="2"/>
        <v>102870.81</v>
      </c>
      <c r="O12" s="70">
        <f t="shared" si="0"/>
        <v>102006.34</v>
      </c>
      <c r="P12" s="70">
        <f t="shared" si="3"/>
        <v>10395.48000000001</v>
      </c>
      <c r="Q12" s="61">
        <f t="shared" si="4"/>
        <v>313435.74</v>
      </c>
      <c r="R12" s="61">
        <f t="shared" si="5"/>
        <v>0</v>
      </c>
    </row>
    <row r="13" spans="1:18" x14ac:dyDescent="0.25">
      <c r="A13" s="6" t="s">
        <v>91</v>
      </c>
      <c r="B13" s="6" t="s">
        <v>92</v>
      </c>
      <c r="C13" s="7" t="s">
        <v>30</v>
      </c>
      <c r="D13" s="8"/>
      <c r="E13" s="59">
        <v>173962.22106133442</v>
      </c>
      <c r="F13" s="51">
        <v>35.549703998333413</v>
      </c>
      <c r="G13" s="65">
        <v>155954.71082409268</v>
      </c>
      <c r="H13" s="1"/>
      <c r="I13" s="54">
        <v>1789910.7727901996</v>
      </c>
      <c r="J13" s="65">
        <v>5162173.5192791475</v>
      </c>
      <c r="K13" s="1"/>
      <c r="L13" s="61">
        <f t="shared" si="1"/>
        <v>1063625.6399999999</v>
      </c>
      <c r="M13" s="70">
        <f t="shared" si="2"/>
        <v>333110.71000000002</v>
      </c>
      <c r="N13" s="70">
        <f t="shared" si="2"/>
        <v>349086.02</v>
      </c>
      <c r="O13" s="70">
        <f t="shared" si="0"/>
        <v>346152.48</v>
      </c>
      <c r="P13" s="70">
        <f t="shared" si="3"/>
        <v>35276.429999999935</v>
      </c>
      <c r="Q13" s="61">
        <f t="shared" si="4"/>
        <v>1063625.6399999999</v>
      </c>
      <c r="R13" s="61">
        <f t="shared" si="5"/>
        <v>0</v>
      </c>
    </row>
    <row r="14" spans="1:18" x14ac:dyDescent="0.25">
      <c r="A14" s="6" t="s">
        <v>63</v>
      </c>
      <c r="B14" s="6" t="s">
        <v>64</v>
      </c>
      <c r="C14" s="7" t="s">
        <v>30</v>
      </c>
      <c r="D14" s="8"/>
      <c r="E14" s="59">
        <v>49708.273998438228</v>
      </c>
      <c r="F14" s="51">
        <v>8.3054175712920539</v>
      </c>
      <c r="G14" s="65">
        <v>78908.487529333885</v>
      </c>
      <c r="H14" s="1"/>
      <c r="I14" s="54">
        <v>127875.55403446766</v>
      </c>
      <c r="J14" s="65">
        <v>694657.76213285746</v>
      </c>
      <c r="K14" s="1"/>
      <c r="L14" s="61">
        <f t="shared" si="1"/>
        <v>154713.25</v>
      </c>
      <c r="M14" s="70">
        <f t="shared" si="2"/>
        <v>48453.74</v>
      </c>
      <c r="N14" s="70">
        <f t="shared" si="2"/>
        <v>50777.48</v>
      </c>
      <c r="O14" s="70">
        <f t="shared" si="0"/>
        <v>50350.77</v>
      </c>
      <c r="P14" s="70">
        <f t="shared" si="3"/>
        <v>5131.2600000000093</v>
      </c>
      <c r="Q14" s="61">
        <f t="shared" si="4"/>
        <v>154713.25</v>
      </c>
      <c r="R14" s="61">
        <f t="shared" si="5"/>
        <v>0</v>
      </c>
    </row>
    <row r="15" spans="1:18" x14ac:dyDescent="0.25">
      <c r="A15" s="6" t="s">
        <v>101</v>
      </c>
      <c r="B15" s="6" t="s">
        <v>102</v>
      </c>
      <c r="C15" s="7" t="s">
        <v>30</v>
      </c>
      <c r="D15" s="8"/>
      <c r="E15" s="59">
        <v>7004.4871644433069</v>
      </c>
      <c r="F15" s="51">
        <v>1.2583966017109172</v>
      </c>
      <c r="G15" s="65">
        <v>2453.4242941375342</v>
      </c>
      <c r="H15" s="1"/>
      <c r="I15" s="54">
        <v>196506.17964548938</v>
      </c>
      <c r="J15" s="65">
        <v>1000952.1010169473</v>
      </c>
      <c r="K15" s="1"/>
      <c r="L15" s="61">
        <f t="shared" si="1"/>
        <v>200681.1</v>
      </c>
      <c r="M15" s="70">
        <f t="shared" si="2"/>
        <v>62850.14</v>
      </c>
      <c r="N15" s="70">
        <f t="shared" si="2"/>
        <v>65864.31</v>
      </c>
      <c r="O15" s="70">
        <f t="shared" si="0"/>
        <v>65310.82</v>
      </c>
      <c r="P15" s="70">
        <f t="shared" si="3"/>
        <v>6655.8300000000236</v>
      </c>
      <c r="Q15" s="61">
        <f t="shared" si="4"/>
        <v>200681.1</v>
      </c>
      <c r="R15" s="61">
        <f t="shared" si="5"/>
        <v>0</v>
      </c>
    </row>
    <row r="16" spans="1:18" x14ac:dyDescent="0.25">
      <c r="A16" s="6" t="s">
        <v>97</v>
      </c>
      <c r="B16" s="6" t="s">
        <v>98</v>
      </c>
      <c r="C16" s="7" t="s">
        <v>30</v>
      </c>
      <c r="D16" s="8"/>
      <c r="E16" s="59">
        <v>49820.344282993385</v>
      </c>
      <c r="F16" s="51">
        <v>9.5638141730029709</v>
      </c>
      <c r="G16" s="65">
        <v>90864.318973172354</v>
      </c>
      <c r="H16" s="1"/>
      <c r="I16" s="54">
        <v>241866.9100774868</v>
      </c>
      <c r="J16" s="65">
        <v>1192734.6807229521</v>
      </c>
      <c r="K16" s="1"/>
      <c r="L16" s="61">
        <f t="shared" si="1"/>
        <v>256719.8</v>
      </c>
      <c r="M16" s="70">
        <f t="shared" si="2"/>
        <v>80400.58</v>
      </c>
      <c r="N16" s="70">
        <f t="shared" si="2"/>
        <v>84256.42</v>
      </c>
      <c r="O16" s="70">
        <f t="shared" si="0"/>
        <v>83548.38</v>
      </c>
      <c r="P16" s="70">
        <f t="shared" si="3"/>
        <v>8514.4199999999691</v>
      </c>
      <c r="Q16" s="61">
        <f t="shared" si="4"/>
        <v>256719.8</v>
      </c>
      <c r="R16" s="61">
        <f t="shared" si="5"/>
        <v>0</v>
      </c>
    </row>
    <row r="17" spans="1:18" x14ac:dyDescent="0.25">
      <c r="A17" s="11" t="s">
        <v>75</v>
      </c>
      <c r="B17" s="11" t="s">
        <v>76</v>
      </c>
      <c r="C17" s="12" t="s">
        <v>30</v>
      </c>
      <c r="D17" s="13"/>
      <c r="E17" s="60">
        <v>7834.6765705240332</v>
      </c>
      <c r="F17" s="52">
        <v>2.5167932034218343</v>
      </c>
      <c r="G17" s="66">
        <v>7309.0727581752108</v>
      </c>
      <c r="H17" s="14"/>
      <c r="I17" s="55">
        <v>69973.104498177257</v>
      </c>
      <c r="J17" s="66">
        <v>343364.70410573774</v>
      </c>
      <c r="K17" s="14"/>
      <c r="L17" s="61">
        <f t="shared" si="1"/>
        <v>70134.75</v>
      </c>
      <c r="M17" s="70">
        <f>ROUND($L17*(M$1+(SUM($O$1:$P$1)/2)),2)</f>
        <v>34540.67</v>
      </c>
      <c r="N17" s="70">
        <f>ROUND($L17*(N$1+(SUM($O$1:$P$1)/2)),2)</f>
        <v>35594.080000000002</v>
      </c>
      <c r="O17" s="70">
        <v>0</v>
      </c>
      <c r="P17" s="70">
        <f t="shared" si="3"/>
        <v>0</v>
      </c>
      <c r="Q17" s="61">
        <f t="shared" si="4"/>
        <v>70134.75</v>
      </c>
      <c r="R17" s="61">
        <f t="shared" si="5"/>
        <v>0</v>
      </c>
    </row>
    <row r="18" spans="1:18" x14ac:dyDescent="0.25">
      <c r="A18" s="6" t="s">
        <v>65</v>
      </c>
      <c r="B18" s="6" t="s">
        <v>66</v>
      </c>
      <c r="C18" s="7" t="s">
        <v>30</v>
      </c>
      <c r="D18" s="8"/>
      <c r="E18" s="59">
        <v>10685.056870696815</v>
      </c>
      <c r="F18" s="51">
        <v>3.2089113343628388</v>
      </c>
      <c r="G18" s="65">
        <v>14089.158402300938</v>
      </c>
      <c r="H18" s="1"/>
      <c r="I18" s="54">
        <v>346529.43391652132</v>
      </c>
      <c r="J18" s="65">
        <v>2322649.7818686482</v>
      </c>
      <c r="K18" s="1"/>
      <c r="L18" s="61">
        <f t="shared" si="1"/>
        <v>467347.79000000004</v>
      </c>
      <c r="M18" s="70">
        <f>ROUND($L18*(M$1+(SUM($O$1:$P$1)/2)),2)</f>
        <v>230164.19</v>
      </c>
      <c r="N18" s="70">
        <f>ROUND($L18*(N$1+(SUM($O$1:$P$1)/2)),2)</f>
        <v>237183.6</v>
      </c>
      <c r="O18" s="70">
        <v>0</v>
      </c>
      <c r="P18" s="70">
        <f t="shared" si="3"/>
        <v>2.9103830456733704E-11</v>
      </c>
      <c r="Q18" s="61">
        <f t="shared" si="4"/>
        <v>467347.79000000004</v>
      </c>
      <c r="R18" s="61">
        <f t="shared" si="5"/>
        <v>0</v>
      </c>
    </row>
    <row r="19" spans="1:18" x14ac:dyDescent="0.25">
      <c r="A19" s="6" t="s">
        <v>109</v>
      </c>
      <c r="B19" s="6" t="s">
        <v>110</v>
      </c>
      <c r="C19" s="7" t="s">
        <v>30</v>
      </c>
      <c r="D19" s="8"/>
      <c r="E19" s="59">
        <v>107630.15924409064</v>
      </c>
      <c r="F19" s="51">
        <v>17.743392084123929</v>
      </c>
      <c r="G19" s="65">
        <v>168577.22335812234</v>
      </c>
      <c r="H19" s="1"/>
      <c r="I19" s="54">
        <v>652092.91538489459</v>
      </c>
      <c r="J19" s="65">
        <v>2122575.6341077606</v>
      </c>
      <c r="K19" s="1"/>
      <c r="L19" s="61">
        <f t="shared" si="1"/>
        <v>458230.57</v>
      </c>
      <c r="M19" s="70">
        <f t="shared" si="2"/>
        <v>143510.56</v>
      </c>
      <c r="N19" s="70">
        <f t="shared" si="2"/>
        <v>150393.03</v>
      </c>
      <c r="O19" s="70">
        <f t="shared" si="2"/>
        <v>149129.21</v>
      </c>
      <c r="P19" s="70">
        <f t="shared" si="3"/>
        <v>15197.770000000019</v>
      </c>
      <c r="Q19" s="61">
        <f t="shared" si="4"/>
        <v>458230.56999999995</v>
      </c>
      <c r="R19" s="61">
        <f t="shared" si="5"/>
        <v>0</v>
      </c>
    </row>
    <row r="20" spans="1:18" x14ac:dyDescent="0.25">
      <c r="A20" s="6" t="s">
        <v>41</v>
      </c>
      <c r="B20" s="6" t="s">
        <v>42</v>
      </c>
      <c r="C20" s="7" t="s">
        <v>30</v>
      </c>
      <c r="D20" s="8"/>
      <c r="E20" s="59">
        <v>10832.545986003741</v>
      </c>
      <c r="F20" s="51">
        <v>2.5797130335073803</v>
      </c>
      <c r="G20" s="65">
        <v>13080.195174352277</v>
      </c>
      <c r="H20" s="1"/>
      <c r="I20" s="54">
        <v>215810.9052349246</v>
      </c>
      <c r="J20" s="65">
        <v>1444701.4883381231</v>
      </c>
      <c r="K20" s="1"/>
      <c r="L20" s="61">
        <f t="shared" si="1"/>
        <v>291556.33999999997</v>
      </c>
      <c r="M20" s="70">
        <f t="shared" si="2"/>
        <v>91310.83</v>
      </c>
      <c r="N20" s="70">
        <f t="shared" si="2"/>
        <v>95689.91</v>
      </c>
      <c r="O20" s="70">
        <f t="shared" si="2"/>
        <v>94885.78</v>
      </c>
      <c r="P20" s="70">
        <f t="shared" si="3"/>
        <v>9669.8199999999488</v>
      </c>
      <c r="Q20" s="61">
        <f t="shared" si="4"/>
        <v>291556.33999999997</v>
      </c>
      <c r="R20" s="61">
        <f t="shared" si="5"/>
        <v>0</v>
      </c>
    </row>
    <row r="21" spans="1:18" x14ac:dyDescent="0.25">
      <c r="A21" s="6" t="s">
        <v>61</v>
      </c>
      <c r="B21" s="6" t="s">
        <v>62</v>
      </c>
      <c r="C21" s="7" t="s">
        <v>30</v>
      </c>
      <c r="D21" s="8"/>
      <c r="E21" s="59">
        <v>79275.27741300255</v>
      </c>
      <c r="F21" s="51">
        <v>14.660320409932186</v>
      </c>
      <c r="G21" s="65">
        <v>139285.43632071814</v>
      </c>
      <c r="H21" s="1"/>
      <c r="I21" s="54">
        <v>154366.64701885634</v>
      </c>
      <c r="J21" s="65">
        <v>1034658.6002056993</v>
      </c>
      <c r="K21" s="1"/>
      <c r="L21" s="61">
        <f t="shared" si="1"/>
        <v>234788.81</v>
      </c>
      <c r="M21" s="70">
        <f t="shared" si="2"/>
        <v>73532.14</v>
      </c>
      <c r="N21" s="70">
        <f t="shared" si="2"/>
        <v>77058.59</v>
      </c>
      <c r="O21" s="70">
        <f t="shared" si="2"/>
        <v>76411.03</v>
      </c>
      <c r="P21" s="70">
        <f t="shared" si="3"/>
        <v>7787.0499999999884</v>
      </c>
      <c r="Q21" s="61">
        <f t="shared" si="4"/>
        <v>234788.80999999997</v>
      </c>
      <c r="R21" s="61">
        <f t="shared" si="5"/>
        <v>0</v>
      </c>
    </row>
    <row r="22" spans="1:18" x14ac:dyDescent="0.25">
      <c r="A22" s="11" t="s">
        <v>45</v>
      </c>
      <c r="B22" s="11" t="s">
        <v>46</v>
      </c>
      <c r="C22" s="12" t="s">
        <v>30</v>
      </c>
      <c r="D22" s="13"/>
      <c r="E22" s="60">
        <v>69774.710253201571</v>
      </c>
      <c r="F22" s="52">
        <v>23.091577641395329</v>
      </c>
      <c r="G22" s="66">
        <v>58584.946357772395</v>
      </c>
      <c r="H22" s="14"/>
      <c r="I22" s="55">
        <v>191580.80895869585</v>
      </c>
      <c r="J22" s="66">
        <v>951747.78356513823</v>
      </c>
      <c r="K22" s="14"/>
      <c r="L22" s="61">
        <f t="shared" si="1"/>
        <v>202066.55</v>
      </c>
      <c r="M22" s="70">
        <f t="shared" si="2"/>
        <v>63284.04</v>
      </c>
      <c r="N22" s="70">
        <f t="shared" si="2"/>
        <v>66319.02</v>
      </c>
      <c r="O22" s="70">
        <f t="shared" si="2"/>
        <v>65761.710000000006</v>
      </c>
      <c r="P22" s="70">
        <f t="shared" si="3"/>
        <v>6701.7799999999697</v>
      </c>
      <c r="Q22" s="61">
        <f t="shared" si="4"/>
        <v>202066.55</v>
      </c>
      <c r="R22" s="61">
        <f t="shared" si="5"/>
        <v>0</v>
      </c>
    </row>
    <row r="23" spans="1:18" x14ac:dyDescent="0.25">
      <c r="A23" s="6" t="s">
        <v>43</v>
      </c>
      <c r="B23" s="6" t="s">
        <v>44</v>
      </c>
      <c r="C23" s="7" t="s">
        <v>30</v>
      </c>
      <c r="D23" s="8"/>
      <c r="E23" s="59">
        <v>973472.81334153132</v>
      </c>
      <c r="F23" s="51">
        <v>384.81768080319847</v>
      </c>
      <c r="G23" s="65">
        <v>1698528.8087698962</v>
      </c>
      <c r="H23" s="1"/>
      <c r="I23" s="54">
        <v>1681657.2553815488</v>
      </c>
      <c r="J23" s="65">
        <v>5112916.8986535426</v>
      </c>
      <c r="K23" s="1"/>
      <c r="L23" s="61">
        <f t="shared" si="1"/>
        <v>1362289.1400000001</v>
      </c>
      <c r="M23" s="70">
        <f>ROUND($L23*(M$1+(SUM($O$1:$P$1)/2)),2)</f>
        <v>670914</v>
      </c>
      <c r="N23" s="70">
        <f>ROUND($L23*(N$1+(SUM($O$1:$P$1)/2)),2)</f>
        <v>691375.14</v>
      </c>
      <c r="O23" s="70">
        <v>0</v>
      </c>
      <c r="P23" s="70">
        <f t="shared" si="3"/>
        <v>1.1641532182693481E-10</v>
      </c>
      <c r="Q23" s="61">
        <f t="shared" si="4"/>
        <v>1362289.1400000001</v>
      </c>
      <c r="R23" s="61">
        <f t="shared" si="5"/>
        <v>0</v>
      </c>
    </row>
    <row r="24" spans="1:18" x14ac:dyDescent="0.25">
      <c r="A24" s="6" t="s">
        <v>73</v>
      </c>
      <c r="B24" s="6" t="s">
        <v>74</v>
      </c>
      <c r="C24" s="7" t="s">
        <v>30</v>
      </c>
      <c r="D24" s="8"/>
      <c r="E24" s="59">
        <v>184394.44214521206</v>
      </c>
      <c r="F24" s="51">
        <v>24.41289407319179</v>
      </c>
      <c r="G24" s="65">
        <v>231943.13001046621</v>
      </c>
      <c r="H24" s="1"/>
      <c r="I24" s="54">
        <v>481596.89844712679</v>
      </c>
      <c r="J24" s="65">
        <v>3227953.5925260014</v>
      </c>
      <c r="K24" s="1"/>
      <c r="L24" s="61">
        <f t="shared" si="1"/>
        <v>691979.35</v>
      </c>
      <c r="M24" s="70">
        <f t="shared" si="2"/>
        <v>216716.98</v>
      </c>
      <c r="N24" s="70">
        <f t="shared" si="2"/>
        <v>227110.28</v>
      </c>
      <c r="O24" s="70">
        <f t="shared" si="2"/>
        <v>225201.76</v>
      </c>
      <c r="P24" s="70">
        <f t="shared" si="3"/>
        <v>22950.329999999987</v>
      </c>
      <c r="Q24" s="61">
        <f t="shared" si="4"/>
        <v>691979.35</v>
      </c>
      <c r="R24" s="61">
        <f t="shared" si="5"/>
        <v>0</v>
      </c>
    </row>
    <row r="25" spans="1:18" x14ac:dyDescent="0.25">
      <c r="A25" s="6" t="s">
        <v>85</v>
      </c>
      <c r="B25" s="6" t="s">
        <v>86</v>
      </c>
      <c r="C25" s="7" t="s">
        <v>30</v>
      </c>
      <c r="D25" s="8"/>
      <c r="E25" s="59">
        <v>8660.8642754113189</v>
      </c>
      <c r="F25" s="51">
        <v>2.5167932034218343</v>
      </c>
      <c r="G25" s="65">
        <v>23911.662887676932</v>
      </c>
      <c r="H25" s="1"/>
      <c r="I25" s="54">
        <v>415261.02680568438</v>
      </c>
      <c r="J25" s="65">
        <v>2331880.2627846855</v>
      </c>
      <c r="K25" s="1"/>
      <c r="L25" s="61">
        <f t="shared" si="1"/>
        <v>471158.38</v>
      </c>
      <c r="M25" s="70">
        <f t="shared" si="2"/>
        <v>147559.35</v>
      </c>
      <c r="N25" s="70">
        <f t="shared" si="2"/>
        <v>154635.99</v>
      </c>
      <c r="O25" s="70">
        <f t="shared" si="2"/>
        <v>153336.51</v>
      </c>
      <c r="P25" s="70">
        <f t="shared" si="3"/>
        <v>15626.530000000028</v>
      </c>
      <c r="Q25" s="61">
        <f t="shared" si="4"/>
        <v>471158.38</v>
      </c>
      <c r="R25" s="61">
        <f t="shared" si="5"/>
        <v>0</v>
      </c>
    </row>
    <row r="26" spans="1:18" x14ac:dyDescent="0.25">
      <c r="A26" s="6" t="s">
        <v>49</v>
      </c>
      <c r="B26" s="6" t="s">
        <v>50</v>
      </c>
      <c r="C26" s="7" t="s">
        <v>30</v>
      </c>
      <c r="D26" s="8"/>
      <c r="E26" s="59">
        <v>8259.2218320432457</v>
      </c>
      <c r="F26" s="51">
        <v>2.0134345627374675</v>
      </c>
      <c r="G26" s="65">
        <v>19129.330310141548</v>
      </c>
      <c r="H26" s="1"/>
      <c r="I26" s="54">
        <v>462112.40389393823</v>
      </c>
      <c r="J26" s="65">
        <v>2225287.9458328113</v>
      </c>
      <c r="K26" s="1"/>
      <c r="L26" s="61">
        <f t="shared" si="1"/>
        <v>448883.46</v>
      </c>
      <c r="M26" s="70">
        <f t="shared" si="2"/>
        <v>140583.19</v>
      </c>
      <c r="N26" s="70">
        <f t="shared" si="2"/>
        <v>147325.28</v>
      </c>
      <c r="O26" s="70">
        <f t="shared" si="2"/>
        <v>146087.23000000001</v>
      </c>
      <c r="P26" s="70">
        <f t="shared" si="3"/>
        <v>14887.760000000009</v>
      </c>
      <c r="Q26" s="61">
        <f t="shared" si="4"/>
        <v>448883.45999999996</v>
      </c>
      <c r="R26" s="61">
        <f t="shared" si="5"/>
        <v>0</v>
      </c>
    </row>
    <row r="27" spans="1:18" x14ac:dyDescent="0.25">
      <c r="A27" s="11" t="s">
        <v>59</v>
      </c>
      <c r="B27" s="11" t="s">
        <v>60</v>
      </c>
      <c r="C27" s="12" t="s">
        <v>30</v>
      </c>
      <c r="D27" s="13"/>
      <c r="E27" s="60">
        <v>8695.8779024573232</v>
      </c>
      <c r="F27" s="52">
        <v>2.2651138830796511</v>
      </c>
      <c r="G27" s="66">
        <v>17215.955425265325</v>
      </c>
      <c r="H27" s="14"/>
      <c r="I27" s="55">
        <v>492038.76997357502</v>
      </c>
      <c r="J27" s="66">
        <v>2603164.447603242</v>
      </c>
      <c r="K27" s="14"/>
      <c r="L27" s="61">
        <f t="shared" si="1"/>
        <v>524076.08</v>
      </c>
      <c r="M27" s="70">
        <f t="shared" si="2"/>
        <v>164132.32999999999</v>
      </c>
      <c r="N27" s="70">
        <f t="shared" si="2"/>
        <v>172003.78</v>
      </c>
      <c r="O27" s="70">
        <f t="shared" si="2"/>
        <v>170558.35</v>
      </c>
      <c r="P27" s="70">
        <f t="shared" si="3"/>
        <v>17381.619999999995</v>
      </c>
      <c r="Q27" s="61">
        <f t="shared" si="4"/>
        <v>524076.07999999996</v>
      </c>
      <c r="R27" s="61">
        <f t="shared" si="5"/>
        <v>0</v>
      </c>
    </row>
    <row r="28" spans="1:18" x14ac:dyDescent="0.25">
      <c r="A28" s="6" t="s">
        <v>55</v>
      </c>
      <c r="B28" s="6" t="s">
        <v>56</v>
      </c>
      <c r="C28" s="7" t="s">
        <v>30</v>
      </c>
      <c r="D28" s="8"/>
      <c r="E28" s="59">
        <v>63752.124789141235</v>
      </c>
      <c r="F28" s="51">
        <v>11.136809925141618</v>
      </c>
      <c r="G28" s="65">
        <v>105809.10827797044</v>
      </c>
      <c r="H28" s="1"/>
      <c r="I28" s="54">
        <v>1150086.4801693903</v>
      </c>
      <c r="J28" s="65">
        <v>6173085.5470670676</v>
      </c>
      <c r="K28" s="1"/>
      <c r="L28" s="61">
        <f t="shared" si="1"/>
        <v>1255778.9300000002</v>
      </c>
      <c r="M28" s="70">
        <f t="shared" si="2"/>
        <v>393290.08</v>
      </c>
      <c r="N28" s="70">
        <f t="shared" si="2"/>
        <v>412151.47</v>
      </c>
      <c r="O28" s="70">
        <f t="shared" si="2"/>
        <v>408687.95</v>
      </c>
      <c r="P28" s="70">
        <f t="shared" si="3"/>
        <v>41649.430000000109</v>
      </c>
      <c r="Q28" s="61">
        <f t="shared" si="4"/>
        <v>1255778.9300000002</v>
      </c>
      <c r="R28" s="61">
        <f t="shared" si="5"/>
        <v>0</v>
      </c>
    </row>
    <row r="29" spans="1:18" x14ac:dyDescent="0.25">
      <c r="A29" s="6" t="s">
        <v>53</v>
      </c>
      <c r="B29" s="6" t="s">
        <v>54</v>
      </c>
      <c r="C29" s="7" t="s">
        <v>30</v>
      </c>
      <c r="D29" s="8"/>
      <c r="E29" s="59">
        <v>60945.287528180867</v>
      </c>
      <c r="F29" s="51">
        <v>11.577248735740437</v>
      </c>
      <c r="G29" s="65">
        <v>85380.552482613668</v>
      </c>
      <c r="H29" s="1"/>
      <c r="I29" s="54">
        <v>533313.17961932218</v>
      </c>
      <c r="J29" s="65">
        <v>1948151.6331486409</v>
      </c>
      <c r="K29" s="1"/>
      <c r="L29" s="61">
        <f t="shared" si="1"/>
        <v>406706.44</v>
      </c>
      <c r="M29" s="70">
        <f t="shared" si="2"/>
        <v>127374.02</v>
      </c>
      <c r="N29" s="70">
        <f t="shared" si="2"/>
        <v>133482.62</v>
      </c>
      <c r="O29" s="70">
        <f t="shared" si="2"/>
        <v>132360.89000000001</v>
      </c>
      <c r="P29" s="70">
        <f t="shared" si="3"/>
        <v>13488.909999999974</v>
      </c>
      <c r="Q29" s="61">
        <f t="shared" si="4"/>
        <v>406706.44</v>
      </c>
      <c r="R29" s="61">
        <f t="shared" si="5"/>
        <v>0</v>
      </c>
    </row>
    <row r="30" spans="1:18" x14ac:dyDescent="0.25">
      <c r="A30" s="6" t="s">
        <v>57</v>
      </c>
      <c r="B30" s="6" t="s">
        <v>58</v>
      </c>
      <c r="C30" s="7" t="s">
        <v>30</v>
      </c>
      <c r="D30" s="8"/>
      <c r="E30" s="59">
        <v>55672.768729372045</v>
      </c>
      <c r="F30" s="51">
        <v>9.5638141730029709</v>
      </c>
      <c r="G30" s="65">
        <v>90864.318973172354</v>
      </c>
      <c r="H30" s="1"/>
      <c r="I30" s="54">
        <v>460964.50918063748</v>
      </c>
      <c r="J30" s="65">
        <v>2148360.9599376698</v>
      </c>
      <c r="K30" s="1"/>
      <c r="L30" s="61">
        <f t="shared" si="1"/>
        <v>447845.05</v>
      </c>
      <c r="M30" s="70">
        <f t="shared" si="2"/>
        <v>140257.98000000001</v>
      </c>
      <c r="N30" s="70">
        <f t="shared" si="2"/>
        <v>146984.47</v>
      </c>
      <c r="O30" s="70">
        <f t="shared" si="2"/>
        <v>145749.28</v>
      </c>
      <c r="P30" s="70">
        <f t="shared" si="3"/>
        <v>14853.319999999949</v>
      </c>
      <c r="Q30" s="61">
        <f t="shared" si="4"/>
        <v>447845.04999999993</v>
      </c>
      <c r="R30" s="61">
        <f t="shared" si="5"/>
        <v>0</v>
      </c>
    </row>
    <row r="31" spans="1:18" x14ac:dyDescent="0.25">
      <c r="A31" s="6" t="s">
        <v>33</v>
      </c>
      <c r="B31" s="6" t="s">
        <v>34</v>
      </c>
      <c r="C31" s="7" t="s">
        <v>30</v>
      </c>
      <c r="D31" s="8"/>
      <c r="E31" s="59">
        <v>45823.85788507016</v>
      </c>
      <c r="F31" s="51">
        <v>10.318852134029521</v>
      </c>
      <c r="G31" s="65">
        <v>98037.817839475436</v>
      </c>
      <c r="H31" s="1"/>
      <c r="I31" s="54">
        <v>128107.74914104505</v>
      </c>
      <c r="J31" s="65">
        <v>538107.34044855973</v>
      </c>
      <c r="K31" s="1"/>
      <c r="L31" s="61">
        <f t="shared" si="1"/>
        <v>127229.03</v>
      </c>
      <c r="M31" s="70">
        <f t="shared" si="2"/>
        <v>39846.120000000003</v>
      </c>
      <c r="N31" s="70">
        <f t="shared" si="2"/>
        <v>41757.06</v>
      </c>
      <c r="O31" s="70">
        <f t="shared" si="2"/>
        <v>41406.15</v>
      </c>
      <c r="P31" s="70">
        <f t="shared" si="3"/>
        <v>4219.7000000000044</v>
      </c>
      <c r="Q31" s="61">
        <f t="shared" si="4"/>
        <v>127229.03</v>
      </c>
      <c r="R31" s="61">
        <f t="shared" si="5"/>
        <v>0</v>
      </c>
    </row>
    <row r="32" spans="1:18" x14ac:dyDescent="0.25">
      <c r="A32" s="11" t="s">
        <v>31</v>
      </c>
      <c r="B32" s="11" t="s">
        <v>32</v>
      </c>
      <c r="C32" s="12" t="s">
        <v>30</v>
      </c>
      <c r="D32" s="13"/>
      <c r="E32" s="60">
        <v>0</v>
      </c>
      <c r="F32" s="52">
        <v>0</v>
      </c>
      <c r="G32" s="66">
        <v>0</v>
      </c>
      <c r="H32" s="14"/>
      <c r="I32" s="55">
        <v>68.427359947488753</v>
      </c>
      <c r="J32" s="66">
        <v>138.32261552502126</v>
      </c>
      <c r="K32" s="14"/>
      <c r="L32" s="61">
        <f t="shared" si="1"/>
        <v>27.66</v>
      </c>
      <c r="M32" s="70">
        <f t="shared" si="2"/>
        <v>8.66</v>
      </c>
      <c r="N32" s="70">
        <f t="shared" si="2"/>
        <v>9.08</v>
      </c>
      <c r="O32" s="70">
        <f t="shared" si="2"/>
        <v>9</v>
      </c>
      <c r="P32" s="70">
        <f t="shared" si="3"/>
        <v>0.91999999999999993</v>
      </c>
      <c r="Q32" s="61">
        <f t="shared" si="4"/>
        <v>27.660000000000004</v>
      </c>
      <c r="R32" s="61">
        <f t="shared" si="5"/>
        <v>0</v>
      </c>
    </row>
    <row r="33" spans="1:18" x14ac:dyDescent="0.25">
      <c r="A33" s="6" t="s">
        <v>87</v>
      </c>
      <c r="B33" s="6" t="s">
        <v>88</v>
      </c>
      <c r="C33" s="7" t="s">
        <v>30</v>
      </c>
      <c r="D33" s="8"/>
      <c r="E33" s="59">
        <v>10600.378104971081</v>
      </c>
      <c r="F33" s="51">
        <v>2.768472523764018</v>
      </c>
      <c r="G33" s="65">
        <v>11632.380063765038</v>
      </c>
      <c r="H33" s="1"/>
      <c r="I33" s="54">
        <v>148928.62496572005</v>
      </c>
      <c r="J33" s="65">
        <v>505384.77315674815</v>
      </c>
      <c r="K33" s="1"/>
      <c r="L33" s="61">
        <f t="shared" si="1"/>
        <v>103403.43</v>
      </c>
      <c r="M33" s="70">
        <f t="shared" si="2"/>
        <v>32384.32</v>
      </c>
      <c r="N33" s="70">
        <f t="shared" si="2"/>
        <v>33937.4</v>
      </c>
      <c r="O33" s="70">
        <f t="shared" si="2"/>
        <v>33652.21</v>
      </c>
      <c r="P33" s="70">
        <f t="shared" si="3"/>
        <v>3429.4999999999854</v>
      </c>
      <c r="Q33" s="61">
        <f t="shared" si="4"/>
        <v>103403.42999999998</v>
      </c>
      <c r="R33" s="61">
        <f t="shared" si="5"/>
        <v>0</v>
      </c>
    </row>
    <row r="34" spans="1:18" x14ac:dyDescent="0.25">
      <c r="A34" s="6" t="s">
        <v>71</v>
      </c>
      <c r="B34" s="6" t="s">
        <v>72</v>
      </c>
      <c r="C34" s="7" t="s">
        <v>30</v>
      </c>
      <c r="D34" s="8"/>
      <c r="E34" s="59">
        <v>37775.071424748028</v>
      </c>
      <c r="F34" s="51">
        <v>8.1166580810354141</v>
      </c>
      <c r="G34" s="65">
        <v>77115.112812758089</v>
      </c>
      <c r="H34" s="1"/>
      <c r="I34" s="54">
        <v>218863.11917890259</v>
      </c>
      <c r="J34" s="65">
        <v>1153464.739102979</v>
      </c>
      <c r="K34" s="1"/>
      <c r="L34" s="61">
        <f t="shared" si="1"/>
        <v>246115.97</v>
      </c>
      <c r="M34" s="70">
        <f t="shared" si="2"/>
        <v>77079.63</v>
      </c>
      <c r="N34" s="70">
        <f t="shared" si="2"/>
        <v>80776.210000000006</v>
      </c>
      <c r="O34" s="70">
        <f t="shared" si="2"/>
        <v>80097.399999999994</v>
      </c>
      <c r="P34" s="70">
        <f t="shared" si="3"/>
        <v>8162.7299999999959</v>
      </c>
      <c r="Q34" s="61">
        <f t="shared" si="4"/>
        <v>246115.97000000003</v>
      </c>
      <c r="R34" s="61">
        <f t="shared" si="5"/>
        <v>0</v>
      </c>
    </row>
    <row r="35" spans="1:18" x14ac:dyDescent="0.25">
      <c r="A35" s="6" t="s">
        <v>51</v>
      </c>
      <c r="B35" s="6" t="s">
        <v>52</v>
      </c>
      <c r="C35" s="7" t="s">
        <v>30</v>
      </c>
      <c r="D35" s="8"/>
      <c r="E35" s="59">
        <v>3084.2734429463808</v>
      </c>
      <c r="F35" s="51">
        <v>0.62919830085545858</v>
      </c>
      <c r="G35" s="65">
        <v>5977.915721919233</v>
      </c>
      <c r="H35" s="1"/>
      <c r="I35" s="54">
        <v>200004.87720832863</v>
      </c>
      <c r="J35" s="65">
        <v>1191035.2046872787</v>
      </c>
      <c r="K35" s="1"/>
      <c r="L35" s="61">
        <f t="shared" si="1"/>
        <v>239402.62</v>
      </c>
      <c r="M35" s="70">
        <f t="shared" si="2"/>
        <v>74977.11</v>
      </c>
      <c r="N35" s="70">
        <f t="shared" si="2"/>
        <v>78572.86</v>
      </c>
      <c r="O35" s="70">
        <f t="shared" si="2"/>
        <v>77912.570000000007</v>
      </c>
      <c r="P35" s="70">
        <f t="shared" si="3"/>
        <v>7940.0800000000017</v>
      </c>
      <c r="Q35" s="61">
        <f t="shared" si="4"/>
        <v>239402.62</v>
      </c>
      <c r="R35" s="61">
        <f t="shared" si="5"/>
        <v>0</v>
      </c>
    </row>
    <row r="36" spans="1:18" x14ac:dyDescent="0.25">
      <c r="A36" s="11" t="s">
        <v>79</v>
      </c>
      <c r="B36" s="11" t="s">
        <v>80</v>
      </c>
      <c r="C36" s="12" t="s">
        <v>30</v>
      </c>
      <c r="D36" s="13"/>
      <c r="E36" s="60">
        <v>20786.655640217159</v>
      </c>
      <c r="F36" s="52">
        <v>6.0403036882124024</v>
      </c>
      <c r="G36" s="66">
        <v>57387.990930424639</v>
      </c>
      <c r="H36" s="14"/>
      <c r="I36" s="55">
        <v>182128.52166616742</v>
      </c>
      <c r="J36" s="66">
        <v>844603.14025815891</v>
      </c>
      <c r="K36" s="14"/>
      <c r="L36" s="61">
        <f t="shared" si="1"/>
        <v>180398.23</v>
      </c>
      <c r="M36" s="70">
        <f>ROUND($L36*(M$1+(SUM($O$1:$P$1)/2)),2)</f>
        <v>88844.35</v>
      </c>
      <c r="N36" s="70">
        <f>ROUND($L36*(N$1+(SUM($O$1:$P$1)/2)),2)</f>
        <v>91553.88</v>
      </c>
      <c r="O36" s="70">
        <v>0</v>
      </c>
      <c r="P36" s="70">
        <f t="shared" si="3"/>
        <v>0</v>
      </c>
      <c r="Q36" s="61">
        <f t="shared" si="4"/>
        <v>180398.23</v>
      </c>
      <c r="R36" s="61">
        <f t="shared" si="5"/>
        <v>0</v>
      </c>
    </row>
    <row r="37" spans="1:18" x14ac:dyDescent="0.25">
      <c r="A37" s="6" t="s">
        <v>113</v>
      </c>
      <c r="B37" s="6" t="s">
        <v>114</v>
      </c>
      <c r="C37" s="7" t="s">
        <v>30</v>
      </c>
      <c r="D37" s="8"/>
      <c r="E37" s="59">
        <v>115714.73890815355</v>
      </c>
      <c r="F37" s="51">
        <v>6.984101139495591</v>
      </c>
      <c r="G37" s="65">
        <v>66354.864513303502</v>
      </c>
      <c r="H37" s="1"/>
      <c r="I37" s="54">
        <v>218235.74734899116</v>
      </c>
      <c r="J37" s="65">
        <v>1069718.6238865585</v>
      </c>
      <c r="K37" s="1"/>
      <c r="L37" s="61">
        <f t="shared" si="1"/>
        <v>227214.69</v>
      </c>
      <c r="M37" s="70">
        <f t="shared" si="2"/>
        <v>71160.039999999994</v>
      </c>
      <c r="N37" s="70">
        <f t="shared" si="2"/>
        <v>74572.73</v>
      </c>
      <c r="O37" s="70">
        <f t="shared" si="2"/>
        <v>73946.06</v>
      </c>
      <c r="P37" s="70">
        <f t="shared" si="3"/>
        <v>7535.8600000000297</v>
      </c>
      <c r="Q37" s="61">
        <f t="shared" si="4"/>
        <v>227214.69</v>
      </c>
      <c r="R37" s="61">
        <f t="shared" si="5"/>
        <v>0</v>
      </c>
    </row>
    <row r="38" spans="1:18" x14ac:dyDescent="0.25">
      <c r="A38" s="6" t="s">
        <v>67</v>
      </c>
      <c r="B38" s="6" t="s">
        <v>68</v>
      </c>
      <c r="C38" s="7" t="s">
        <v>30</v>
      </c>
      <c r="D38" s="8"/>
      <c r="E38" s="59">
        <v>11578.196308381528</v>
      </c>
      <c r="F38" s="51">
        <v>2.0763543928230135</v>
      </c>
      <c r="G38" s="65">
        <v>18331.299553326746</v>
      </c>
      <c r="H38" s="1"/>
      <c r="I38" s="54">
        <v>301892.93141945731</v>
      </c>
      <c r="J38" s="65">
        <v>1363564.0334459033</v>
      </c>
      <c r="K38" s="1"/>
      <c r="L38" s="61">
        <f t="shared" si="1"/>
        <v>276379.07</v>
      </c>
      <c r="M38" s="70">
        <f t="shared" si="2"/>
        <v>86557.55</v>
      </c>
      <c r="N38" s="70">
        <f t="shared" si="2"/>
        <v>90708.67</v>
      </c>
      <c r="O38" s="70">
        <f t="shared" si="2"/>
        <v>89946.4</v>
      </c>
      <c r="P38" s="70">
        <f t="shared" si="3"/>
        <v>9166.4500000000262</v>
      </c>
      <c r="Q38" s="61">
        <f t="shared" si="4"/>
        <v>276379.07</v>
      </c>
      <c r="R38" s="61">
        <f t="shared" si="5"/>
        <v>0</v>
      </c>
    </row>
    <row r="39" spans="1:18" x14ac:dyDescent="0.25">
      <c r="A39" s="6" t="s">
        <v>89</v>
      </c>
      <c r="B39" s="6" t="s">
        <v>90</v>
      </c>
      <c r="C39" s="7" t="s">
        <v>30</v>
      </c>
      <c r="D39" s="8"/>
      <c r="E39" s="59">
        <v>17928.543122125164</v>
      </c>
      <c r="F39" s="51">
        <v>3.8381096352182977</v>
      </c>
      <c r="G39" s="65">
        <v>36465.285903707329</v>
      </c>
      <c r="H39" s="1"/>
      <c r="I39" s="54">
        <v>98939.80287722082</v>
      </c>
      <c r="J39" s="65">
        <v>486071.23302963842</v>
      </c>
      <c r="K39" s="1"/>
      <c r="L39" s="61">
        <f t="shared" si="1"/>
        <v>104507.31</v>
      </c>
      <c r="M39" s="70">
        <f t="shared" si="2"/>
        <v>32730.04</v>
      </c>
      <c r="N39" s="70">
        <f t="shared" si="2"/>
        <v>34299.699999999997</v>
      </c>
      <c r="O39" s="70">
        <f t="shared" si="2"/>
        <v>34011.46</v>
      </c>
      <c r="P39" s="70">
        <f t="shared" si="3"/>
        <v>3466.1099999999933</v>
      </c>
      <c r="Q39" s="61">
        <f t="shared" si="4"/>
        <v>104507.30999999997</v>
      </c>
      <c r="R39" s="61">
        <f t="shared" si="5"/>
        <v>0</v>
      </c>
    </row>
    <row r="40" spans="1:18" x14ac:dyDescent="0.25">
      <c r="A40" s="6" t="s">
        <v>81</v>
      </c>
      <c r="B40" s="6" t="s">
        <v>82</v>
      </c>
      <c r="C40" s="7" t="s">
        <v>30</v>
      </c>
      <c r="D40" s="8"/>
      <c r="E40" s="59">
        <v>27136.741336665942</v>
      </c>
      <c r="F40" s="51">
        <v>6.5436623288967688</v>
      </c>
      <c r="G40" s="65">
        <v>39971.882517294805</v>
      </c>
      <c r="H40" s="1"/>
      <c r="I40" s="54">
        <v>348381.39240166236</v>
      </c>
      <c r="J40" s="65">
        <v>1448244.4830927975</v>
      </c>
      <c r="K40" s="1"/>
      <c r="L40" s="61">
        <f t="shared" si="1"/>
        <v>297643.28000000003</v>
      </c>
      <c r="M40" s="70">
        <f t="shared" si="2"/>
        <v>93217.16</v>
      </c>
      <c r="N40" s="70">
        <f t="shared" si="2"/>
        <v>97687.67</v>
      </c>
      <c r="O40" s="70">
        <f t="shared" si="2"/>
        <v>96866.75</v>
      </c>
      <c r="P40" s="70">
        <f t="shared" si="3"/>
        <v>9871.7000000000262</v>
      </c>
      <c r="Q40" s="61">
        <f t="shared" si="4"/>
        <v>297643.28000000003</v>
      </c>
      <c r="R40" s="61">
        <f t="shared" si="5"/>
        <v>0</v>
      </c>
    </row>
    <row r="41" spans="1:18" x14ac:dyDescent="0.25">
      <c r="A41" s="11" t="s">
        <v>35</v>
      </c>
      <c r="B41" s="11" t="s">
        <v>36</v>
      </c>
      <c r="C41" s="12" t="s">
        <v>30</v>
      </c>
      <c r="D41" s="13"/>
      <c r="E41" s="60">
        <v>185216.01845575238</v>
      </c>
      <c r="F41" s="52">
        <v>35.109265187734586</v>
      </c>
      <c r="G41" s="66">
        <v>333567.69728309318</v>
      </c>
      <c r="H41" s="14"/>
      <c r="I41" s="55">
        <v>2261733.2995877829</v>
      </c>
      <c r="J41" s="66">
        <v>15159504.044317683</v>
      </c>
      <c r="K41" s="14"/>
      <c r="L41" s="61">
        <f t="shared" si="1"/>
        <v>3098614.35</v>
      </c>
      <c r="M41" s="70">
        <f t="shared" si="2"/>
        <v>970436.96</v>
      </c>
      <c r="N41" s="70">
        <f t="shared" si="2"/>
        <v>1016977.13</v>
      </c>
      <c r="O41" s="70">
        <f t="shared" si="2"/>
        <v>1008430.96</v>
      </c>
      <c r="P41" s="70">
        <f t="shared" si="3"/>
        <v>102769.30000000028</v>
      </c>
      <c r="Q41" s="61">
        <f t="shared" si="4"/>
        <v>3098614.35</v>
      </c>
      <c r="R41" s="61">
        <f t="shared" si="5"/>
        <v>0</v>
      </c>
    </row>
    <row r="42" spans="1:18" x14ac:dyDescent="0.25">
      <c r="A42" s="6" t="s">
        <v>67</v>
      </c>
      <c r="B42" s="6" t="s">
        <v>68</v>
      </c>
      <c r="C42" s="7" t="s">
        <v>30</v>
      </c>
      <c r="D42" s="8"/>
      <c r="E42" s="59">
        <v>0</v>
      </c>
      <c r="F42" s="51">
        <v>0</v>
      </c>
      <c r="G42" s="65">
        <v>0</v>
      </c>
      <c r="H42" s="1"/>
      <c r="I42" s="54">
        <v>27763.400583977855</v>
      </c>
      <c r="J42" s="65">
        <v>146596.61438859862</v>
      </c>
      <c r="K42" s="1"/>
      <c r="L42" s="61">
        <f t="shared" si="1"/>
        <v>29319.32</v>
      </c>
      <c r="M42" s="70">
        <f t="shared" si="2"/>
        <v>9182.35</v>
      </c>
      <c r="N42" s="70">
        <f t="shared" si="2"/>
        <v>9622.7099999999991</v>
      </c>
      <c r="O42" s="70">
        <f t="shared" si="2"/>
        <v>9541.85</v>
      </c>
      <c r="P42" s="70">
        <f t="shared" si="3"/>
        <v>972.41000000000167</v>
      </c>
      <c r="Q42" s="61">
        <f t="shared" si="4"/>
        <v>29319.32</v>
      </c>
      <c r="R42" s="61">
        <f t="shared" si="5"/>
        <v>0</v>
      </c>
    </row>
    <row r="43" spans="1:18" x14ac:dyDescent="0.25">
      <c r="A43" s="6" t="s">
        <v>113</v>
      </c>
      <c r="B43" s="6" t="s">
        <v>114</v>
      </c>
      <c r="C43" s="7" t="s">
        <v>30</v>
      </c>
      <c r="D43" s="8"/>
      <c r="E43" s="59">
        <v>26684.695075812939</v>
      </c>
      <c r="F43" s="51">
        <v>4.152708785646027</v>
      </c>
      <c r="G43" s="65">
        <v>39454.243764666942</v>
      </c>
      <c r="H43" s="1"/>
      <c r="I43" s="54">
        <v>61865.786639435537</v>
      </c>
      <c r="J43" s="65">
        <v>359980.46496966598</v>
      </c>
      <c r="K43" s="1"/>
      <c r="L43" s="61">
        <f t="shared" si="1"/>
        <v>79886.94</v>
      </c>
      <c r="M43" s="70">
        <f t="shared" si="2"/>
        <v>25019.32</v>
      </c>
      <c r="N43" s="70">
        <f t="shared" si="2"/>
        <v>26219.200000000001</v>
      </c>
      <c r="O43" s="70">
        <f t="shared" si="2"/>
        <v>25998.87</v>
      </c>
      <c r="P43" s="70">
        <f t="shared" si="3"/>
        <v>2649.5500000000029</v>
      </c>
      <c r="Q43" s="61">
        <f t="shared" si="4"/>
        <v>79886.94</v>
      </c>
      <c r="R43" s="61">
        <f t="shared" si="5"/>
        <v>0</v>
      </c>
    </row>
    <row r="44" spans="1:18" x14ac:dyDescent="0.25">
      <c r="A44" s="6" t="s">
        <v>83</v>
      </c>
      <c r="B44" s="6" t="s">
        <v>84</v>
      </c>
      <c r="C44" s="7" t="s">
        <v>30</v>
      </c>
      <c r="D44" s="8"/>
      <c r="E44" s="59">
        <v>595692.55320023885</v>
      </c>
      <c r="F44" s="51">
        <v>290.81545465539295</v>
      </c>
      <c r="G44" s="65">
        <v>1547770.1816285145</v>
      </c>
      <c r="H44" s="1"/>
      <c r="I44" s="54">
        <v>1484798.3527507216</v>
      </c>
      <c r="J44" s="65">
        <v>4873678.8520771945</v>
      </c>
      <c r="K44" s="1"/>
      <c r="L44" s="61">
        <f t="shared" si="1"/>
        <v>1284289.81</v>
      </c>
      <c r="M44" s="70">
        <f t="shared" si="2"/>
        <v>402219.24</v>
      </c>
      <c r="N44" s="70">
        <f t="shared" si="2"/>
        <v>421508.85</v>
      </c>
      <c r="O44" s="70">
        <f t="shared" si="2"/>
        <v>417966.7</v>
      </c>
      <c r="P44" s="70">
        <f t="shared" si="3"/>
        <v>42595.020000000077</v>
      </c>
      <c r="Q44" s="61">
        <f t="shared" si="4"/>
        <v>1284289.81</v>
      </c>
      <c r="R44" s="61">
        <f t="shared" si="5"/>
        <v>0</v>
      </c>
    </row>
    <row r="45" spans="1:18" x14ac:dyDescent="0.25">
      <c r="A45" s="6"/>
      <c r="B45" s="6"/>
      <c r="C45" s="7"/>
      <c r="D45" s="8"/>
      <c r="E45" s="57">
        <f>SUM(E3:E44)</f>
        <v>3642282.4850294138</v>
      </c>
      <c r="F45" s="53">
        <f>SUM(F3:F44)</f>
        <v>1074.6077780310375</v>
      </c>
      <c r="G45" s="67">
        <f>SUM(G3:G44)</f>
        <v>6551789.075288387</v>
      </c>
      <c r="H45" s="16"/>
      <c r="I45" s="56">
        <f>SUM(I3:I44)</f>
        <v>20284438.915092457</v>
      </c>
      <c r="J45" s="67">
        <f>SUM(J3:J44)</f>
        <v>97639476.168871745</v>
      </c>
      <c r="K45" s="16"/>
      <c r="L45" s="62">
        <f>SUM(L3:L44)</f>
        <v>20838253.060000002</v>
      </c>
      <c r="M45" s="71">
        <f t="shared" ref="M45:Q45" si="6">SUM(M3:M44)</f>
        <v>6899197.8800000008</v>
      </c>
      <c r="N45" s="71">
        <f t="shared" si="6"/>
        <v>7212181.6299999999</v>
      </c>
      <c r="O45" s="71">
        <f t="shared" si="6"/>
        <v>6104738.9999999991</v>
      </c>
      <c r="P45" s="71">
        <f t="shared" si="6"/>
        <v>622134.55000000028</v>
      </c>
      <c r="Q45" s="62">
        <f t="shared" si="6"/>
        <v>20838253.060000002</v>
      </c>
      <c r="R45" s="61">
        <f t="shared" si="5"/>
        <v>0</v>
      </c>
    </row>
    <row r="46" spans="1:18" x14ac:dyDescent="0.25">
      <c r="A46" s="6"/>
      <c r="B46" s="6"/>
      <c r="C46" s="7"/>
      <c r="D46" s="8"/>
      <c r="E46" s="59"/>
      <c r="F46" s="9"/>
      <c r="G46" s="65"/>
      <c r="H46" s="1"/>
      <c r="I46" s="10"/>
      <c r="J46" s="65"/>
      <c r="K46" s="1"/>
      <c r="L46" s="61"/>
      <c r="M46" s="72"/>
      <c r="N46" s="72"/>
      <c r="O46" s="72"/>
      <c r="P46" s="72"/>
    </row>
    <row r="47" spans="1:18" x14ac:dyDescent="0.25">
      <c r="A47" s="6" t="s">
        <v>179</v>
      </c>
      <c r="B47" s="6" t="s">
        <v>180</v>
      </c>
      <c r="C47" s="7" t="s">
        <v>2</v>
      </c>
      <c r="D47" s="8"/>
      <c r="E47" s="59">
        <v>180458.22978312243</v>
      </c>
      <c r="F47" s="51">
        <v>49.6540865929435</v>
      </c>
      <c r="G47" s="65">
        <v>395457.34880268155</v>
      </c>
      <c r="H47" s="1"/>
      <c r="I47" s="54">
        <v>656323.50327632669</v>
      </c>
      <c r="J47" s="65">
        <v>1116039.3505244933</v>
      </c>
      <c r="K47" s="1"/>
      <c r="L47" s="61">
        <f t="shared" ref="L47:L109" si="7">ROUND($G47/5,2)+ROUND($J47/5,2)</f>
        <v>302299.33999999997</v>
      </c>
      <c r="M47" s="70">
        <f t="shared" ref="M47:O61" si="8">ROUND($L47*M$1,2)</f>
        <v>94675.37</v>
      </c>
      <c r="N47" s="70">
        <f t="shared" si="8"/>
        <v>99215.8</v>
      </c>
      <c r="O47" s="70">
        <f t="shared" si="8"/>
        <v>98382.04</v>
      </c>
      <c r="P47" s="70">
        <f t="shared" ref="P47" si="9">L47-M47-N47-O47</f>
        <v>10026.129999999976</v>
      </c>
      <c r="Q47" s="61">
        <f t="shared" ref="Q47" si="10">SUM(M47:P47)</f>
        <v>302299.33999999997</v>
      </c>
      <c r="R47" s="61">
        <f t="shared" ref="R47" si="11">Q47-L47</f>
        <v>0</v>
      </c>
    </row>
    <row r="48" spans="1:18" x14ac:dyDescent="0.25">
      <c r="A48" s="11" t="s">
        <v>231</v>
      </c>
      <c r="B48" s="11" t="s">
        <v>232</v>
      </c>
      <c r="C48" s="12" t="s">
        <v>2</v>
      </c>
      <c r="D48" s="13"/>
      <c r="E48" s="60">
        <v>1751643.5194416309</v>
      </c>
      <c r="F48" s="52">
        <v>703.72828663539519</v>
      </c>
      <c r="G48" s="66">
        <v>5604665.0256947083</v>
      </c>
      <c r="H48" s="14"/>
      <c r="I48" s="55">
        <v>3102243.3115276927</v>
      </c>
      <c r="J48" s="66">
        <v>5275181.5122924922</v>
      </c>
      <c r="K48" s="14"/>
      <c r="L48" s="61">
        <f t="shared" si="7"/>
        <v>2175969.31</v>
      </c>
      <c r="M48" s="70">
        <f t="shared" si="8"/>
        <v>681479.14</v>
      </c>
      <c r="N48" s="70">
        <f t="shared" si="8"/>
        <v>714161.48</v>
      </c>
      <c r="O48" s="70">
        <f t="shared" si="8"/>
        <v>708160.03</v>
      </c>
      <c r="P48" s="70">
        <f t="shared" ref="P48:P110" si="12">L48-M48-N48-O48</f>
        <v>72168.659999999916</v>
      </c>
      <c r="Q48" s="61">
        <f t="shared" ref="Q48:Q110" si="13">SUM(M48:P48)</f>
        <v>2175969.3100000005</v>
      </c>
      <c r="R48" s="61">
        <f t="shared" ref="R48:R110" si="14">Q48-L48</f>
        <v>0</v>
      </c>
    </row>
    <row r="49" spans="1:18" x14ac:dyDescent="0.25">
      <c r="A49" s="6" t="s">
        <v>207</v>
      </c>
      <c r="B49" s="6" t="s">
        <v>208</v>
      </c>
      <c r="C49" s="7" t="s">
        <v>2</v>
      </c>
      <c r="D49" s="8"/>
      <c r="E49" s="59">
        <v>299592.81906274869</v>
      </c>
      <c r="F49" s="51">
        <v>127.20430376358769</v>
      </c>
      <c r="G49" s="65">
        <v>1013086.3373849314</v>
      </c>
      <c r="H49" s="1"/>
      <c r="I49" s="54">
        <v>1068381.9445168567</v>
      </c>
      <c r="J49" s="65">
        <v>1816720.3909634782</v>
      </c>
      <c r="K49" s="1"/>
      <c r="L49" s="61">
        <f t="shared" si="7"/>
        <v>565961.35</v>
      </c>
      <c r="M49" s="70">
        <f t="shared" si="8"/>
        <v>177250.14</v>
      </c>
      <c r="N49" s="70">
        <f t="shared" si="8"/>
        <v>185750.69</v>
      </c>
      <c r="O49" s="70">
        <f t="shared" si="8"/>
        <v>184189.73</v>
      </c>
      <c r="P49" s="70">
        <f t="shared" si="12"/>
        <v>18770.78999999995</v>
      </c>
      <c r="Q49" s="61">
        <f t="shared" si="13"/>
        <v>565961.35</v>
      </c>
      <c r="R49" s="61">
        <f t="shared" si="14"/>
        <v>0</v>
      </c>
    </row>
    <row r="50" spans="1:18" x14ac:dyDescent="0.25">
      <c r="A50" s="6" t="s">
        <v>233</v>
      </c>
      <c r="B50" s="6" t="s">
        <v>234</v>
      </c>
      <c r="C50" s="7" t="s">
        <v>2</v>
      </c>
      <c r="D50" s="8"/>
      <c r="E50" s="59">
        <v>7685098.6678917091</v>
      </c>
      <c r="F50" s="51">
        <v>1722.7974287189031</v>
      </c>
      <c r="G50" s="65">
        <v>13720782.123541769</v>
      </c>
      <c r="H50" s="1"/>
      <c r="I50" s="54">
        <v>5127148.3667233661</v>
      </c>
      <c r="J50" s="65">
        <v>8718412.9543986954</v>
      </c>
      <c r="K50" s="1"/>
      <c r="L50" s="61">
        <f t="shared" si="7"/>
        <v>4487839.01</v>
      </c>
      <c r="M50" s="70">
        <f t="shared" si="8"/>
        <v>1405520.14</v>
      </c>
      <c r="N50" s="70">
        <f t="shared" si="8"/>
        <v>1472926</v>
      </c>
      <c r="O50" s="70">
        <f t="shared" si="8"/>
        <v>1460548.26</v>
      </c>
      <c r="P50" s="70">
        <f t="shared" si="12"/>
        <v>148844.6100000001</v>
      </c>
      <c r="Q50" s="61">
        <f t="shared" si="13"/>
        <v>4487839.01</v>
      </c>
      <c r="R50" s="61">
        <f t="shared" si="14"/>
        <v>0</v>
      </c>
    </row>
    <row r="51" spans="1:18" x14ac:dyDescent="0.25">
      <c r="A51" s="6" t="s">
        <v>133</v>
      </c>
      <c r="B51" s="6" t="s">
        <v>134</v>
      </c>
      <c r="C51" s="7" t="s">
        <v>2</v>
      </c>
      <c r="D51" s="8"/>
      <c r="E51" s="59">
        <v>5599519.950131896</v>
      </c>
      <c r="F51" s="51">
        <v>1738.2775189591566</v>
      </c>
      <c r="G51" s="65">
        <v>13844069.366660785</v>
      </c>
      <c r="H51" s="1"/>
      <c r="I51" s="54">
        <v>6169236.4418123197</v>
      </c>
      <c r="J51" s="65">
        <v>10490422.173489455</v>
      </c>
      <c r="K51" s="1"/>
      <c r="L51" s="61">
        <f t="shared" si="7"/>
        <v>4866898.3000000007</v>
      </c>
      <c r="M51" s="70">
        <f t="shared" si="8"/>
        <v>1524235.5</v>
      </c>
      <c r="N51" s="70">
        <f t="shared" si="8"/>
        <v>1597334.71</v>
      </c>
      <c r="O51" s="70">
        <f t="shared" si="8"/>
        <v>1583911.51</v>
      </c>
      <c r="P51" s="70">
        <f t="shared" si="12"/>
        <v>161416.58000000077</v>
      </c>
      <c r="Q51" s="61">
        <f t="shared" si="13"/>
        <v>4866898.3000000007</v>
      </c>
      <c r="R51" s="61">
        <f t="shared" si="14"/>
        <v>0</v>
      </c>
    </row>
    <row r="52" spans="1:18" x14ac:dyDescent="0.25">
      <c r="A52" s="6" t="s">
        <v>359</v>
      </c>
      <c r="B52" s="6" t="s">
        <v>358</v>
      </c>
      <c r="C52" s="7" t="s">
        <v>2</v>
      </c>
      <c r="D52" s="8"/>
      <c r="E52" s="59">
        <v>1868206.7562609194</v>
      </c>
      <c r="F52" s="51">
        <v>616.80380686276328</v>
      </c>
      <c r="G52" s="65">
        <v>4912377.1058959281</v>
      </c>
      <c r="H52" s="1"/>
      <c r="I52" s="54">
        <v>3542357.1722725402</v>
      </c>
      <c r="J52" s="65">
        <v>6023569.1364603676</v>
      </c>
      <c r="K52" s="1"/>
      <c r="L52" s="61">
        <f t="shared" si="7"/>
        <v>2187189.25</v>
      </c>
      <c r="M52" s="70">
        <f t="shared" si="8"/>
        <v>684993.05</v>
      </c>
      <c r="N52" s="70">
        <f t="shared" si="8"/>
        <v>717843.91</v>
      </c>
      <c r="O52" s="70">
        <f t="shared" si="8"/>
        <v>711811.51</v>
      </c>
      <c r="P52" s="70">
        <f t="shared" si="12"/>
        <v>72540.779999999912</v>
      </c>
      <c r="Q52" s="61">
        <f t="shared" si="13"/>
        <v>2187189.2499999995</v>
      </c>
      <c r="R52" s="61">
        <f t="shared" si="14"/>
        <v>0</v>
      </c>
    </row>
    <row r="53" spans="1:18" x14ac:dyDescent="0.25">
      <c r="A53" s="6" t="s">
        <v>191</v>
      </c>
      <c r="B53" s="11" t="s">
        <v>192</v>
      </c>
      <c r="C53" s="12" t="s">
        <v>2</v>
      </c>
      <c r="D53" s="13"/>
      <c r="E53" s="60">
        <v>112393.30332310792</v>
      </c>
      <c r="F53" s="52">
        <v>23.305838779618764</v>
      </c>
      <c r="G53" s="66">
        <v>185613.4277721371</v>
      </c>
      <c r="H53" s="14"/>
      <c r="I53" s="55">
        <v>1389516.402565321</v>
      </c>
      <c r="J53" s="66">
        <v>2362790.5685547711</v>
      </c>
      <c r="K53" s="14"/>
      <c r="L53" s="61">
        <f t="shared" si="7"/>
        <v>509680.8</v>
      </c>
      <c r="M53" s="70">
        <f t="shared" si="8"/>
        <v>159623.96</v>
      </c>
      <c r="N53" s="70">
        <f t="shared" si="8"/>
        <v>167279.20000000001</v>
      </c>
      <c r="O53" s="70">
        <f t="shared" si="8"/>
        <v>165873.47</v>
      </c>
      <c r="P53" s="70">
        <f t="shared" si="12"/>
        <v>16904.169999999955</v>
      </c>
      <c r="Q53" s="61">
        <f t="shared" si="13"/>
        <v>509680.79999999993</v>
      </c>
      <c r="R53" s="61">
        <f t="shared" si="14"/>
        <v>0</v>
      </c>
    </row>
    <row r="54" spans="1:18" x14ac:dyDescent="0.25">
      <c r="A54" s="6" t="s">
        <v>362</v>
      </c>
      <c r="B54" s="6" t="s">
        <v>361</v>
      </c>
      <c r="C54" s="7" t="s">
        <v>2</v>
      </c>
      <c r="D54" s="8"/>
      <c r="E54" s="59">
        <v>1288600.2941454495</v>
      </c>
      <c r="F54" s="51">
        <v>354.41230904340114</v>
      </c>
      <c r="G54" s="65">
        <v>2822626.7309337216</v>
      </c>
      <c r="H54" s="1"/>
      <c r="I54" s="54">
        <v>2331091.3126266613</v>
      </c>
      <c r="J54" s="65">
        <v>3963883.0874868436</v>
      </c>
      <c r="K54" s="1"/>
      <c r="L54" s="61">
        <f t="shared" si="7"/>
        <v>1357301.97</v>
      </c>
      <c r="M54" s="70">
        <f t="shared" si="8"/>
        <v>425085.49</v>
      </c>
      <c r="N54" s="70">
        <f t="shared" si="8"/>
        <v>445471.72</v>
      </c>
      <c r="O54" s="70">
        <f t="shared" si="8"/>
        <v>441728.2</v>
      </c>
      <c r="P54" s="70">
        <f t="shared" si="12"/>
        <v>45016.56</v>
      </c>
      <c r="Q54" s="61">
        <f t="shared" si="13"/>
        <v>1357301.97</v>
      </c>
      <c r="R54" s="61">
        <f t="shared" si="14"/>
        <v>0</v>
      </c>
    </row>
    <row r="55" spans="1:18" x14ac:dyDescent="0.25">
      <c r="A55" s="6" t="s">
        <v>209</v>
      </c>
      <c r="B55" s="6" t="s">
        <v>210</v>
      </c>
      <c r="C55" s="7" t="s">
        <v>2</v>
      </c>
      <c r="D55" s="8"/>
      <c r="E55" s="59">
        <v>456191.25184986478</v>
      </c>
      <c r="F55" s="51">
        <v>211.02429273732247</v>
      </c>
      <c r="G55" s="65">
        <v>1680649.3294898716</v>
      </c>
      <c r="H55" s="1"/>
      <c r="I55" s="54">
        <v>2314233.5695464797</v>
      </c>
      <c r="J55" s="65">
        <v>3935217.4911085386</v>
      </c>
      <c r="K55" s="1"/>
      <c r="L55" s="61">
        <f t="shared" si="7"/>
        <v>1123173.3700000001</v>
      </c>
      <c r="M55" s="70">
        <f t="shared" si="8"/>
        <v>351760.12</v>
      </c>
      <c r="N55" s="70">
        <f t="shared" si="8"/>
        <v>368629.81</v>
      </c>
      <c r="O55" s="70">
        <f t="shared" si="8"/>
        <v>365532.03</v>
      </c>
      <c r="P55" s="70">
        <f t="shared" si="12"/>
        <v>37251.410000000091</v>
      </c>
      <c r="Q55" s="61">
        <f t="shared" si="13"/>
        <v>1123173.3700000001</v>
      </c>
      <c r="R55" s="61">
        <f t="shared" si="14"/>
        <v>0</v>
      </c>
    </row>
    <row r="56" spans="1:18" x14ac:dyDescent="0.25">
      <c r="A56" s="6" t="s">
        <v>311</v>
      </c>
      <c r="B56" s="6" t="s">
        <v>312</v>
      </c>
      <c r="C56" s="7" t="s">
        <v>2</v>
      </c>
      <c r="D56" s="8"/>
      <c r="E56" s="59">
        <v>2289071.6017282978</v>
      </c>
      <c r="F56" s="51">
        <v>614.1361558908734</v>
      </c>
      <c r="G56" s="65">
        <v>4891131.2779437853</v>
      </c>
      <c r="H56" s="1"/>
      <c r="I56" s="54">
        <v>0</v>
      </c>
      <c r="J56" s="65">
        <v>0</v>
      </c>
      <c r="K56" s="1"/>
      <c r="L56" s="61">
        <f t="shared" si="7"/>
        <v>978226.26</v>
      </c>
      <c r="M56" s="70">
        <f t="shared" si="8"/>
        <v>306364.98</v>
      </c>
      <c r="N56" s="70">
        <f t="shared" si="8"/>
        <v>321057.61</v>
      </c>
      <c r="O56" s="70">
        <f t="shared" si="8"/>
        <v>318359.61</v>
      </c>
      <c r="P56" s="70">
        <f t="shared" si="12"/>
        <v>32444.060000000056</v>
      </c>
      <c r="Q56" s="61">
        <f t="shared" si="13"/>
        <v>978226.26</v>
      </c>
      <c r="R56" s="61">
        <f t="shared" si="14"/>
        <v>0</v>
      </c>
    </row>
    <row r="57" spans="1:18" x14ac:dyDescent="0.25">
      <c r="A57" s="6" t="s">
        <v>300</v>
      </c>
      <c r="B57" s="6" t="s">
        <v>301</v>
      </c>
      <c r="C57" s="7" t="s">
        <v>2</v>
      </c>
      <c r="D57" s="8"/>
      <c r="E57" s="59">
        <v>131413.111366533</v>
      </c>
      <c r="F57" s="51">
        <v>24.488980312219773</v>
      </c>
      <c r="G57" s="65">
        <v>195036.25771111797</v>
      </c>
      <c r="H57" s="1"/>
      <c r="I57" s="54">
        <v>816569.83028592367</v>
      </c>
      <c r="J57" s="65">
        <v>1388528.7643988431</v>
      </c>
      <c r="K57" s="1"/>
      <c r="L57" s="61">
        <f t="shared" si="7"/>
        <v>316713</v>
      </c>
      <c r="M57" s="70">
        <f t="shared" si="8"/>
        <v>99189.5</v>
      </c>
      <c r="N57" s="70">
        <f t="shared" si="8"/>
        <v>103946.42</v>
      </c>
      <c r="O57" s="70">
        <f t="shared" si="8"/>
        <v>103072.91</v>
      </c>
      <c r="P57" s="70">
        <f t="shared" si="12"/>
        <v>10504.169999999998</v>
      </c>
      <c r="Q57" s="61">
        <f t="shared" si="13"/>
        <v>316712.99999999994</v>
      </c>
      <c r="R57" s="61">
        <f t="shared" si="14"/>
        <v>0</v>
      </c>
    </row>
    <row r="58" spans="1:18" x14ac:dyDescent="0.25">
      <c r="A58" s="6" t="s">
        <v>313</v>
      </c>
      <c r="B58" s="6" t="s">
        <v>314</v>
      </c>
      <c r="C58" s="7" t="s">
        <v>2</v>
      </c>
      <c r="D58" s="8"/>
      <c r="E58" s="59">
        <v>5123951.0434678122</v>
      </c>
      <c r="F58" s="51">
        <v>1252.7761595144661</v>
      </c>
      <c r="G58" s="65">
        <v>9977417.2213894222</v>
      </c>
      <c r="H58" s="1"/>
      <c r="I58" s="54">
        <v>0</v>
      </c>
      <c r="J58" s="65">
        <v>0</v>
      </c>
      <c r="K58" s="1"/>
      <c r="L58" s="61">
        <f t="shared" si="7"/>
        <v>1995483.44</v>
      </c>
      <c r="M58" s="70">
        <f t="shared" si="8"/>
        <v>624953.81999999995</v>
      </c>
      <c r="N58" s="70">
        <f t="shared" si="8"/>
        <v>654925.32999999996</v>
      </c>
      <c r="O58" s="70">
        <f t="shared" si="8"/>
        <v>649421.66</v>
      </c>
      <c r="P58" s="70">
        <f t="shared" si="12"/>
        <v>66182.630000000121</v>
      </c>
      <c r="Q58" s="61">
        <f t="shared" si="13"/>
        <v>1995483.4400000002</v>
      </c>
      <c r="R58" s="61">
        <f t="shared" si="14"/>
        <v>0</v>
      </c>
    </row>
    <row r="59" spans="1:18" x14ac:dyDescent="0.25">
      <c r="A59" s="6" t="s">
        <v>315</v>
      </c>
      <c r="B59" s="6" t="s">
        <v>314</v>
      </c>
      <c r="C59" s="7" t="s">
        <v>2</v>
      </c>
      <c r="D59" s="8"/>
      <c r="E59" s="59">
        <v>294906.5897703073</v>
      </c>
      <c r="F59" s="51">
        <v>206.69785568215431</v>
      </c>
      <c r="G59" s="65">
        <v>1646192.5215009472</v>
      </c>
      <c r="H59" s="1"/>
      <c r="I59" s="54">
        <v>0</v>
      </c>
      <c r="J59" s="65">
        <v>0</v>
      </c>
      <c r="K59" s="1"/>
      <c r="L59" s="61">
        <f t="shared" si="7"/>
        <v>329238.5</v>
      </c>
      <c r="M59" s="70">
        <f t="shared" si="8"/>
        <v>103112.29</v>
      </c>
      <c r="N59" s="70">
        <f t="shared" si="8"/>
        <v>108057.34</v>
      </c>
      <c r="O59" s="70">
        <f t="shared" si="8"/>
        <v>107149.28</v>
      </c>
      <c r="P59" s="70">
        <f t="shared" si="12"/>
        <v>10919.590000000026</v>
      </c>
      <c r="Q59" s="61">
        <f t="shared" si="13"/>
        <v>329238.50000000006</v>
      </c>
      <c r="R59" s="61">
        <f t="shared" si="14"/>
        <v>0</v>
      </c>
    </row>
    <row r="60" spans="1:18" x14ac:dyDescent="0.25">
      <c r="A60" s="6" t="s">
        <v>280</v>
      </c>
      <c r="B60" s="6" t="s">
        <v>281</v>
      </c>
      <c r="C60" s="7" t="s">
        <v>2</v>
      </c>
      <c r="D60" s="8"/>
      <c r="E60" s="59">
        <v>163792.57059809001</v>
      </c>
      <c r="F60" s="51">
        <v>36.43614954759083</v>
      </c>
      <c r="G60" s="65">
        <v>290186.44968319678</v>
      </c>
      <c r="H60" s="1"/>
      <c r="I60" s="54">
        <v>750078.85914687347</v>
      </c>
      <c r="J60" s="65">
        <v>1275464.795372389</v>
      </c>
      <c r="K60" s="1"/>
      <c r="L60" s="61">
        <f t="shared" si="7"/>
        <v>313130.25</v>
      </c>
      <c r="M60" s="70">
        <f t="shared" si="8"/>
        <v>98067.44</v>
      </c>
      <c r="N60" s="70">
        <f t="shared" si="8"/>
        <v>102770.55</v>
      </c>
      <c r="O60" s="70">
        <f t="shared" si="8"/>
        <v>101906.92</v>
      </c>
      <c r="P60" s="70">
        <f t="shared" si="12"/>
        <v>10385.339999999997</v>
      </c>
      <c r="Q60" s="61">
        <f t="shared" si="13"/>
        <v>313130.25</v>
      </c>
      <c r="R60" s="61">
        <f t="shared" si="14"/>
        <v>0</v>
      </c>
    </row>
    <row r="61" spans="1:18" x14ac:dyDescent="0.25">
      <c r="A61" s="11" t="s">
        <v>290</v>
      </c>
      <c r="B61" s="11" t="s">
        <v>291</v>
      </c>
      <c r="C61" s="12" t="s">
        <v>2</v>
      </c>
      <c r="D61" s="13"/>
      <c r="E61" s="60">
        <v>10354778.722072158</v>
      </c>
      <c r="F61" s="52">
        <v>2302.5319551180523</v>
      </c>
      <c r="G61" s="66">
        <v>18337930.369538639</v>
      </c>
      <c r="H61" s="14"/>
      <c r="I61" s="55">
        <v>11059410.817536211</v>
      </c>
      <c r="J61" s="66">
        <v>18805874.853441142</v>
      </c>
      <c r="K61" s="14"/>
      <c r="L61" s="61">
        <f t="shared" si="7"/>
        <v>7428761.04</v>
      </c>
      <c r="M61" s="70">
        <f t="shared" si="8"/>
        <v>2326570.36</v>
      </c>
      <c r="N61" s="70">
        <f t="shared" si="8"/>
        <v>2438147.9</v>
      </c>
      <c r="O61" s="70">
        <f t="shared" si="8"/>
        <v>2417658.9300000002</v>
      </c>
      <c r="P61" s="70">
        <f t="shared" si="12"/>
        <v>246383.84999999963</v>
      </c>
      <c r="Q61" s="61">
        <f t="shared" si="13"/>
        <v>7428761.0399999991</v>
      </c>
      <c r="R61" s="61">
        <f t="shared" si="14"/>
        <v>0</v>
      </c>
    </row>
    <row r="62" spans="1:18" x14ac:dyDescent="0.25">
      <c r="A62" s="6" t="s">
        <v>292</v>
      </c>
      <c r="B62" s="6" t="s">
        <v>293</v>
      </c>
      <c r="C62" s="7" t="s">
        <v>2</v>
      </c>
      <c r="D62" s="8"/>
      <c r="E62" s="59">
        <v>202102.22339976876</v>
      </c>
      <c r="F62" s="51">
        <v>34.170752971249989</v>
      </c>
      <c r="G62" s="65">
        <v>272144.27459677128</v>
      </c>
      <c r="H62" s="1"/>
      <c r="I62" s="54">
        <v>0</v>
      </c>
      <c r="J62" s="65">
        <v>0</v>
      </c>
      <c r="K62" s="1"/>
      <c r="L62" s="61">
        <f t="shared" si="7"/>
        <v>54428.85</v>
      </c>
      <c r="M62" s="70">
        <f t="shared" ref="M62:O125" si="15">ROUND($L62*M$1,2)</f>
        <v>17046.25</v>
      </c>
      <c r="N62" s="70">
        <f t="shared" si="15"/>
        <v>17863.759999999998</v>
      </c>
      <c r="O62" s="70">
        <f t="shared" si="15"/>
        <v>17713.64</v>
      </c>
      <c r="P62" s="70">
        <f t="shared" si="12"/>
        <v>1805.2000000000007</v>
      </c>
      <c r="Q62" s="61">
        <f t="shared" si="13"/>
        <v>54428.849999999991</v>
      </c>
      <c r="R62" s="61">
        <f t="shared" si="14"/>
        <v>0</v>
      </c>
    </row>
    <row r="63" spans="1:18" x14ac:dyDescent="0.25">
      <c r="A63" s="6" t="s">
        <v>294</v>
      </c>
      <c r="B63" s="6" t="s">
        <v>295</v>
      </c>
      <c r="C63" s="7" t="s">
        <v>2</v>
      </c>
      <c r="D63" s="8"/>
      <c r="E63" s="59">
        <v>1642.7460014905089</v>
      </c>
      <c r="F63" s="51">
        <v>0.66028263723220282</v>
      </c>
      <c r="G63" s="65">
        <v>5258.6531964802543</v>
      </c>
      <c r="H63" s="1"/>
      <c r="I63" s="54">
        <v>0</v>
      </c>
      <c r="J63" s="65">
        <v>0</v>
      </c>
      <c r="K63" s="1"/>
      <c r="L63" s="61">
        <f t="shared" si="7"/>
        <v>1051.73</v>
      </c>
      <c r="M63" s="70">
        <f t="shared" si="15"/>
        <v>329.39</v>
      </c>
      <c r="N63" s="70">
        <f t="shared" si="15"/>
        <v>345.18</v>
      </c>
      <c r="O63" s="70">
        <f t="shared" si="15"/>
        <v>342.28</v>
      </c>
      <c r="P63" s="70">
        <f t="shared" si="12"/>
        <v>34.880000000000052</v>
      </c>
      <c r="Q63" s="61">
        <f t="shared" si="13"/>
        <v>1051.73</v>
      </c>
      <c r="R63" s="61">
        <f t="shared" si="14"/>
        <v>0</v>
      </c>
    </row>
    <row r="64" spans="1:18" x14ac:dyDescent="0.25">
      <c r="A64" s="11" t="s">
        <v>183</v>
      </c>
      <c r="B64" s="11" t="s">
        <v>184</v>
      </c>
      <c r="C64" s="12" t="s">
        <v>2</v>
      </c>
      <c r="D64" s="13"/>
      <c r="E64" s="60">
        <v>2809405.4850007687</v>
      </c>
      <c r="F64" s="52">
        <v>1008.1511870459541</v>
      </c>
      <c r="G64" s="66">
        <v>8029163.8206899799</v>
      </c>
      <c r="H64" s="14"/>
      <c r="I64" s="55">
        <v>7706010.8966890238</v>
      </c>
      <c r="J64" s="66">
        <v>13103616.361967472</v>
      </c>
      <c r="K64" s="14"/>
      <c r="L64" s="61">
        <f t="shared" si="7"/>
        <v>4226556.03</v>
      </c>
      <c r="M64" s="70">
        <f t="shared" si="15"/>
        <v>1323690.44</v>
      </c>
      <c r="N64" s="70">
        <f t="shared" si="15"/>
        <v>1387171.92</v>
      </c>
      <c r="O64" s="70">
        <f t="shared" si="15"/>
        <v>1375514.82</v>
      </c>
      <c r="P64" s="70">
        <f t="shared" si="12"/>
        <v>140178.85000000033</v>
      </c>
      <c r="Q64" s="61">
        <f t="shared" si="13"/>
        <v>4226556.03</v>
      </c>
      <c r="R64" s="61">
        <f t="shared" si="14"/>
        <v>0</v>
      </c>
    </row>
    <row r="65" spans="1:18" x14ac:dyDescent="0.25">
      <c r="A65" s="6" t="s">
        <v>286</v>
      </c>
      <c r="B65" s="6" t="s">
        <v>287</v>
      </c>
      <c r="C65" s="7" t="s">
        <v>2</v>
      </c>
      <c r="D65" s="8"/>
      <c r="E65" s="59">
        <v>218625.93893394267</v>
      </c>
      <c r="F65" s="51">
        <v>53.569543982417059</v>
      </c>
      <c r="G65" s="65">
        <v>426641.01373009419</v>
      </c>
      <c r="H65" s="1"/>
      <c r="I65" s="54">
        <v>712158.35520244564</v>
      </c>
      <c r="J65" s="65">
        <v>1210983.2182500735</v>
      </c>
      <c r="K65" s="1"/>
      <c r="L65" s="61">
        <f t="shared" si="7"/>
        <v>327524.84000000003</v>
      </c>
      <c r="M65" s="70">
        <f t="shared" si="15"/>
        <v>102575.6</v>
      </c>
      <c r="N65" s="70">
        <f t="shared" si="15"/>
        <v>107494.91</v>
      </c>
      <c r="O65" s="70">
        <f t="shared" si="15"/>
        <v>106591.58</v>
      </c>
      <c r="P65" s="70">
        <f t="shared" si="12"/>
        <v>10862.750000000015</v>
      </c>
      <c r="Q65" s="61">
        <f t="shared" si="13"/>
        <v>327524.84000000003</v>
      </c>
      <c r="R65" s="61">
        <f t="shared" si="14"/>
        <v>0</v>
      </c>
    </row>
    <row r="66" spans="1:18" x14ac:dyDescent="0.25">
      <c r="A66" s="6" t="s">
        <v>284</v>
      </c>
      <c r="B66" s="6" t="s">
        <v>285</v>
      </c>
      <c r="C66" s="7" t="s">
        <v>2</v>
      </c>
      <c r="D66" s="8"/>
      <c r="E66" s="59">
        <v>552006.8896685763</v>
      </c>
      <c r="F66" s="51">
        <v>79.272060929885754</v>
      </c>
      <c r="G66" s="65">
        <v>631342.17544769659</v>
      </c>
      <c r="H66" s="1"/>
      <c r="I66" s="54">
        <v>2671727.1994291386</v>
      </c>
      <c r="J66" s="65">
        <v>4543114.2927912716</v>
      </c>
      <c r="K66" s="1"/>
      <c r="L66" s="61">
        <f t="shared" si="7"/>
        <v>1034891.3</v>
      </c>
      <c r="M66" s="70">
        <f t="shared" si="15"/>
        <v>324111.57</v>
      </c>
      <c r="N66" s="70">
        <f t="shared" si="15"/>
        <v>339655.3</v>
      </c>
      <c r="O66" s="70">
        <f t="shared" si="15"/>
        <v>336801.01</v>
      </c>
      <c r="P66" s="70">
        <f t="shared" si="12"/>
        <v>34323.419999999984</v>
      </c>
      <c r="Q66" s="61">
        <f t="shared" si="13"/>
        <v>1034891.3</v>
      </c>
      <c r="R66" s="61">
        <f t="shared" si="14"/>
        <v>0</v>
      </c>
    </row>
    <row r="67" spans="1:18" x14ac:dyDescent="0.25">
      <c r="A67" s="6" t="s">
        <v>147</v>
      </c>
      <c r="B67" s="6" t="s">
        <v>148</v>
      </c>
      <c r="C67" s="7" t="s">
        <v>2</v>
      </c>
      <c r="D67" s="8"/>
      <c r="E67" s="59">
        <v>1386317.276033449</v>
      </c>
      <c r="F67" s="51">
        <v>481.57037437306934</v>
      </c>
      <c r="G67" s="65">
        <v>3835344.8140671859</v>
      </c>
      <c r="H67" s="1"/>
      <c r="I67" s="54">
        <v>3973014.5845855149</v>
      </c>
      <c r="J67" s="65">
        <v>6755876.6286300858</v>
      </c>
      <c r="K67" s="1"/>
      <c r="L67" s="61">
        <f t="shared" si="7"/>
        <v>2118244.29</v>
      </c>
      <c r="M67" s="70">
        <f t="shared" si="15"/>
        <v>663400.57999999996</v>
      </c>
      <c r="N67" s="70">
        <f t="shared" si="15"/>
        <v>695215.91</v>
      </c>
      <c r="O67" s="70">
        <f t="shared" si="15"/>
        <v>689373.66</v>
      </c>
      <c r="P67" s="70">
        <f t="shared" si="12"/>
        <v>70254.139999999898</v>
      </c>
      <c r="Q67" s="61">
        <f t="shared" si="13"/>
        <v>2118244.29</v>
      </c>
      <c r="R67" s="61">
        <f t="shared" si="14"/>
        <v>0</v>
      </c>
    </row>
    <row r="68" spans="1:18" x14ac:dyDescent="0.25">
      <c r="A68" s="11" t="s">
        <v>151</v>
      </c>
      <c r="B68" s="11" t="s">
        <v>152</v>
      </c>
      <c r="C68" s="12" t="s">
        <v>2</v>
      </c>
      <c r="D68" s="13"/>
      <c r="E68" s="60">
        <v>801.63216806214655</v>
      </c>
      <c r="F68" s="52">
        <v>0.3453388699400573</v>
      </c>
      <c r="G68" s="66">
        <v>2750.3636319919146</v>
      </c>
      <c r="H68" s="14"/>
      <c r="I68" s="55">
        <v>0</v>
      </c>
      <c r="J68" s="66">
        <v>0</v>
      </c>
      <c r="K68" s="14"/>
      <c r="L68" s="61">
        <f t="shared" si="7"/>
        <v>550.07000000000005</v>
      </c>
      <c r="M68" s="70">
        <f t="shared" si="15"/>
        <v>172.27</v>
      </c>
      <c r="N68" s="70">
        <f t="shared" si="15"/>
        <v>180.54</v>
      </c>
      <c r="O68" s="70">
        <f t="shared" si="15"/>
        <v>179.02</v>
      </c>
      <c r="P68" s="70">
        <f t="shared" si="12"/>
        <v>18.240000000000066</v>
      </c>
      <c r="Q68" s="61">
        <f t="shared" si="13"/>
        <v>550.07000000000016</v>
      </c>
      <c r="R68" s="61">
        <f t="shared" si="14"/>
        <v>0</v>
      </c>
    </row>
    <row r="69" spans="1:18" x14ac:dyDescent="0.25">
      <c r="A69" s="6" t="s">
        <v>149</v>
      </c>
      <c r="B69" s="6" t="s">
        <v>150</v>
      </c>
      <c r="C69" s="7" t="s">
        <v>2</v>
      </c>
      <c r="D69" s="8"/>
      <c r="E69" s="59">
        <v>31543.440030924801</v>
      </c>
      <c r="F69" s="51">
        <v>6.4204557564345563</v>
      </c>
      <c r="G69" s="65">
        <v>51134.087559781088</v>
      </c>
      <c r="H69" s="1"/>
      <c r="I69" s="54">
        <v>0</v>
      </c>
      <c r="J69" s="65">
        <v>0</v>
      </c>
      <c r="K69" s="1"/>
      <c r="L69" s="61">
        <f t="shared" si="7"/>
        <v>10226.82</v>
      </c>
      <c r="M69" s="70">
        <f t="shared" si="15"/>
        <v>3202.88</v>
      </c>
      <c r="N69" s="70">
        <f t="shared" si="15"/>
        <v>3356.48</v>
      </c>
      <c r="O69" s="70">
        <f t="shared" si="15"/>
        <v>3328.28</v>
      </c>
      <c r="P69" s="70">
        <f t="shared" si="12"/>
        <v>339.17999999999938</v>
      </c>
      <c r="Q69" s="61">
        <f t="shared" si="13"/>
        <v>10226.82</v>
      </c>
      <c r="R69" s="61">
        <f t="shared" si="14"/>
        <v>0</v>
      </c>
    </row>
    <row r="70" spans="1:18" x14ac:dyDescent="0.25">
      <c r="A70" s="6" t="s">
        <v>203</v>
      </c>
      <c r="B70" s="6" t="s">
        <v>514</v>
      </c>
      <c r="C70" s="7" t="s">
        <v>2</v>
      </c>
      <c r="D70" s="8"/>
      <c r="E70" s="59">
        <v>180187.63749488324</v>
      </c>
      <c r="F70" s="51">
        <v>52.706196807566911</v>
      </c>
      <c r="G70" s="65">
        <v>419765.10465011437</v>
      </c>
      <c r="H70" s="1"/>
      <c r="I70" s="54">
        <v>1351503.6036666667</v>
      </c>
      <c r="J70" s="65">
        <v>2298152.0493143424</v>
      </c>
      <c r="K70" s="1"/>
      <c r="L70" s="61">
        <f t="shared" si="7"/>
        <v>543583.42999999993</v>
      </c>
      <c r="M70" s="70">
        <f t="shared" si="15"/>
        <v>170241.73</v>
      </c>
      <c r="N70" s="70">
        <f t="shared" si="15"/>
        <v>178406.17</v>
      </c>
      <c r="O70" s="70">
        <f t="shared" si="15"/>
        <v>176906.93</v>
      </c>
      <c r="P70" s="70">
        <f t="shared" si="12"/>
        <v>18028.599999999948</v>
      </c>
      <c r="Q70" s="61">
        <f t="shared" si="13"/>
        <v>543583.43000000005</v>
      </c>
      <c r="R70" s="61">
        <f t="shared" si="14"/>
        <v>0</v>
      </c>
    </row>
    <row r="71" spans="1:18" x14ac:dyDescent="0.25">
      <c r="A71" s="11" t="s">
        <v>253</v>
      </c>
      <c r="B71" s="11" t="s">
        <v>254</v>
      </c>
      <c r="C71" s="12" t="s">
        <v>2</v>
      </c>
      <c r="D71" s="13"/>
      <c r="E71" s="60">
        <v>244219.86887516585</v>
      </c>
      <c r="F71" s="52">
        <v>60.010693660582092</v>
      </c>
      <c r="G71" s="66">
        <v>477939.91276835342</v>
      </c>
      <c r="H71" s="14"/>
      <c r="I71" s="55">
        <v>2351972.2906532236</v>
      </c>
      <c r="J71" s="66">
        <v>3999389.9572526664</v>
      </c>
      <c r="K71" s="14"/>
      <c r="L71" s="61">
        <f t="shared" si="7"/>
        <v>895465.97</v>
      </c>
      <c r="M71" s="70">
        <f t="shared" si="15"/>
        <v>280445.77</v>
      </c>
      <c r="N71" s="70">
        <f t="shared" si="15"/>
        <v>293895.37</v>
      </c>
      <c r="O71" s="70">
        <f t="shared" si="15"/>
        <v>291425.62</v>
      </c>
      <c r="P71" s="70">
        <f t="shared" si="12"/>
        <v>29699.209999999963</v>
      </c>
      <c r="Q71" s="61">
        <f t="shared" si="13"/>
        <v>895465.97</v>
      </c>
      <c r="R71" s="61">
        <f t="shared" si="14"/>
        <v>0</v>
      </c>
    </row>
    <row r="72" spans="1:18" x14ac:dyDescent="0.25">
      <c r="A72" s="6" t="s">
        <v>204</v>
      </c>
      <c r="B72" s="6" t="s">
        <v>510</v>
      </c>
      <c r="C72" s="7" t="s">
        <v>2</v>
      </c>
      <c r="D72" s="8"/>
      <c r="E72" s="59">
        <v>33817842.921420366</v>
      </c>
      <c r="F72" s="51">
        <v>5168.3541127312865</v>
      </c>
      <c r="G72" s="65">
        <v>41162042.348083593</v>
      </c>
      <c r="H72" s="1"/>
      <c r="I72" s="54">
        <v>11580577.586825013</v>
      </c>
      <c r="J72" s="65">
        <v>19692088.161068402</v>
      </c>
      <c r="K72" s="1"/>
      <c r="L72" s="61">
        <f t="shared" si="7"/>
        <v>12170826.1</v>
      </c>
      <c r="M72" s="70">
        <f t="shared" si="15"/>
        <v>3811710.07</v>
      </c>
      <c r="N72" s="70">
        <f t="shared" si="15"/>
        <v>3994511.86</v>
      </c>
      <c r="O72" s="70">
        <f t="shared" si="15"/>
        <v>3960943.99</v>
      </c>
      <c r="P72" s="70">
        <f t="shared" si="12"/>
        <v>403660.1799999997</v>
      </c>
      <c r="Q72" s="61">
        <f t="shared" si="13"/>
        <v>12170826.1</v>
      </c>
      <c r="R72" s="61">
        <f t="shared" si="14"/>
        <v>0</v>
      </c>
    </row>
    <row r="73" spans="1:18" x14ac:dyDescent="0.25">
      <c r="A73" s="6" t="s">
        <v>205</v>
      </c>
      <c r="B73" s="6" t="s">
        <v>206</v>
      </c>
      <c r="C73" s="7" t="s">
        <v>2</v>
      </c>
      <c r="D73" s="8"/>
      <c r="E73" s="59">
        <v>371963.6976549073</v>
      </c>
      <c r="F73" s="51">
        <v>53.930726183628863</v>
      </c>
      <c r="G73" s="65">
        <v>429517.55754605145</v>
      </c>
      <c r="H73" s="1"/>
      <c r="I73" s="54">
        <v>0</v>
      </c>
      <c r="J73" s="65">
        <v>0</v>
      </c>
      <c r="K73" s="1"/>
      <c r="L73" s="61">
        <f t="shared" si="7"/>
        <v>85903.51</v>
      </c>
      <c r="M73" s="70">
        <f t="shared" si="15"/>
        <v>26903.62</v>
      </c>
      <c r="N73" s="70">
        <f t="shared" si="15"/>
        <v>28193.86</v>
      </c>
      <c r="O73" s="70">
        <f t="shared" si="15"/>
        <v>27956.93</v>
      </c>
      <c r="P73" s="70">
        <f t="shared" si="12"/>
        <v>2849.0999999999985</v>
      </c>
      <c r="Q73" s="61">
        <f t="shared" si="13"/>
        <v>85903.510000000009</v>
      </c>
      <c r="R73" s="61">
        <f t="shared" si="14"/>
        <v>0</v>
      </c>
    </row>
    <row r="74" spans="1:18" x14ac:dyDescent="0.25">
      <c r="A74" s="6" t="s">
        <v>193</v>
      </c>
      <c r="B74" s="6" t="s">
        <v>194</v>
      </c>
      <c r="C74" s="7" t="s">
        <v>2</v>
      </c>
      <c r="D74" s="8"/>
      <c r="E74" s="59">
        <v>43825921.206501395</v>
      </c>
      <c r="F74" s="51">
        <v>5648.3652959500432</v>
      </c>
      <c r="G74" s="65">
        <v>44984969.380605109</v>
      </c>
      <c r="H74" s="1"/>
      <c r="I74" s="54">
        <v>22733788.481035549</v>
      </c>
      <c r="J74" s="65">
        <v>38657464.504442759</v>
      </c>
      <c r="K74" s="1"/>
      <c r="L74" s="61">
        <f t="shared" si="7"/>
        <v>16728486.780000001</v>
      </c>
      <c r="M74" s="70">
        <f t="shared" si="15"/>
        <v>5239097.25</v>
      </c>
      <c r="N74" s="70">
        <f t="shared" si="15"/>
        <v>5490353.5999999996</v>
      </c>
      <c r="O74" s="70">
        <f t="shared" si="15"/>
        <v>5444215.4199999999</v>
      </c>
      <c r="P74" s="70">
        <f t="shared" si="12"/>
        <v>554820.51000000164</v>
      </c>
      <c r="Q74" s="61">
        <f t="shared" si="13"/>
        <v>16728486.780000001</v>
      </c>
      <c r="R74" s="61">
        <f t="shared" si="14"/>
        <v>0</v>
      </c>
    </row>
    <row r="75" spans="1:18" x14ac:dyDescent="0.25">
      <c r="A75" s="6" t="s">
        <v>161</v>
      </c>
      <c r="B75" s="6" t="s">
        <v>162</v>
      </c>
      <c r="C75" s="7" t="s">
        <v>2</v>
      </c>
      <c r="D75" s="8"/>
      <c r="E75" s="59">
        <v>2412036.0008682678</v>
      </c>
      <c r="F75" s="51">
        <v>953.74481631164815</v>
      </c>
      <c r="G75" s="65">
        <v>7595858.1130461292</v>
      </c>
      <c r="H75" s="1"/>
      <c r="I75" s="54">
        <v>4806853.7797504086</v>
      </c>
      <c r="J75" s="65">
        <v>8173770.9279629746</v>
      </c>
      <c r="K75" s="1"/>
      <c r="L75" s="61">
        <f t="shared" si="7"/>
        <v>3153925.81</v>
      </c>
      <c r="M75" s="70">
        <f t="shared" si="15"/>
        <v>987759.64</v>
      </c>
      <c r="N75" s="70">
        <f t="shared" si="15"/>
        <v>1035130.56</v>
      </c>
      <c r="O75" s="70">
        <f t="shared" si="15"/>
        <v>1026431.84</v>
      </c>
      <c r="P75" s="70">
        <f t="shared" si="12"/>
        <v>104603.7699999999</v>
      </c>
      <c r="Q75" s="61">
        <f t="shared" si="13"/>
        <v>3153925.81</v>
      </c>
      <c r="R75" s="61">
        <f t="shared" si="14"/>
        <v>0</v>
      </c>
    </row>
    <row r="76" spans="1:18" x14ac:dyDescent="0.25">
      <c r="A76" s="11" t="s">
        <v>189</v>
      </c>
      <c r="B76" s="11" t="s">
        <v>190</v>
      </c>
      <c r="C76" s="12" t="s">
        <v>2</v>
      </c>
      <c r="D76" s="13"/>
      <c r="E76" s="60">
        <v>3011350.5648659477</v>
      </c>
      <c r="F76" s="52">
        <v>1133.9311402773014</v>
      </c>
      <c r="G76" s="66">
        <v>9030906.280382365</v>
      </c>
      <c r="H76" s="14"/>
      <c r="I76" s="55">
        <v>3823646.2721503577</v>
      </c>
      <c r="J76" s="66">
        <v>6501884.6360122515</v>
      </c>
      <c r="K76" s="14"/>
      <c r="L76" s="61">
        <f t="shared" si="7"/>
        <v>3106558.19</v>
      </c>
      <c r="M76" s="70">
        <f t="shared" si="15"/>
        <v>972924.85</v>
      </c>
      <c r="N76" s="70">
        <f t="shared" si="15"/>
        <v>1019584.33</v>
      </c>
      <c r="O76" s="70">
        <f t="shared" si="15"/>
        <v>1011016.25</v>
      </c>
      <c r="P76" s="70">
        <f t="shared" si="12"/>
        <v>103032.75999999978</v>
      </c>
      <c r="Q76" s="61">
        <f t="shared" si="13"/>
        <v>3106558.1899999995</v>
      </c>
      <c r="R76" s="61">
        <f t="shared" si="14"/>
        <v>0</v>
      </c>
    </row>
    <row r="77" spans="1:18" x14ac:dyDescent="0.25">
      <c r="A77" s="6" t="s">
        <v>259</v>
      </c>
      <c r="B77" s="6" t="s">
        <v>260</v>
      </c>
      <c r="C77" s="7" t="s">
        <v>2</v>
      </c>
      <c r="D77" s="8"/>
      <c r="E77" s="59">
        <v>0</v>
      </c>
      <c r="F77" s="51">
        <v>0</v>
      </c>
      <c r="G77" s="65">
        <v>0</v>
      </c>
      <c r="H77" s="1"/>
      <c r="I77" s="54">
        <v>2501273.2775417482</v>
      </c>
      <c r="J77" s="65">
        <v>4253267.4667551434</v>
      </c>
      <c r="K77" s="1"/>
      <c r="L77" s="61">
        <f t="shared" si="7"/>
        <v>850653.49</v>
      </c>
      <c r="M77" s="70">
        <f t="shared" si="15"/>
        <v>266411.21000000002</v>
      </c>
      <c r="N77" s="70">
        <f t="shared" si="15"/>
        <v>279187.74</v>
      </c>
      <c r="O77" s="70">
        <f t="shared" si="15"/>
        <v>276841.59000000003</v>
      </c>
      <c r="P77" s="70">
        <f t="shared" si="12"/>
        <v>28212.950000000012</v>
      </c>
      <c r="Q77" s="61">
        <f t="shared" si="13"/>
        <v>850653.49</v>
      </c>
      <c r="R77" s="61">
        <f t="shared" si="14"/>
        <v>0</v>
      </c>
    </row>
    <row r="78" spans="1:18" x14ac:dyDescent="0.25">
      <c r="A78" s="11" t="s">
        <v>255</v>
      </c>
      <c r="B78" s="11" t="s">
        <v>256</v>
      </c>
      <c r="C78" s="12" t="s">
        <v>2</v>
      </c>
      <c r="D78" s="13"/>
      <c r="E78" s="60">
        <v>15435.10669595014</v>
      </c>
      <c r="F78" s="52">
        <v>4.1246640774458037</v>
      </c>
      <c r="G78" s="66">
        <v>32849.838405851995</v>
      </c>
      <c r="H78" s="14"/>
      <c r="I78" s="55">
        <v>1837648.9009761689</v>
      </c>
      <c r="J78" s="66">
        <v>3124813.412440028</v>
      </c>
      <c r="K78" s="14"/>
      <c r="L78" s="61">
        <f t="shared" si="7"/>
        <v>631532.65</v>
      </c>
      <c r="M78" s="70">
        <f t="shared" si="15"/>
        <v>197786.03</v>
      </c>
      <c r="N78" s="70">
        <f t="shared" si="15"/>
        <v>207271.44</v>
      </c>
      <c r="O78" s="70">
        <f t="shared" si="15"/>
        <v>205529.64</v>
      </c>
      <c r="P78" s="70">
        <f t="shared" si="12"/>
        <v>20945.539999999979</v>
      </c>
      <c r="Q78" s="61">
        <f t="shared" si="13"/>
        <v>631532.64999999991</v>
      </c>
      <c r="R78" s="61">
        <f t="shared" si="14"/>
        <v>0</v>
      </c>
    </row>
    <row r="79" spans="1:18" x14ac:dyDescent="0.25">
      <c r="A79" s="6" t="s">
        <v>257</v>
      </c>
      <c r="B79" s="6" t="s">
        <v>258</v>
      </c>
      <c r="C79" s="7" t="s">
        <v>2</v>
      </c>
      <c r="D79" s="8"/>
      <c r="E79" s="59">
        <v>23236.675265663365</v>
      </c>
      <c r="F79" s="51">
        <v>7.9039892849515496</v>
      </c>
      <c r="G79" s="65">
        <v>62949.313179712066</v>
      </c>
      <c r="H79" s="1"/>
      <c r="I79" s="54">
        <v>2477188.9157246607</v>
      </c>
      <c r="J79" s="65">
        <v>4212313.4320665179</v>
      </c>
      <c r="K79" s="1"/>
      <c r="L79" s="61">
        <f t="shared" si="7"/>
        <v>855052.54999999993</v>
      </c>
      <c r="M79" s="70">
        <f t="shared" si="15"/>
        <v>267788.92</v>
      </c>
      <c r="N79" s="70">
        <f t="shared" si="15"/>
        <v>280631.53000000003</v>
      </c>
      <c r="O79" s="70">
        <f t="shared" si="15"/>
        <v>278273.24</v>
      </c>
      <c r="P79" s="70">
        <f t="shared" si="12"/>
        <v>28358.85999999987</v>
      </c>
      <c r="Q79" s="61">
        <f t="shared" si="13"/>
        <v>855052.54999999981</v>
      </c>
      <c r="R79" s="61">
        <f t="shared" si="14"/>
        <v>0</v>
      </c>
    </row>
    <row r="80" spans="1:18" x14ac:dyDescent="0.25">
      <c r="A80" s="6" t="s">
        <v>261</v>
      </c>
      <c r="B80" s="6" t="s">
        <v>262</v>
      </c>
      <c r="C80" s="7" t="s">
        <v>2</v>
      </c>
      <c r="D80" s="8"/>
      <c r="E80" s="59">
        <v>18855.554217412562</v>
      </c>
      <c r="F80" s="51">
        <v>4.4700029473858605</v>
      </c>
      <c r="G80" s="65">
        <v>35600.202037843905</v>
      </c>
      <c r="H80" s="1"/>
      <c r="I80" s="54">
        <v>922657.04383202933</v>
      </c>
      <c r="J80" s="65">
        <v>1568923.8048231397</v>
      </c>
      <c r="K80" s="1"/>
      <c r="L80" s="61">
        <f t="shared" si="7"/>
        <v>320904.8</v>
      </c>
      <c r="M80" s="70">
        <f t="shared" si="15"/>
        <v>100502.3</v>
      </c>
      <c r="N80" s="70">
        <f t="shared" si="15"/>
        <v>105322.19</v>
      </c>
      <c r="O80" s="70">
        <f t="shared" si="15"/>
        <v>104437.11</v>
      </c>
      <c r="P80" s="70">
        <f t="shared" si="12"/>
        <v>10643.199999999997</v>
      </c>
      <c r="Q80" s="61">
        <f t="shared" si="13"/>
        <v>320904.8</v>
      </c>
      <c r="R80" s="61">
        <f t="shared" si="14"/>
        <v>0</v>
      </c>
    </row>
    <row r="81" spans="1:18" x14ac:dyDescent="0.25">
      <c r="A81" s="6" t="s">
        <v>115</v>
      </c>
      <c r="B81" s="6" t="s">
        <v>116</v>
      </c>
      <c r="C81" s="7" t="s">
        <v>2</v>
      </c>
      <c r="D81" s="8"/>
      <c r="E81" s="59">
        <v>1102916.0564604923</v>
      </c>
      <c r="F81" s="51">
        <v>470.01834147212094</v>
      </c>
      <c r="G81" s="65">
        <v>3743341.5849726517</v>
      </c>
      <c r="H81" s="1"/>
      <c r="I81" s="54">
        <v>3052204.5486912653</v>
      </c>
      <c r="J81" s="65">
        <v>5190093.5517086647</v>
      </c>
      <c r="K81" s="1"/>
      <c r="L81" s="61">
        <f t="shared" si="7"/>
        <v>1786687.0299999998</v>
      </c>
      <c r="M81" s="70">
        <f t="shared" si="15"/>
        <v>559562.09</v>
      </c>
      <c r="N81" s="70">
        <f t="shared" si="15"/>
        <v>586397.54</v>
      </c>
      <c r="O81" s="70">
        <f t="shared" si="15"/>
        <v>581469.75</v>
      </c>
      <c r="P81" s="70">
        <f t="shared" si="12"/>
        <v>59257.649999999907</v>
      </c>
      <c r="Q81" s="61">
        <f t="shared" si="13"/>
        <v>1786687.0299999998</v>
      </c>
      <c r="R81" s="61">
        <f t="shared" si="14"/>
        <v>0</v>
      </c>
    </row>
    <row r="82" spans="1:18" x14ac:dyDescent="0.25">
      <c r="A82" s="11" t="s">
        <v>225</v>
      </c>
      <c r="B82" s="11" t="s">
        <v>226</v>
      </c>
      <c r="C82" s="12" t="s">
        <v>2</v>
      </c>
      <c r="D82" s="13"/>
      <c r="E82" s="60">
        <v>2657586.7705108328</v>
      </c>
      <c r="F82" s="52">
        <v>802.48062270347464</v>
      </c>
      <c r="G82" s="66">
        <v>6391152.8998892158</v>
      </c>
      <c r="H82" s="14"/>
      <c r="I82" s="55">
        <v>3150603.0953375674</v>
      </c>
      <c r="J82" s="66">
        <v>5357414.4682132462</v>
      </c>
      <c r="K82" s="14"/>
      <c r="L82" s="61">
        <f t="shared" si="7"/>
        <v>2349713.4699999997</v>
      </c>
      <c r="M82" s="70">
        <f t="shared" si="15"/>
        <v>735893.06</v>
      </c>
      <c r="N82" s="70">
        <f t="shared" si="15"/>
        <v>771184.98</v>
      </c>
      <c r="O82" s="70">
        <f t="shared" si="15"/>
        <v>764704.33</v>
      </c>
      <c r="P82" s="70">
        <f t="shared" si="12"/>
        <v>77931.099999999744</v>
      </c>
      <c r="Q82" s="61">
        <f t="shared" si="13"/>
        <v>2349713.4699999997</v>
      </c>
      <c r="R82" s="61">
        <f t="shared" si="14"/>
        <v>0</v>
      </c>
    </row>
    <row r="83" spans="1:18" x14ac:dyDescent="0.25">
      <c r="A83" s="6" t="s">
        <v>227</v>
      </c>
      <c r="B83" s="6" t="s">
        <v>228</v>
      </c>
      <c r="C83" s="7" t="s">
        <v>2</v>
      </c>
      <c r="D83" s="8"/>
      <c r="E83" s="59">
        <v>132431.91907528837</v>
      </c>
      <c r="F83" s="51">
        <v>27.734453883543686</v>
      </c>
      <c r="G83" s="65">
        <v>220884.00685302485</v>
      </c>
      <c r="H83" s="1"/>
      <c r="I83" s="54">
        <v>68.872758385291803</v>
      </c>
      <c r="J83" s="65">
        <v>117.11405755461674</v>
      </c>
      <c r="K83" s="1"/>
      <c r="L83" s="61">
        <f t="shared" si="7"/>
        <v>44200.22</v>
      </c>
      <c r="M83" s="70">
        <f t="shared" si="15"/>
        <v>13842.81</v>
      </c>
      <c r="N83" s="70">
        <f t="shared" si="15"/>
        <v>14506.68</v>
      </c>
      <c r="O83" s="70">
        <f t="shared" si="15"/>
        <v>14384.78</v>
      </c>
      <c r="P83" s="70">
        <f t="shared" si="12"/>
        <v>1465.9500000000025</v>
      </c>
      <c r="Q83" s="61">
        <f t="shared" si="13"/>
        <v>44200.22</v>
      </c>
      <c r="R83" s="61">
        <f t="shared" si="14"/>
        <v>0</v>
      </c>
    </row>
    <row r="84" spans="1:18" x14ac:dyDescent="0.25">
      <c r="A84" s="11" t="s">
        <v>155</v>
      </c>
      <c r="B84" s="11" t="s">
        <v>156</v>
      </c>
      <c r="C84" s="12" t="s">
        <v>2</v>
      </c>
      <c r="D84" s="13"/>
      <c r="E84" s="60">
        <v>1279045.9711260404</v>
      </c>
      <c r="F84" s="52">
        <v>443.76127896674006</v>
      </c>
      <c r="G84" s="66">
        <v>3534223.886144619</v>
      </c>
      <c r="H84" s="14"/>
      <c r="I84" s="55">
        <v>2635065.917903644</v>
      </c>
      <c r="J84" s="66">
        <v>4480773.9490143675</v>
      </c>
      <c r="K84" s="14"/>
      <c r="L84" s="61">
        <f t="shared" si="7"/>
        <v>1602999.57</v>
      </c>
      <c r="M84" s="70">
        <f t="shared" si="15"/>
        <v>502034.09</v>
      </c>
      <c r="N84" s="70">
        <f t="shared" si="15"/>
        <v>526110.61</v>
      </c>
      <c r="O84" s="70">
        <f t="shared" si="15"/>
        <v>521689.44</v>
      </c>
      <c r="P84" s="70">
        <f t="shared" si="12"/>
        <v>53165.429999999993</v>
      </c>
      <c r="Q84" s="61">
        <f t="shared" si="13"/>
        <v>1602999.5699999998</v>
      </c>
      <c r="R84" s="61">
        <f t="shared" si="14"/>
        <v>0</v>
      </c>
    </row>
    <row r="85" spans="1:18" x14ac:dyDescent="0.25">
      <c r="A85" s="6" t="s">
        <v>185</v>
      </c>
      <c r="B85" s="6" t="s">
        <v>186</v>
      </c>
      <c r="C85" s="7" t="s">
        <v>2</v>
      </c>
      <c r="D85" s="8"/>
      <c r="E85" s="59">
        <v>12888438.511606045</v>
      </c>
      <c r="F85" s="51">
        <v>2391.4602441947791</v>
      </c>
      <c r="G85" s="65">
        <v>19046177.119098999</v>
      </c>
      <c r="H85" s="1"/>
      <c r="I85" s="54">
        <v>11726740.870609574</v>
      </c>
      <c r="J85" s="65">
        <v>19940630.191776037</v>
      </c>
      <c r="K85" s="1"/>
      <c r="L85" s="61">
        <f t="shared" si="7"/>
        <v>7797361.46</v>
      </c>
      <c r="M85" s="70">
        <f t="shared" si="15"/>
        <v>2442010.1800000002</v>
      </c>
      <c r="N85" s="70">
        <f t="shared" si="15"/>
        <v>2559123.9700000002</v>
      </c>
      <c r="O85" s="70">
        <f t="shared" si="15"/>
        <v>2537618.38</v>
      </c>
      <c r="P85" s="70">
        <f t="shared" si="12"/>
        <v>258608.92999999924</v>
      </c>
      <c r="Q85" s="61">
        <f t="shared" si="13"/>
        <v>7797361.459999999</v>
      </c>
      <c r="R85" s="61">
        <f t="shared" si="14"/>
        <v>0</v>
      </c>
    </row>
    <row r="86" spans="1:18" x14ac:dyDescent="0.25">
      <c r="A86" s="6" t="s">
        <v>187</v>
      </c>
      <c r="B86" s="6" t="s">
        <v>188</v>
      </c>
      <c r="C86" s="7" t="s">
        <v>2</v>
      </c>
      <c r="D86" s="8"/>
      <c r="E86" s="59">
        <v>952313.53280847298</v>
      </c>
      <c r="F86" s="51">
        <v>154.13264164701391</v>
      </c>
      <c r="G86" s="65">
        <v>1227550.2382988979</v>
      </c>
      <c r="H86" s="1"/>
      <c r="I86" s="54">
        <v>0</v>
      </c>
      <c r="J86" s="65">
        <v>0</v>
      </c>
      <c r="K86" s="1"/>
      <c r="L86" s="61">
        <f t="shared" si="7"/>
        <v>245510.05</v>
      </c>
      <c r="M86" s="70">
        <f t="shared" si="15"/>
        <v>76889.86</v>
      </c>
      <c r="N86" s="70">
        <f t="shared" si="15"/>
        <v>80577.34</v>
      </c>
      <c r="O86" s="70">
        <f t="shared" si="15"/>
        <v>79900.210000000006</v>
      </c>
      <c r="P86" s="70">
        <f t="shared" si="12"/>
        <v>8142.6399999999994</v>
      </c>
      <c r="Q86" s="61">
        <f t="shared" si="13"/>
        <v>245510.05000000005</v>
      </c>
      <c r="R86" s="61">
        <f t="shared" si="14"/>
        <v>0</v>
      </c>
    </row>
    <row r="87" spans="1:18" x14ac:dyDescent="0.25">
      <c r="A87" s="11" t="s">
        <v>264</v>
      </c>
      <c r="B87" s="11" t="s">
        <v>265</v>
      </c>
      <c r="C87" s="12" t="s">
        <v>2</v>
      </c>
      <c r="D87" s="13"/>
      <c r="E87" s="60">
        <v>1342946.9493887855</v>
      </c>
      <c r="F87" s="52">
        <v>453.50642495085714</v>
      </c>
      <c r="G87" s="66">
        <v>3611836.6237661326</v>
      </c>
      <c r="H87" s="14"/>
      <c r="I87" s="55">
        <v>3191544.2720981892</v>
      </c>
      <c r="J87" s="66">
        <v>5427032.521038631</v>
      </c>
      <c r="K87" s="14"/>
      <c r="L87" s="61">
        <f t="shared" si="7"/>
        <v>1807773.8199999998</v>
      </c>
      <c r="M87" s="70">
        <f t="shared" si="15"/>
        <v>566166.14</v>
      </c>
      <c r="N87" s="70">
        <f t="shared" si="15"/>
        <v>593318.31000000006</v>
      </c>
      <c r="O87" s="70">
        <f t="shared" si="15"/>
        <v>588332.36</v>
      </c>
      <c r="P87" s="70">
        <f t="shared" si="12"/>
        <v>59957.00999999966</v>
      </c>
      <c r="Q87" s="61">
        <f t="shared" si="13"/>
        <v>1807773.8199999998</v>
      </c>
      <c r="R87" s="61">
        <f t="shared" si="14"/>
        <v>0</v>
      </c>
    </row>
    <row r="88" spans="1:18" x14ac:dyDescent="0.25">
      <c r="A88" s="6" t="s">
        <v>157</v>
      </c>
      <c r="B88" s="6" t="s">
        <v>158</v>
      </c>
      <c r="C88" s="7" t="s">
        <v>2</v>
      </c>
      <c r="D88" s="8"/>
      <c r="E88" s="59">
        <v>3352739.4767600293</v>
      </c>
      <c r="F88" s="51">
        <v>828.45442810410691</v>
      </c>
      <c r="G88" s="65">
        <v>6598014.669520691</v>
      </c>
      <c r="H88" s="1"/>
      <c r="I88" s="54">
        <v>5001715.6286941282</v>
      </c>
      <c r="J88" s="65">
        <v>8505121.9922651611</v>
      </c>
      <c r="K88" s="1"/>
      <c r="L88" s="61">
        <f t="shared" si="7"/>
        <v>3020627.33</v>
      </c>
      <c r="M88" s="70">
        <f t="shared" si="15"/>
        <v>946012.66</v>
      </c>
      <c r="N88" s="70">
        <f t="shared" si="15"/>
        <v>991381.49</v>
      </c>
      <c r="O88" s="70">
        <f t="shared" si="15"/>
        <v>983050.42</v>
      </c>
      <c r="P88" s="70">
        <f t="shared" si="12"/>
        <v>100182.75999999989</v>
      </c>
      <c r="Q88" s="61">
        <f t="shared" si="13"/>
        <v>3020627.3299999996</v>
      </c>
      <c r="R88" s="61">
        <f t="shared" si="14"/>
        <v>0</v>
      </c>
    </row>
    <row r="89" spans="1:18" x14ac:dyDescent="0.25">
      <c r="A89" s="6" t="s">
        <v>159</v>
      </c>
      <c r="B89" s="6" t="s">
        <v>160</v>
      </c>
      <c r="C89" s="7" t="s">
        <v>2</v>
      </c>
      <c r="D89" s="8"/>
      <c r="E89" s="59">
        <v>77697.727121321921</v>
      </c>
      <c r="F89" s="51">
        <v>12.343597129689496</v>
      </c>
      <c r="G89" s="65">
        <v>98307.441150052371</v>
      </c>
      <c r="H89" s="1"/>
      <c r="I89" s="54">
        <v>0</v>
      </c>
      <c r="J89" s="65">
        <v>0</v>
      </c>
      <c r="K89" s="1"/>
      <c r="L89" s="61">
        <f t="shared" si="7"/>
        <v>19661.490000000002</v>
      </c>
      <c r="M89" s="70">
        <f t="shared" si="15"/>
        <v>6157.67</v>
      </c>
      <c r="N89" s="70">
        <f t="shared" si="15"/>
        <v>6452.98</v>
      </c>
      <c r="O89" s="70">
        <f t="shared" si="15"/>
        <v>6398.75</v>
      </c>
      <c r="P89" s="70">
        <f t="shared" si="12"/>
        <v>652.09000000000196</v>
      </c>
      <c r="Q89" s="61">
        <f t="shared" si="13"/>
        <v>19661.490000000005</v>
      </c>
      <c r="R89" s="61">
        <f t="shared" si="14"/>
        <v>0</v>
      </c>
    </row>
    <row r="90" spans="1:18" x14ac:dyDescent="0.25">
      <c r="A90" s="6" t="s">
        <v>302</v>
      </c>
      <c r="B90" s="6" t="s">
        <v>303</v>
      </c>
      <c r="C90" s="7" t="s">
        <v>2</v>
      </c>
      <c r="D90" s="8"/>
      <c r="E90" s="59">
        <v>2297200.4383567544</v>
      </c>
      <c r="F90" s="51">
        <v>542.71053742208278</v>
      </c>
      <c r="G90" s="65">
        <v>4322280.0986276828</v>
      </c>
      <c r="H90" s="1"/>
      <c r="I90" s="54">
        <v>0</v>
      </c>
      <c r="J90" s="65">
        <v>0</v>
      </c>
      <c r="K90" s="1"/>
      <c r="L90" s="61">
        <f t="shared" si="7"/>
        <v>864456.02</v>
      </c>
      <c r="M90" s="70">
        <f t="shared" si="15"/>
        <v>270733.94</v>
      </c>
      <c r="N90" s="70">
        <f t="shared" si="15"/>
        <v>283717.78999999998</v>
      </c>
      <c r="O90" s="70">
        <f t="shared" si="15"/>
        <v>281333.56</v>
      </c>
      <c r="P90" s="70">
        <f t="shared" si="12"/>
        <v>28670.730000000098</v>
      </c>
      <c r="Q90" s="61">
        <f t="shared" si="13"/>
        <v>864456.02000000014</v>
      </c>
      <c r="R90" s="61">
        <f t="shared" si="14"/>
        <v>0</v>
      </c>
    </row>
    <row r="91" spans="1:18" x14ac:dyDescent="0.25">
      <c r="A91" s="6" t="s">
        <v>288</v>
      </c>
      <c r="B91" s="6" t="s">
        <v>289</v>
      </c>
      <c r="C91" s="7" t="s">
        <v>2</v>
      </c>
      <c r="D91" s="8"/>
      <c r="E91" s="59">
        <v>2697430.3968927409</v>
      </c>
      <c r="F91" s="51">
        <v>842.44937760682456</v>
      </c>
      <c r="G91" s="65">
        <v>6709473.8868121561</v>
      </c>
      <c r="H91" s="1"/>
      <c r="I91" s="54">
        <v>4206176.5709190164</v>
      </c>
      <c r="J91" s="65">
        <v>7152354.8143047569</v>
      </c>
      <c r="K91" s="1"/>
      <c r="L91" s="61">
        <f t="shared" si="7"/>
        <v>2772365.74</v>
      </c>
      <c r="M91" s="70">
        <f t="shared" si="15"/>
        <v>868261.06</v>
      </c>
      <c r="N91" s="70">
        <f t="shared" si="15"/>
        <v>909901.08</v>
      </c>
      <c r="O91" s="70">
        <f t="shared" si="15"/>
        <v>902254.73</v>
      </c>
      <c r="P91" s="70">
        <f t="shared" si="12"/>
        <v>91948.870000000228</v>
      </c>
      <c r="Q91" s="61">
        <f t="shared" si="13"/>
        <v>2772365.74</v>
      </c>
      <c r="R91" s="61">
        <f t="shared" si="14"/>
        <v>0</v>
      </c>
    </row>
    <row r="92" spans="1:18" x14ac:dyDescent="0.25">
      <c r="A92" s="6" t="s">
        <v>221</v>
      </c>
      <c r="B92" s="6" t="s">
        <v>222</v>
      </c>
      <c r="C92" s="7" t="s">
        <v>2</v>
      </c>
      <c r="D92" s="8"/>
      <c r="E92" s="59">
        <v>254536.70868276118</v>
      </c>
      <c r="F92" s="51">
        <v>112.85560576990797</v>
      </c>
      <c r="G92" s="65">
        <v>898809.78017287434</v>
      </c>
      <c r="H92" s="1"/>
      <c r="I92" s="54">
        <v>0</v>
      </c>
      <c r="J92" s="65">
        <v>0</v>
      </c>
      <c r="K92" s="1"/>
      <c r="L92" s="61">
        <f t="shared" si="7"/>
        <v>179761.96</v>
      </c>
      <c r="M92" s="70">
        <f t="shared" si="15"/>
        <v>56298.6</v>
      </c>
      <c r="N92" s="70">
        <f t="shared" si="15"/>
        <v>58998.57</v>
      </c>
      <c r="O92" s="70">
        <f t="shared" si="15"/>
        <v>58502.77</v>
      </c>
      <c r="P92" s="70">
        <f t="shared" si="12"/>
        <v>5962.0199999999895</v>
      </c>
      <c r="Q92" s="61">
        <f t="shared" si="13"/>
        <v>179761.96</v>
      </c>
      <c r="R92" s="61">
        <f t="shared" si="14"/>
        <v>0</v>
      </c>
    </row>
    <row r="93" spans="1:18" x14ac:dyDescent="0.25">
      <c r="A93" s="6" t="s">
        <v>217</v>
      </c>
      <c r="B93" s="6" t="s">
        <v>218</v>
      </c>
      <c r="C93" s="7" t="s">
        <v>2</v>
      </c>
      <c r="D93" s="8"/>
      <c r="E93" s="59">
        <v>1843276.8989915471</v>
      </c>
      <c r="F93" s="51">
        <v>123.4518146281667</v>
      </c>
      <c r="G93" s="65">
        <v>983200.59168448905</v>
      </c>
      <c r="H93" s="1"/>
      <c r="I93" s="54">
        <v>0</v>
      </c>
      <c r="J93" s="65">
        <v>0</v>
      </c>
      <c r="K93" s="1"/>
      <c r="L93" s="61">
        <f t="shared" si="7"/>
        <v>196640.12</v>
      </c>
      <c r="M93" s="70">
        <f t="shared" si="15"/>
        <v>61584.57</v>
      </c>
      <c r="N93" s="70">
        <f t="shared" si="15"/>
        <v>64538.04</v>
      </c>
      <c r="O93" s="70">
        <f t="shared" si="15"/>
        <v>63995.7</v>
      </c>
      <c r="P93" s="70">
        <f t="shared" si="12"/>
        <v>6521.8099999999831</v>
      </c>
      <c r="Q93" s="61">
        <f t="shared" si="13"/>
        <v>196640.12</v>
      </c>
      <c r="R93" s="61">
        <f t="shared" si="14"/>
        <v>0</v>
      </c>
    </row>
    <row r="94" spans="1:18" x14ac:dyDescent="0.25">
      <c r="A94" s="6" t="s">
        <v>219</v>
      </c>
      <c r="B94" s="6" t="s">
        <v>220</v>
      </c>
      <c r="C94" s="7" t="s">
        <v>2</v>
      </c>
      <c r="D94" s="8"/>
      <c r="E94" s="59">
        <v>269150.11511193542</v>
      </c>
      <c r="F94" s="51">
        <v>11.739254107294396</v>
      </c>
      <c r="G94" s="65">
        <v>93494.304794066527</v>
      </c>
      <c r="H94" s="1"/>
      <c r="I94" s="54">
        <v>0</v>
      </c>
      <c r="J94" s="65">
        <v>0</v>
      </c>
      <c r="K94" s="1"/>
      <c r="L94" s="61">
        <f t="shared" si="7"/>
        <v>18698.86</v>
      </c>
      <c r="M94" s="70">
        <f t="shared" si="15"/>
        <v>5856.19</v>
      </c>
      <c r="N94" s="70">
        <f t="shared" si="15"/>
        <v>6137.04</v>
      </c>
      <c r="O94" s="70">
        <f t="shared" si="15"/>
        <v>6085.47</v>
      </c>
      <c r="P94" s="70">
        <f t="shared" si="12"/>
        <v>620.16000000000167</v>
      </c>
      <c r="Q94" s="61">
        <f t="shared" si="13"/>
        <v>18698.86</v>
      </c>
      <c r="R94" s="61">
        <f t="shared" si="14"/>
        <v>0</v>
      </c>
    </row>
    <row r="95" spans="1:18" x14ac:dyDescent="0.25">
      <c r="A95" s="11" t="s">
        <v>181</v>
      </c>
      <c r="B95" s="11" t="s">
        <v>182</v>
      </c>
      <c r="C95" s="12" t="s">
        <v>2</v>
      </c>
      <c r="D95" s="13"/>
      <c r="E95" s="60">
        <v>6875.2215260206121</v>
      </c>
      <c r="F95" s="52">
        <v>3.1494376729214544</v>
      </c>
      <c r="G95" s="66">
        <v>25082.895644883392</v>
      </c>
      <c r="H95" s="14"/>
      <c r="I95" s="55">
        <v>0</v>
      </c>
      <c r="J95" s="66">
        <v>0</v>
      </c>
      <c r="K95" s="14"/>
      <c r="L95" s="61">
        <f t="shared" si="7"/>
        <v>5016.58</v>
      </c>
      <c r="M95" s="70">
        <f t="shared" si="15"/>
        <v>1571.11</v>
      </c>
      <c r="N95" s="70">
        <f t="shared" si="15"/>
        <v>1646.46</v>
      </c>
      <c r="O95" s="70">
        <f t="shared" si="15"/>
        <v>1632.62</v>
      </c>
      <c r="P95" s="70">
        <f t="shared" si="12"/>
        <v>166.39000000000033</v>
      </c>
      <c r="Q95" s="61">
        <f t="shared" si="13"/>
        <v>5016.58</v>
      </c>
      <c r="R95" s="61">
        <f t="shared" si="14"/>
        <v>0</v>
      </c>
    </row>
    <row r="96" spans="1:18" x14ac:dyDescent="0.25">
      <c r="A96" s="6" t="s">
        <v>237</v>
      </c>
      <c r="B96" s="6" t="s">
        <v>238</v>
      </c>
      <c r="C96" s="7" t="s">
        <v>2</v>
      </c>
      <c r="D96" s="8"/>
      <c r="E96" s="59">
        <v>52688.220812045918</v>
      </c>
      <c r="F96" s="51">
        <v>8.909610792123809</v>
      </c>
      <c r="G96" s="65">
        <v>70958.330008184232</v>
      </c>
      <c r="H96" s="1"/>
      <c r="I96" s="54">
        <v>0</v>
      </c>
      <c r="J96" s="65">
        <v>0</v>
      </c>
      <c r="K96" s="1"/>
      <c r="L96" s="61">
        <f t="shared" si="7"/>
        <v>14191.67</v>
      </c>
      <c r="M96" s="70">
        <f t="shared" si="15"/>
        <v>4444.6099999999997</v>
      </c>
      <c r="N96" s="70">
        <f t="shared" si="15"/>
        <v>4657.76</v>
      </c>
      <c r="O96" s="70">
        <f t="shared" si="15"/>
        <v>4618.62</v>
      </c>
      <c r="P96" s="70">
        <f t="shared" si="12"/>
        <v>470.6800000000012</v>
      </c>
      <c r="Q96" s="61">
        <f t="shared" si="13"/>
        <v>14191.669999999998</v>
      </c>
      <c r="R96" s="61">
        <f t="shared" si="14"/>
        <v>0</v>
      </c>
    </row>
    <row r="97" spans="1:18" x14ac:dyDescent="0.25">
      <c r="A97" s="6" t="s">
        <v>235</v>
      </c>
      <c r="B97" s="6" t="s">
        <v>236</v>
      </c>
      <c r="C97" s="7" t="s">
        <v>2</v>
      </c>
      <c r="D97" s="8"/>
      <c r="E97" s="59">
        <v>2861479.1926679392</v>
      </c>
      <c r="F97" s="51">
        <v>670.69928735328563</v>
      </c>
      <c r="G97" s="65">
        <v>5341613.9580799649</v>
      </c>
      <c r="H97" s="1"/>
      <c r="I97" s="54">
        <v>4313147.9598405147</v>
      </c>
      <c r="J97" s="65">
        <v>7334253.3427296765</v>
      </c>
      <c r="K97" s="1"/>
      <c r="L97" s="61">
        <f t="shared" si="7"/>
        <v>2535173.46</v>
      </c>
      <c r="M97" s="70">
        <f t="shared" si="15"/>
        <v>793976.2</v>
      </c>
      <c r="N97" s="70">
        <f t="shared" si="15"/>
        <v>832053.66</v>
      </c>
      <c r="O97" s="70">
        <f t="shared" si="15"/>
        <v>825061.5</v>
      </c>
      <c r="P97" s="70">
        <f t="shared" si="12"/>
        <v>84082.099999999977</v>
      </c>
      <c r="Q97" s="61">
        <f t="shared" si="13"/>
        <v>2535173.46</v>
      </c>
      <c r="R97" s="61">
        <f t="shared" si="14"/>
        <v>0</v>
      </c>
    </row>
    <row r="98" spans="1:18" x14ac:dyDescent="0.25">
      <c r="A98" s="6" t="s">
        <v>121</v>
      </c>
      <c r="B98" s="6" t="s">
        <v>122</v>
      </c>
      <c r="C98" s="7" t="s">
        <v>2</v>
      </c>
      <c r="D98" s="8"/>
      <c r="E98" s="59">
        <v>6651.4307624536486</v>
      </c>
      <c r="F98" s="51">
        <v>2.5195501383371637</v>
      </c>
      <c r="G98" s="65">
        <v>20066.316515906714</v>
      </c>
      <c r="H98" s="1"/>
      <c r="I98" s="54">
        <v>0</v>
      </c>
      <c r="J98" s="65">
        <v>0</v>
      </c>
      <c r="K98" s="1"/>
      <c r="L98" s="61">
        <f t="shared" si="7"/>
        <v>4013.26</v>
      </c>
      <c r="M98" s="70">
        <f t="shared" si="15"/>
        <v>1256.8900000000001</v>
      </c>
      <c r="N98" s="70">
        <f t="shared" si="15"/>
        <v>1317.17</v>
      </c>
      <c r="O98" s="70">
        <f t="shared" si="15"/>
        <v>1306.0999999999999</v>
      </c>
      <c r="P98" s="70">
        <f t="shared" si="12"/>
        <v>133.09999999999991</v>
      </c>
      <c r="Q98" s="61">
        <f t="shared" si="13"/>
        <v>4013.26</v>
      </c>
      <c r="R98" s="61">
        <f t="shared" si="14"/>
        <v>0</v>
      </c>
    </row>
    <row r="99" spans="1:18" x14ac:dyDescent="0.25">
      <c r="A99" s="6" t="s">
        <v>117</v>
      </c>
      <c r="B99" s="6" t="s">
        <v>118</v>
      </c>
      <c r="C99" s="7" t="s">
        <v>2</v>
      </c>
      <c r="D99" s="8"/>
      <c r="E99" s="59">
        <v>4049811.319870939</v>
      </c>
      <c r="F99" s="51">
        <v>1335.5145537061096</v>
      </c>
      <c r="G99" s="65">
        <v>10636366.126832955</v>
      </c>
      <c r="H99" s="1"/>
      <c r="I99" s="54">
        <v>7537738.1659385581</v>
      </c>
      <c r="J99" s="65">
        <v>12817478.522624142</v>
      </c>
      <c r="K99" s="1"/>
      <c r="L99" s="61">
        <f t="shared" si="7"/>
        <v>4690768.93</v>
      </c>
      <c r="M99" s="70">
        <f t="shared" si="15"/>
        <v>1469074.57</v>
      </c>
      <c r="N99" s="70">
        <f t="shared" si="15"/>
        <v>1539528.37</v>
      </c>
      <c r="O99" s="70">
        <f t="shared" si="15"/>
        <v>1526590.95</v>
      </c>
      <c r="P99" s="70">
        <f t="shared" si="12"/>
        <v>155575.03999999934</v>
      </c>
      <c r="Q99" s="61">
        <f t="shared" si="13"/>
        <v>4690768.93</v>
      </c>
      <c r="R99" s="61">
        <f t="shared" si="14"/>
        <v>0</v>
      </c>
    </row>
    <row r="100" spans="1:18" x14ac:dyDescent="0.25">
      <c r="A100" s="11" t="s">
        <v>143</v>
      </c>
      <c r="B100" s="11" t="s">
        <v>144</v>
      </c>
      <c r="C100" s="12" t="s">
        <v>2</v>
      </c>
      <c r="D100" s="13"/>
      <c r="E100" s="60">
        <v>16360805.076883605</v>
      </c>
      <c r="F100" s="52">
        <v>3331.7255361888278</v>
      </c>
      <c r="G100" s="66">
        <v>26534680.98770079</v>
      </c>
      <c r="H100" s="14"/>
      <c r="I100" s="55">
        <v>16454724.349937215</v>
      </c>
      <c r="J100" s="66">
        <v>27980286.832470473</v>
      </c>
      <c r="K100" s="14"/>
      <c r="L100" s="61">
        <f t="shared" si="7"/>
        <v>10902993.57</v>
      </c>
      <c r="M100" s="70">
        <f t="shared" si="15"/>
        <v>3414644.99</v>
      </c>
      <c r="N100" s="70">
        <f t="shared" si="15"/>
        <v>3578404.36</v>
      </c>
      <c r="O100" s="70">
        <f t="shared" si="15"/>
        <v>3548333.24</v>
      </c>
      <c r="P100" s="70">
        <f t="shared" si="12"/>
        <v>361610.98</v>
      </c>
      <c r="Q100" s="61">
        <f t="shared" si="13"/>
        <v>10902993.57</v>
      </c>
      <c r="R100" s="61">
        <f t="shared" si="14"/>
        <v>0</v>
      </c>
    </row>
    <row r="101" spans="1:18" x14ac:dyDescent="0.25">
      <c r="A101" s="6" t="s">
        <v>119</v>
      </c>
      <c r="B101" s="6" t="s">
        <v>120</v>
      </c>
      <c r="C101" s="7" t="s">
        <v>2</v>
      </c>
      <c r="D101" s="8"/>
      <c r="E101" s="59">
        <v>132854.30916138977</v>
      </c>
      <c r="F101" s="51">
        <v>23.285144857888294</v>
      </c>
      <c r="G101" s="65">
        <v>185448.61629365903</v>
      </c>
      <c r="H101" s="1"/>
      <c r="I101" s="54">
        <v>0</v>
      </c>
      <c r="J101" s="65">
        <v>0</v>
      </c>
      <c r="K101" s="1"/>
      <c r="L101" s="61">
        <f t="shared" si="7"/>
        <v>37089.72</v>
      </c>
      <c r="M101" s="70">
        <f t="shared" si="15"/>
        <v>11615.91</v>
      </c>
      <c r="N101" s="70">
        <f t="shared" si="15"/>
        <v>12172.99</v>
      </c>
      <c r="O101" s="70">
        <f t="shared" si="15"/>
        <v>12070.69</v>
      </c>
      <c r="P101" s="70">
        <f t="shared" si="12"/>
        <v>1230.130000000001</v>
      </c>
      <c r="Q101" s="61">
        <f t="shared" si="13"/>
        <v>37089.72</v>
      </c>
      <c r="R101" s="61">
        <f t="shared" si="14"/>
        <v>0</v>
      </c>
    </row>
    <row r="102" spans="1:18" x14ac:dyDescent="0.25">
      <c r="A102" s="6" t="s">
        <v>276</v>
      </c>
      <c r="B102" s="6" t="s">
        <v>277</v>
      </c>
      <c r="C102" s="7" t="s">
        <v>2</v>
      </c>
      <c r="D102" s="8"/>
      <c r="E102" s="59">
        <v>347085.65993384924</v>
      </c>
      <c r="F102" s="51">
        <v>131.64262004843005</v>
      </c>
      <c r="G102" s="65">
        <v>1048434.1790548445</v>
      </c>
      <c r="H102" s="1"/>
      <c r="I102" s="54">
        <v>587.96692179084948</v>
      </c>
      <c r="J102" s="65">
        <v>999.80302129919744</v>
      </c>
      <c r="K102" s="1"/>
      <c r="L102" s="61">
        <f t="shared" si="7"/>
        <v>209886.8</v>
      </c>
      <c r="M102" s="70">
        <f t="shared" si="15"/>
        <v>65733.22</v>
      </c>
      <c r="N102" s="70">
        <f t="shared" si="15"/>
        <v>68885.649999999994</v>
      </c>
      <c r="O102" s="70">
        <f t="shared" si="15"/>
        <v>68306.77</v>
      </c>
      <c r="P102" s="70">
        <f t="shared" si="12"/>
        <v>6961.1599999999889</v>
      </c>
      <c r="Q102" s="61">
        <f t="shared" si="13"/>
        <v>209886.8</v>
      </c>
      <c r="R102" s="61">
        <f t="shared" si="14"/>
        <v>0</v>
      </c>
    </row>
    <row r="103" spans="1:18" x14ac:dyDescent="0.25">
      <c r="A103" s="6" t="s">
        <v>278</v>
      </c>
      <c r="B103" s="6" t="s">
        <v>279</v>
      </c>
      <c r="C103" s="7" t="s">
        <v>2</v>
      </c>
      <c r="D103" s="8"/>
      <c r="E103" s="59">
        <v>85910.630263718806</v>
      </c>
      <c r="F103" s="51">
        <v>14.557904681651955</v>
      </c>
      <c r="G103" s="65">
        <v>115942.73069049623</v>
      </c>
      <c r="H103" s="1"/>
      <c r="I103" s="54">
        <v>0</v>
      </c>
      <c r="J103" s="65">
        <v>0</v>
      </c>
      <c r="K103" s="1"/>
      <c r="L103" s="61">
        <f t="shared" si="7"/>
        <v>23188.55</v>
      </c>
      <c r="M103" s="70">
        <f t="shared" si="15"/>
        <v>7262.29</v>
      </c>
      <c r="N103" s="70">
        <f t="shared" si="15"/>
        <v>7610.57</v>
      </c>
      <c r="O103" s="70">
        <f t="shared" si="15"/>
        <v>7546.62</v>
      </c>
      <c r="P103" s="70">
        <f t="shared" si="12"/>
        <v>769.0699999999988</v>
      </c>
      <c r="Q103" s="61">
        <f t="shared" si="13"/>
        <v>23188.55</v>
      </c>
      <c r="R103" s="61">
        <f t="shared" si="14"/>
        <v>0</v>
      </c>
    </row>
    <row r="104" spans="1:18" x14ac:dyDescent="0.25">
      <c r="A104" s="6" t="s">
        <v>274</v>
      </c>
      <c r="B104" s="6" t="s">
        <v>275</v>
      </c>
      <c r="C104" s="7" t="s">
        <v>2</v>
      </c>
      <c r="D104" s="8"/>
      <c r="E104" s="59">
        <v>15101660.260105405</v>
      </c>
      <c r="F104" s="51">
        <v>3317.5993050946008</v>
      </c>
      <c r="G104" s="65">
        <v>26422176.21155028</v>
      </c>
      <c r="H104" s="1"/>
      <c r="I104" s="54">
        <v>16504910.583398383</v>
      </c>
      <c r="J104" s="65">
        <v>28065625.558141083</v>
      </c>
      <c r="K104" s="1"/>
      <c r="L104" s="61">
        <f t="shared" si="7"/>
        <v>10897560.350000001</v>
      </c>
      <c r="M104" s="70">
        <f t="shared" si="15"/>
        <v>3412943.39</v>
      </c>
      <c r="N104" s="70">
        <f t="shared" si="15"/>
        <v>3576621.15</v>
      </c>
      <c r="O104" s="70">
        <f t="shared" si="15"/>
        <v>3546565.02</v>
      </c>
      <c r="P104" s="70">
        <f t="shared" si="12"/>
        <v>361430.79000000097</v>
      </c>
      <c r="Q104" s="61">
        <f t="shared" si="13"/>
        <v>10897560.350000001</v>
      </c>
      <c r="R104" s="61">
        <f t="shared" si="14"/>
        <v>0</v>
      </c>
    </row>
    <row r="105" spans="1:18" x14ac:dyDescent="0.25">
      <c r="A105" s="11" t="s">
        <v>272</v>
      </c>
      <c r="B105" s="11" t="s">
        <v>273</v>
      </c>
      <c r="C105" s="12" t="s">
        <v>2</v>
      </c>
      <c r="D105" s="13"/>
      <c r="E105" s="60">
        <v>3152846.777152935</v>
      </c>
      <c r="F105" s="52">
        <v>549.85594070073228</v>
      </c>
      <c r="G105" s="66">
        <v>4379187.8464202341</v>
      </c>
      <c r="H105" s="14"/>
      <c r="I105" s="55">
        <v>5752895.4474641867</v>
      </c>
      <c r="J105" s="66">
        <v>9782458.9044468366</v>
      </c>
      <c r="K105" s="14"/>
      <c r="L105" s="61">
        <f t="shared" si="7"/>
        <v>2832329.35</v>
      </c>
      <c r="M105" s="70">
        <f t="shared" si="15"/>
        <v>887040.72</v>
      </c>
      <c r="N105" s="70">
        <f t="shared" si="15"/>
        <v>929581.37</v>
      </c>
      <c r="O105" s="70">
        <f t="shared" si="15"/>
        <v>921769.63</v>
      </c>
      <c r="P105" s="70">
        <f t="shared" si="12"/>
        <v>93937.630000000121</v>
      </c>
      <c r="Q105" s="61">
        <f t="shared" si="13"/>
        <v>2832329.3499999996</v>
      </c>
      <c r="R105" s="61">
        <f t="shared" si="14"/>
        <v>0</v>
      </c>
    </row>
    <row r="106" spans="1:18" x14ac:dyDescent="0.25">
      <c r="A106" s="81" t="s">
        <v>319</v>
      </c>
      <c r="B106" s="81" t="s">
        <v>320</v>
      </c>
      <c r="C106" s="7" t="s">
        <v>2</v>
      </c>
      <c r="D106" s="8"/>
      <c r="E106" s="59">
        <v>2347828.7318419358</v>
      </c>
      <c r="F106" s="51">
        <v>571.62715692745553</v>
      </c>
      <c r="G106" s="65">
        <v>4552579.1630264577</v>
      </c>
      <c r="H106" s="1"/>
      <c r="I106" s="54">
        <v>0</v>
      </c>
      <c r="J106" s="65">
        <v>0</v>
      </c>
      <c r="K106" s="1"/>
      <c r="L106" s="61">
        <f t="shared" si="7"/>
        <v>910515.83</v>
      </c>
      <c r="M106" s="70">
        <v>0</v>
      </c>
      <c r="N106" s="70">
        <f>ROUND($L106*(N$1+($M$1/2)),2)</f>
        <v>441414.36</v>
      </c>
      <c r="O106" s="70">
        <f>ROUND($L106*(O$1+($M$1/2)),2)</f>
        <v>438903.11</v>
      </c>
      <c r="P106" s="70">
        <f t="shared" si="12"/>
        <v>30198.359999999986</v>
      </c>
      <c r="Q106" s="61">
        <f t="shared" si="13"/>
        <v>910515.83</v>
      </c>
      <c r="R106" s="61">
        <f t="shared" si="14"/>
        <v>0</v>
      </c>
    </row>
    <row r="107" spans="1:18" x14ac:dyDescent="0.25">
      <c r="A107" s="6" t="s">
        <v>215</v>
      </c>
      <c r="B107" s="6" t="s">
        <v>216</v>
      </c>
      <c r="C107" s="7" t="s">
        <v>2</v>
      </c>
      <c r="D107" s="8"/>
      <c r="E107" s="59">
        <v>9555137.1173909139</v>
      </c>
      <c r="F107" s="51">
        <v>1838.4416056096441</v>
      </c>
      <c r="G107" s="65">
        <v>14641800.769450763</v>
      </c>
      <c r="H107" s="1"/>
      <c r="I107" s="54">
        <v>7894196.4546214808</v>
      </c>
      <c r="J107" s="65">
        <v>13423614.787750807</v>
      </c>
      <c r="K107" s="1"/>
      <c r="L107" s="61">
        <f t="shared" si="7"/>
        <v>5613083.1099999994</v>
      </c>
      <c r="M107" s="70">
        <f t="shared" si="15"/>
        <v>1757928.78</v>
      </c>
      <c r="N107" s="70">
        <f t="shared" si="15"/>
        <v>1842235.43</v>
      </c>
      <c r="O107" s="70">
        <f t="shared" si="15"/>
        <v>1826754.21</v>
      </c>
      <c r="P107" s="70">
        <f t="shared" si="12"/>
        <v>186164.68999999925</v>
      </c>
      <c r="Q107" s="61">
        <f t="shared" si="13"/>
        <v>5613083.1099999994</v>
      </c>
      <c r="R107" s="61">
        <f t="shared" si="14"/>
        <v>0</v>
      </c>
    </row>
    <row r="108" spans="1:18" x14ac:dyDescent="0.25">
      <c r="A108" s="11" t="s">
        <v>251</v>
      </c>
      <c r="B108" s="11" t="s">
        <v>252</v>
      </c>
      <c r="C108" s="12" t="s">
        <v>2</v>
      </c>
      <c r="D108" s="13"/>
      <c r="E108" s="60">
        <v>156453.16386725515</v>
      </c>
      <c r="F108" s="52">
        <v>25.37302140880039</v>
      </c>
      <c r="G108" s="66">
        <v>202076.97826957589</v>
      </c>
      <c r="H108" s="14"/>
      <c r="I108" s="55">
        <v>0</v>
      </c>
      <c r="J108" s="66">
        <v>0</v>
      </c>
      <c r="K108" s="14"/>
      <c r="L108" s="61">
        <f t="shared" si="7"/>
        <v>40415.4</v>
      </c>
      <c r="M108" s="70">
        <f t="shared" si="15"/>
        <v>12657.46</v>
      </c>
      <c r="N108" s="70">
        <f t="shared" si="15"/>
        <v>13264.49</v>
      </c>
      <c r="O108" s="70">
        <f t="shared" si="15"/>
        <v>13153.02</v>
      </c>
      <c r="P108" s="70">
        <f t="shared" si="12"/>
        <v>1340.4300000000021</v>
      </c>
      <c r="Q108" s="61">
        <f t="shared" si="13"/>
        <v>40415.4</v>
      </c>
      <c r="R108" s="61">
        <f t="shared" si="14"/>
        <v>0</v>
      </c>
    </row>
    <row r="109" spans="1:18" x14ac:dyDescent="0.25">
      <c r="A109" s="6" t="s">
        <v>306</v>
      </c>
      <c r="B109" s="6" t="s">
        <v>307</v>
      </c>
      <c r="C109" s="7" t="s">
        <v>2</v>
      </c>
      <c r="D109" s="8"/>
      <c r="E109" s="59">
        <v>4298432.518495528</v>
      </c>
      <c r="F109" s="51">
        <v>844.18835625723364</v>
      </c>
      <c r="G109" s="65">
        <v>6723323.5401619971</v>
      </c>
      <c r="H109" s="1"/>
      <c r="I109" s="54">
        <v>0</v>
      </c>
      <c r="J109" s="65">
        <v>0</v>
      </c>
      <c r="K109" s="1"/>
      <c r="L109" s="61">
        <f t="shared" si="7"/>
        <v>1344664.71</v>
      </c>
      <c r="M109" s="70">
        <f t="shared" si="15"/>
        <v>421127.7</v>
      </c>
      <c r="N109" s="70">
        <f t="shared" si="15"/>
        <v>441324.12</v>
      </c>
      <c r="O109" s="70">
        <f t="shared" si="15"/>
        <v>437615.45</v>
      </c>
      <c r="P109" s="70">
        <f t="shared" si="12"/>
        <v>44597.440000000002</v>
      </c>
      <c r="Q109" s="61">
        <f t="shared" si="13"/>
        <v>1344664.71</v>
      </c>
      <c r="R109" s="61">
        <f t="shared" si="14"/>
        <v>0</v>
      </c>
    </row>
    <row r="110" spans="1:18" x14ac:dyDescent="0.25">
      <c r="A110" s="6" t="s">
        <v>308</v>
      </c>
      <c r="B110" s="6" t="s">
        <v>307</v>
      </c>
      <c r="C110" s="7" t="s">
        <v>2</v>
      </c>
      <c r="D110" s="8"/>
      <c r="E110" s="59">
        <v>279549.05315175006</v>
      </c>
      <c r="F110" s="51">
        <v>58.848246049711534</v>
      </c>
      <c r="G110" s="65">
        <v>468681.89430785051</v>
      </c>
      <c r="H110" s="1"/>
      <c r="I110" s="54">
        <v>0</v>
      </c>
      <c r="J110" s="65">
        <v>0</v>
      </c>
      <c r="K110" s="1"/>
      <c r="L110" s="61">
        <f t="shared" ref="L110:L154" si="16">ROUND($G110/5,2)+ROUND($J110/5,2)</f>
        <v>93736.38</v>
      </c>
      <c r="M110" s="70">
        <f t="shared" si="15"/>
        <v>29356.75</v>
      </c>
      <c r="N110" s="70">
        <f t="shared" si="15"/>
        <v>30764.639999999999</v>
      </c>
      <c r="O110" s="70">
        <f t="shared" si="15"/>
        <v>30506.11</v>
      </c>
      <c r="P110" s="70">
        <f t="shared" si="12"/>
        <v>3108.8800000000047</v>
      </c>
      <c r="Q110" s="61">
        <f t="shared" si="13"/>
        <v>93736.38</v>
      </c>
      <c r="R110" s="61">
        <f t="shared" si="14"/>
        <v>0</v>
      </c>
    </row>
    <row r="111" spans="1:18" x14ac:dyDescent="0.25">
      <c r="A111" s="6" t="s">
        <v>309</v>
      </c>
      <c r="B111" s="6" t="s">
        <v>307</v>
      </c>
      <c r="C111" s="7" t="s">
        <v>2</v>
      </c>
      <c r="D111" s="8"/>
      <c r="E111" s="59">
        <v>955951.51621776994</v>
      </c>
      <c r="F111" s="51">
        <v>177.45432375790446</v>
      </c>
      <c r="G111" s="65">
        <v>1413289.8462550007</v>
      </c>
      <c r="H111" s="1"/>
      <c r="I111" s="54">
        <v>0</v>
      </c>
      <c r="J111" s="65">
        <v>0</v>
      </c>
      <c r="K111" s="1"/>
      <c r="L111" s="61">
        <f t="shared" si="16"/>
        <v>282657.96999999997</v>
      </c>
      <c r="M111" s="70">
        <f t="shared" si="15"/>
        <v>88524</v>
      </c>
      <c r="N111" s="70">
        <f t="shared" si="15"/>
        <v>92769.43</v>
      </c>
      <c r="O111" s="70">
        <f t="shared" si="15"/>
        <v>91989.84</v>
      </c>
      <c r="P111" s="70">
        <f t="shared" ref="P111:P154" si="17">L111-M111-N111-O111</f>
        <v>9374.6999999999825</v>
      </c>
      <c r="Q111" s="61">
        <f t="shared" ref="Q111:Q154" si="18">SUM(M111:P111)</f>
        <v>282657.96999999997</v>
      </c>
      <c r="R111" s="61">
        <f t="shared" ref="R111:R158" si="19">Q111-L111</f>
        <v>0</v>
      </c>
    </row>
    <row r="112" spans="1:18" x14ac:dyDescent="0.25">
      <c r="A112" s="11" t="s">
        <v>310</v>
      </c>
      <c r="B112" s="11" t="s">
        <v>307</v>
      </c>
      <c r="C112" s="12" t="s">
        <v>2</v>
      </c>
      <c r="D112" s="13"/>
      <c r="E112" s="60">
        <v>501404.92472408072</v>
      </c>
      <c r="F112" s="52">
        <v>82.875157671858346</v>
      </c>
      <c r="G112" s="66">
        <v>660038.12341147522</v>
      </c>
      <c r="H112" s="14"/>
      <c r="I112" s="55">
        <v>0</v>
      </c>
      <c r="J112" s="66">
        <v>0</v>
      </c>
      <c r="K112" s="14"/>
      <c r="L112" s="61">
        <f t="shared" si="16"/>
        <v>132007.62</v>
      </c>
      <c r="M112" s="70">
        <f t="shared" si="15"/>
        <v>41342.699999999997</v>
      </c>
      <c r="N112" s="70">
        <f t="shared" si="15"/>
        <v>43325.41</v>
      </c>
      <c r="O112" s="70">
        <f t="shared" si="15"/>
        <v>42961.32</v>
      </c>
      <c r="P112" s="70">
        <f t="shared" si="17"/>
        <v>4378.1899999999951</v>
      </c>
      <c r="Q112" s="61">
        <f t="shared" si="18"/>
        <v>132007.62</v>
      </c>
      <c r="R112" s="61">
        <f t="shared" si="19"/>
        <v>0</v>
      </c>
    </row>
    <row r="113" spans="1:18" x14ac:dyDescent="0.25">
      <c r="A113" s="6" t="s">
        <v>266</v>
      </c>
      <c r="B113" s="6" t="s">
        <v>267</v>
      </c>
      <c r="C113" s="7" t="s">
        <v>2</v>
      </c>
      <c r="D113" s="8"/>
      <c r="E113" s="59">
        <v>40471.848083255238</v>
      </c>
      <c r="F113" s="51">
        <v>7.0758878032080386</v>
      </c>
      <c r="G113" s="65">
        <v>56354.109461748601</v>
      </c>
      <c r="H113" s="1"/>
      <c r="I113" s="54">
        <v>864983.19278158457</v>
      </c>
      <c r="J113" s="65">
        <v>1470852.8277100665</v>
      </c>
      <c r="K113" s="1"/>
      <c r="L113" s="61">
        <f t="shared" si="16"/>
        <v>305441.39</v>
      </c>
      <c r="M113" s="70">
        <f t="shared" si="15"/>
        <v>95659.41</v>
      </c>
      <c r="N113" s="70">
        <f t="shared" si="15"/>
        <v>100247.03999999999</v>
      </c>
      <c r="O113" s="70">
        <f t="shared" si="15"/>
        <v>99404.61</v>
      </c>
      <c r="P113" s="70">
        <f t="shared" si="17"/>
        <v>10130.330000000016</v>
      </c>
      <c r="Q113" s="61">
        <f t="shared" si="18"/>
        <v>305441.39</v>
      </c>
      <c r="R113" s="61">
        <f t="shared" si="19"/>
        <v>0</v>
      </c>
    </row>
    <row r="114" spans="1:18" x14ac:dyDescent="0.25">
      <c r="A114" s="6" t="s">
        <v>282</v>
      </c>
      <c r="B114" s="6" t="s">
        <v>283</v>
      </c>
      <c r="C114" s="7" t="s">
        <v>2</v>
      </c>
      <c r="D114" s="8"/>
      <c r="E114" s="59">
        <v>49537.879807315738</v>
      </c>
      <c r="F114" s="51">
        <v>14.979877088159588</v>
      </c>
      <c r="G114" s="65">
        <v>119303.42264146067</v>
      </c>
      <c r="H114" s="1"/>
      <c r="I114" s="54">
        <v>264196.08924532955</v>
      </c>
      <c r="J114" s="65">
        <v>449249.84459733561</v>
      </c>
      <c r="K114" s="1"/>
      <c r="L114" s="61">
        <f t="shared" si="16"/>
        <v>113710.65</v>
      </c>
      <c r="M114" s="70">
        <f t="shared" si="15"/>
        <v>35612.379999999997</v>
      </c>
      <c r="N114" s="70">
        <f t="shared" si="15"/>
        <v>37320.269999999997</v>
      </c>
      <c r="O114" s="70">
        <f t="shared" si="15"/>
        <v>37006.65</v>
      </c>
      <c r="P114" s="70">
        <f t="shared" si="17"/>
        <v>3771.3499999999913</v>
      </c>
      <c r="Q114" s="61">
        <f t="shared" si="18"/>
        <v>113710.64999999998</v>
      </c>
      <c r="R114" s="61">
        <f t="shared" si="19"/>
        <v>0</v>
      </c>
    </row>
    <row r="115" spans="1:18" x14ac:dyDescent="0.25">
      <c r="A115" s="6" t="s">
        <v>304</v>
      </c>
      <c r="B115" s="6" t="s">
        <v>305</v>
      </c>
      <c r="C115" s="7" t="s">
        <v>2</v>
      </c>
      <c r="D115" s="8"/>
      <c r="E115" s="59">
        <v>446361.12143852387</v>
      </c>
      <c r="F115" s="51">
        <v>45.310514646607999</v>
      </c>
      <c r="G115" s="65">
        <v>360864.07432936464</v>
      </c>
      <c r="H115" s="1"/>
      <c r="I115" s="54">
        <v>0</v>
      </c>
      <c r="J115" s="65">
        <v>0</v>
      </c>
      <c r="K115" s="1"/>
      <c r="L115" s="61">
        <f t="shared" si="16"/>
        <v>72172.81</v>
      </c>
      <c r="M115" s="70">
        <f t="shared" si="15"/>
        <v>22603.38</v>
      </c>
      <c r="N115" s="70">
        <f t="shared" si="15"/>
        <v>23687.39</v>
      </c>
      <c r="O115" s="70">
        <f t="shared" si="15"/>
        <v>23488.34</v>
      </c>
      <c r="P115" s="70">
        <f t="shared" si="17"/>
        <v>2393.6999999999935</v>
      </c>
      <c r="Q115" s="61">
        <f t="shared" si="18"/>
        <v>72172.81</v>
      </c>
      <c r="R115" s="61">
        <f t="shared" si="19"/>
        <v>0</v>
      </c>
    </row>
    <row r="116" spans="1:18" x14ac:dyDescent="0.25">
      <c r="A116" s="6" t="s">
        <v>175</v>
      </c>
      <c r="B116" s="6" t="s">
        <v>176</v>
      </c>
      <c r="C116" s="7" t="s">
        <v>2</v>
      </c>
      <c r="D116" s="8"/>
      <c r="E116" s="59">
        <v>72183932.669198707</v>
      </c>
      <c r="F116" s="51">
        <v>11333.258242404745</v>
      </c>
      <c r="G116" s="65">
        <v>90260853.947003126</v>
      </c>
      <c r="H116" s="1"/>
      <c r="I116" s="54">
        <v>32091253.771898132</v>
      </c>
      <c r="J116" s="65">
        <v>54569281.51790861</v>
      </c>
      <c r="K116" s="1"/>
      <c r="L116" s="61">
        <f t="shared" si="16"/>
        <v>28966027.09</v>
      </c>
      <c r="M116" s="70">
        <f t="shared" si="15"/>
        <v>9071701.1500000004</v>
      </c>
      <c r="N116" s="70">
        <f t="shared" si="15"/>
        <v>9506761.3200000003</v>
      </c>
      <c r="O116" s="70">
        <f t="shared" si="15"/>
        <v>9426871.2699999996</v>
      </c>
      <c r="P116" s="70">
        <f t="shared" si="17"/>
        <v>960693.34999999776</v>
      </c>
      <c r="Q116" s="61">
        <f t="shared" si="18"/>
        <v>28966027.089999996</v>
      </c>
      <c r="R116" s="61">
        <f t="shared" si="19"/>
        <v>0</v>
      </c>
    </row>
    <row r="117" spans="1:18" x14ac:dyDescent="0.25">
      <c r="A117" s="11" t="s">
        <v>177</v>
      </c>
      <c r="B117" s="11" t="s">
        <v>178</v>
      </c>
      <c r="C117" s="12" t="s">
        <v>2</v>
      </c>
      <c r="D117" s="13"/>
      <c r="E117" s="60">
        <v>410912.32833959215</v>
      </c>
      <c r="F117" s="52">
        <v>63.134586821314343</v>
      </c>
      <c r="G117" s="66">
        <v>502819.3656402459</v>
      </c>
      <c r="H117" s="14"/>
      <c r="I117" s="55">
        <v>0</v>
      </c>
      <c r="J117" s="66">
        <v>0</v>
      </c>
      <c r="K117" s="14"/>
      <c r="L117" s="61">
        <f t="shared" si="16"/>
        <v>100563.87</v>
      </c>
      <c r="M117" s="70">
        <f t="shared" si="15"/>
        <v>31495.01</v>
      </c>
      <c r="N117" s="70">
        <f t="shared" si="15"/>
        <v>33005.449999999997</v>
      </c>
      <c r="O117" s="70">
        <f t="shared" si="15"/>
        <v>32728.09</v>
      </c>
      <c r="P117" s="70">
        <f t="shared" si="17"/>
        <v>3335.3200000000033</v>
      </c>
      <c r="Q117" s="61">
        <f t="shared" si="18"/>
        <v>100563.87</v>
      </c>
      <c r="R117" s="61">
        <f t="shared" si="19"/>
        <v>0</v>
      </c>
    </row>
    <row r="118" spans="1:18" x14ac:dyDescent="0.25">
      <c r="A118" s="6" t="s">
        <v>241</v>
      </c>
      <c r="B118" s="6" t="s">
        <v>242</v>
      </c>
      <c r="C118" s="7" t="s">
        <v>2</v>
      </c>
      <c r="D118" s="8"/>
      <c r="E118" s="59">
        <v>7074656.3546818513</v>
      </c>
      <c r="F118" s="51">
        <v>1632.9647202729891</v>
      </c>
      <c r="G118" s="65">
        <v>13005332.355851671</v>
      </c>
      <c r="H118" s="1"/>
      <c r="I118" s="54">
        <v>7987801.9357694983</v>
      </c>
      <c r="J118" s="65">
        <v>13582785.379485633</v>
      </c>
      <c r="K118" s="1"/>
      <c r="L118" s="61">
        <f t="shared" si="16"/>
        <v>5317623.5500000007</v>
      </c>
      <c r="M118" s="70">
        <f t="shared" si="15"/>
        <v>1665395.52</v>
      </c>
      <c r="N118" s="70">
        <f t="shared" si="15"/>
        <v>1745264.47</v>
      </c>
      <c r="O118" s="70">
        <f t="shared" si="15"/>
        <v>1730598.14</v>
      </c>
      <c r="P118" s="70">
        <f t="shared" si="17"/>
        <v>176365.42000000086</v>
      </c>
      <c r="Q118" s="61">
        <f t="shared" si="18"/>
        <v>5317623.5500000007</v>
      </c>
      <c r="R118" s="61">
        <f t="shared" si="19"/>
        <v>0</v>
      </c>
    </row>
    <row r="119" spans="1:18" x14ac:dyDescent="0.25">
      <c r="A119" s="6" t="s">
        <v>201</v>
      </c>
      <c r="B119" s="6" t="s">
        <v>202</v>
      </c>
      <c r="C119" s="7" t="s">
        <v>2</v>
      </c>
      <c r="D119" s="8"/>
      <c r="E119" s="59">
        <v>5182278.0212768009</v>
      </c>
      <c r="F119" s="51">
        <v>1558.113840736778</v>
      </c>
      <c r="G119" s="65">
        <v>12409201.555589493</v>
      </c>
      <c r="H119" s="1"/>
      <c r="I119" s="54">
        <v>6024475.3875197358</v>
      </c>
      <c r="J119" s="65">
        <v>10244264.551207999</v>
      </c>
      <c r="K119" s="1"/>
      <c r="L119" s="61">
        <f t="shared" si="16"/>
        <v>4530693.22</v>
      </c>
      <c r="M119" s="70">
        <f t="shared" si="15"/>
        <v>1418941.4</v>
      </c>
      <c r="N119" s="70">
        <f t="shared" si="15"/>
        <v>1486990.91</v>
      </c>
      <c r="O119" s="70">
        <f t="shared" si="15"/>
        <v>1474494.99</v>
      </c>
      <c r="P119" s="70">
        <f t="shared" si="17"/>
        <v>150265.91999999993</v>
      </c>
      <c r="Q119" s="61">
        <f t="shared" si="18"/>
        <v>4530693.22</v>
      </c>
      <c r="R119" s="61">
        <f t="shared" si="19"/>
        <v>0</v>
      </c>
    </row>
    <row r="120" spans="1:18" x14ac:dyDescent="0.25">
      <c r="A120" s="6" t="s">
        <v>247</v>
      </c>
      <c r="B120" s="6" t="s">
        <v>248</v>
      </c>
      <c r="C120" s="7" t="s">
        <v>2</v>
      </c>
      <c r="D120" s="8"/>
      <c r="E120" s="59">
        <v>264244.82279158849</v>
      </c>
      <c r="F120" s="51">
        <v>59.639810278452842</v>
      </c>
      <c r="G120" s="65">
        <v>474986.10636337067</v>
      </c>
      <c r="H120" s="1"/>
      <c r="I120" s="54">
        <v>1448984.3004420425</v>
      </c>
      <c r="J120" s="65">
        <v>2463912.2163276845</v>
      </c>
      <c r="K120" s="1"/>
      <c r="L120" s="61">
        <f t="shared" si="16"/>
        <v>587779.66</v>
      </c>
      <c r="M120" s="70">
        <f t="shared" si="15"/>
        <v>184083.28</v>
      </c>
      <c r="N120" s="70">
        <f t="shared" si="15"/>
        <v>192911.54</v>
      </c>
      <c r="O120" s="70">
        <f t="shared" si="15"/>
        <v>191290.41</v>
      </c>
      <c r="P120" s="70">
        <f t="shared" si="17"/>
        <v>19494.429999999993</v>
      </c>
      <c r="Q120" s="61">
        <f t="shared" si="18"/>
        <v>587779.65999999992</v>
      </c>
      <c r="R120" s="61">
        <f t="shared" si="19"/>
        <v>0</v>
      </c>
    </row>
    <row r="121" spans="1:18" x14ac:dyDescent="0.25">
      <c r="A121" s="6" t="s">
        <v>249</v>
      </c>
      <c r="B121" s="6" t="s">
        <v>250</v>
      </c>
      <c r="C121" s="7" t="s">
        <v>2</v>
      </c>
      <c r="D121" s="8"/>
      <c r="E121" s="59">
        <v>7563.1004879492612</v>
      </c>
      <c r="F121" s="51">
        <v>2.8648890082772209</v>
      </c>
      <c r="G121" s="65">
        <v>22816.680147898627</v>
      </c>
      <c r="H121" s="1"/>
      <c r="I121" s="54">
        <v>0</v>
      </c>
      <c r="J121" s="65">
        <v>0</v>
      </c>
      <c r="K121" s="1"/>
      <c r="L121" s="61">
        <f t="shared" si="16"/>
        <v>4563.34</v>
      </c>
      <c r="M121" s="70">
        <f t="shared" si="15"/>
        <v>1429.17</v>
      </c>
      <c r="N121" s="70">
        <f t="shared" si="15"/>
        <v>1497.71</v>
      </c>
      <c r="O121" s="70">
        <f t="shared" si="15"/>
        <v>1485.12</v>
      </c>
      <c r="P121" s="70">
        <f t="shared" si="17"/>
        <v>151.34000000000015</v>
      </c>
      <c r="Q121" s="61">
        <f t="shared" si="18"/>
        <v>4563.34</v>
      </c>
      <c r="R121" s="61">
        <f t="shared" si="19"/>
        <v>0</v>
      </c>
    </row>
    <row r="122" spans="1:18" x14ac:dyDescent="0.25">
      <c r="A122" s="11" t="s">
        <v>243</v>
      </c>
      <c r="B122" s="11" t="s">
        <v>244</v>
      </c>
      <c r="C122" s="12" t="s">
        <v>2</v>
      </c>
      <c r="D122" s="13"/>
      <c r="E122" s="60">
        <v>911.66972549561342</v>
      </c>
      <c r="F122" s="52">
        <v>0.3453388699400573</v>
      </c>
      <c r="G122" s="66">
        <v>2750.3636319919146</v>
      </c>
      <c r="H122" s="14"/>
      <c r="I122" s="55">
        <v>0</v>
      </c>
      <c r="J122" s="66">
        <v>0</v>
      </c>
      <c r="K122" s="14"/>
      <c r="L122" s="61">
        <f t="shared" si="16"/>
        <v>550.07000000000005</v>
      </c>
      <c r="M122" s="70">
        <f t="shared" si="15"/>
        <v>172.27</v>
      </c>
      <c r="N122" s="70">
        <f t="shared" si="15"/>
        <v>180.54</v>
      </c>
      <c r="O122" s="70">
        <f t="shared" si="15"/>
        <v>179.02</v>
      </c>
      <c r="P122" s="70">
        <f t="shared" si="17"/>
        <v>18.240000000000066</v>
      </c>
      <c r="Q122" s="61">
        <f t="shared" si="18"/>
        <v>550.07000000000016</v>
      </c>
      <c r="R122" s="61">
        <f t="shared" si="19"/>
        <v>0</v>
      </c>
    </row>
    <row r="123" spans="1:18" x14ac:dyDescent="0.25">
      <c r="A123" s="6" t="s">
        <v>245</v>
      </c>
      <c r="B123" s="6" t="s">
        <v>246</v>
      </c>
      <c r="C123" s="7" t="s">
        <v>2</v>
      </c>
      <c r="D123" s="8"/>
      <c r="E123" s="59">
        <v>426867.03664950241</v>
      </c>
      <c r="F123" s="51">
        <v>62.266389056005487</v>
      </c>
      <c r="G123" s="65">
        <v>495904.82526575343</v>
      </c>
      <c r="H123" s="1"/>
      <c r="I123" s="54">
        <v>0</v>
      </c>
      <c r="J123" s="65">
        <v>0</v>
      </c>
      <c r="K123" s="1"/>
      <c r="L123" s="61">
        <f t="shared" si="16"/>
        <v>99180.97</v>
      </c>
      <c r="M123" s="70">
        <f t="shared" si="15"/>
        <v>31061.91</v>
      </c>
      <c r="N123" s="70">
        <f t="shared" si="15"/>
        <v>32551.58</v>
      </c>
      <c r="O123" s="70">
        <f t="shared" si="15"/>
        <v>32278.03</v>
      </c>
      <c r="P123" s="70">
        <f t="shared" si="17"/>
        <v>3289.4499999999971</v>
      </c>
      <c r="Q123" s="61">
        <f t="shared" si="18"/>
        <v>99180.97</v>
      </c>
      <c r="R123" s="61">
        <f t="shared" si="19"/>
        <v>0</v>
      </c>
    </row>
    <row r="124" spans="1:18" x14ac:dyDescent="0.25">
      <c r="A124" s="6" t="s">
        <v>270</v>
      </c>
      <c r="B124" s="6" t="s">
        <v>271</v>
      </c>
      <c r="C124" s="7" t="s">
        <v>2</v>
      </c>
      <c r="D124" s="8"/>
      <c r="E124" s="59">
        <v>114258.90899310706</v>
      </c>
      <c r="F124" s="51">
        <v>33.636901335068153</v>
      </c>
      <c r="G124" s="65">
        <v>267892.54896481807</v>
      </c>
      <c r="H124" s="1"/>
      <c r="I124" s="54">
        <v>1473231.8553930074</v>
      </c>
      <c r="J124" s="65">
        <v>2505143.7513012057</v>
      </c>
      <c r="K124" s="1"/>
      <c r="L124" s="61">
        <f t="shared" si="16"/>
        <v>554607.26</v>
      </c>
      <c r="M124" s="70">
        <f t="shared" si="15"/>
        <v>173694.21</v>
      </c>
      <c r="N124" s="70">
        <f t="shared" si="15"/>
        <v>182024.23</v>
      </c>
      <c r="O124" s="70">
        <f t="shared" si="15"/>
        <v>180494.59</v>
      </c>
      <c r="P124" s="70">
        <f t="shared" si="17"/>
        <v>18394.23000000004</v>
      </c>
      <c r="Q124" s="61">
        <f t="shared" si="18"/>
        <v>554607.26</v>
      </c>
      <c r="R124" s="61">
        <f t="shared" si="19"/>
        <v>0</v>
      </c>
    </row>
    <row r="125" spans="1:18" x14ac:dyDescent="0.25">
      <c r="A125" s="6" t="s">
        <v>135</v>
      </c>
      <c r="B125" s="6" t="s">
        <v>136</v>
      </c>
      <c r="C125" s="7" t="s">
        <v>2</v>
      </c>
      <c r="D125" s="8"/>
      <c r="E125" s="59">
        <v>1784128.4795629282</v>
      </c>
      <c r="F125" s="51">
        <v>571.83022146507346</v>
      </c>
      <c r="G125" s="65">
        <v>4554196.4189099567</v>
      </c>
      <c r="H125" s="1"/>
      <c r="I125" s="54">
        <v>3381504.4010534901</v>
      </c>
      <c r="J125" s="65">
        <v>5750048.5000284389</v>
      </c>
      <c r="K125" s="1"/>
      <c r="L125" s="61">
        <f t="shared" si="16"/>
        <v>2060848.98</v>
      </c>
      <c r="M125" s="70">
        <f t="shared" si="15"/>
        <v>645425.28</v>
      </c>
      <c r="N125" s="70">
        <f t="shared" si="15"/>
        <v>676378.55</v>
      </c>
      <c r="O125" s="70">
        <f t="shared" si="15"/>
        <v>670694.6</v>
      </c>
      <c r="P125" s="70">
        <f t="shared" si="17"/>
        <v>68350.54999999993</v>
      </c>
      <c r="Q125" s="61">
        <f t="shared" si="18"/>
        <v>2060848.98</v>
      </c>
      <c r="R125" s="61">
        <f t="shared" si="19"/>
        <v>0</v>
      </c>
    </row>
    <row r="126" spans="1:18" x14ac:dyDescent="0.25">
      <c r="A126" s="11" t="s">
        <v>139</v>
      </c>
      <c r="B126" s="11" t="s">
        <v>140</v>
      </c>
      <c r="C126" s="12" t="s">
        <v>2</v>
      </c>
      <c r="D126" s="13"/>
      <c r="E126" s="60">
        <v>506673.25837292417</v>
      </c>
      <c r="F126" s="52">
        <v>219.33570265740545</v>
      </c>
      <c r="G126" s="66">
        <v>1746843.4407370095</v>
      </c>
      <c r="H126" s="14"/>
      <c r="I126" s="55">
        <v>2370.5988443314163</v>
      </c>
      <c r="J126" s="66">
        <v>4031.0633115752639</v>
      </c>
      <c r="K126" s="14"/>
      <c r="L126" s="61">
        <f t="shared" si="16"/>
        <v>350174.9</v>
      </c>
      <c r="M126" s="70">
        <f t="shared" ref="M126:O154" si="20">ROUND($L126*M$1,2)</f>
        <v>109669.24</v>
      </c>
      <c r="N126" s="70">
        <f t="shared" si="20"/>
        <v>114928.75</v>
      </c>
      <c r="O126" s="70">
        <f t="shared" si="20"/>
        <v>113962.94</v>
      </c>
      <c r="P126" s="70">
        <f t="shared" si="17"/>
        <v>11613.97000000003</v>
      </c>
      <c r="Q126" s="61">
        <f t="shared" si="18"/>
        <v>350174.9</v>
      </c>
      <c r="R126" s="61">
        <f t="shared" si="19"/>
        <v>0</v>
      </c>
    </row>
    <row r="127" spans="1:18" x14ac:dyDescent="0.25">
      <c r="A127" s="6" t="s">
        <v>137</v>
      </c>
      <c r="B127" s="6" t="s">
        <v>138</v>
      </c>
      <c r="C127" s="7" t="s">
        <v>2</v>
      </c>
      <c r="D127" s="8"/>
      <c r="E127" s="59">
        <v>12240.07894943326</v>
      </c>
      <c r="F127" s="51">
        <v>2.5195501383371637</v>
      </c>
      <c r="G127" s="65">
        <v>20066.316515906714</v>
      </c>
      <c r="H127" s="1"/>
      <c r="I127" s="54">
        <v>0</v>
      </c>
      <c r="J127" s="65">
        <v>0</v>
      </c>
      <c r="K127" s="1"/>
      <c r="L127" s="61">
        <f t="shared" si="16"/>
        <v>4013.26</v>
      </c>
      <c r="M127" s="70">
        <f t="shared" si="20"/>
        <v>1256.8900000000001</v>
      </c>
      <c r="N127" s="70">
        <f t="shared" si="20"/>
        <v>1317.17</v>
      </c>
      <c r="O127" s="70">
        <f t="shared" si="20"/>
        <v>1306.0999999999999</v>
      </c>
      <c r="P127" s="70">
        <f t="shared" si="17"/>
        <v>133.09999999999991</v>
      </c>
      <c r="Q127" s="61">
        <f t="shared" si="18"/>
        <v>4013.26</v>
      </c>
      <c r="R127" s="61">
        <f t="shared" si="19"/>
        <v>0</v>
      </c>
    </row>
    <row r="128" spans="1:18" x14ac:dyDescent="0.25">
      <c r="A128" s="6" t="s">
        <v>141</v>
      </c>
      <c r="B128" s="6" t="s">
        <v>142</v>
      </c>
      <c r="C128" s="7" t="s">
        <v>2</v>
      </c>
      <c r="D128" s="8"/>
      <c r="E128" s="59">
        <v>1854444.2845067326</v>
      </c>
      <c r="F128" s="51">
        <v>229.22053985405364</v>
      </c>
      <c r="G128" s="65">
        <v>1825568.7135061626</v>
      </c>
      <c r="H128" s="1"/>
      <c r="I128" s="54">
        <v>0</v>
      </c>
      <c r="J128" s="65">
        <v>0</v>
      </c>
      <c r="K128" s="1"/>
      <c r="L128" s="61">
        <f t="shared" si="16"/>
        <v>365113.74</v>
      </c>
      <c r="M128" s="70">
        <f t="shared" si="20"/>
        <v>114347.84</v>
      </c>
      <c r="N128" s="70">
        <f t="shared" si="20"/>
        <v>119831.73</v>
      </c>
      <c r="O128" s="70">
        <f t="shared" si="20"/>
        <v>118824.73</v>
      </c>
      <c r="P128" s="70">
        <f t="shared" si="17"/>
        <v>12109.440000000002</v>
      </c>
      <c r="Q128" s="61">
        <f t="shared" si="18"/>
        <v>365113.74</v>
      </c>
      <c r="R128" s="61">
        <f t="shared" si="19"/>
        <v>0</v>
      </c>
    </row>
    <row r="129" spans="1:18" x14ac:dyDescent="0.25">
      <c r="A129" s="11" t="s">
        <v>123</v>
      </c>
      <c r="B129" s="11" t="s">
        <v>124</v>
      </c>
      <c r="C129" s="12" t="s">
        <v>2</v>
      </c>
      <c r="D129" s="13"/>
      <c r="E129" s="60">
        <v>2239804.4178917799</v>
      </c>
      <c r="F129" s="52">
        <v>191.7836193897493</v>
      </c>
      <c r="G129" s="66">
        <v>1527411.8782890067</v>
      </c>
      <c r="H129" s="14"/>
      <c r="I129" s="55">
        <v>0</v>
      </c>
      <c r="J129" s="66">
        <v>0</v>
      </c>
      <c r="K129" s="14"/>
      <c r="L129" s="61">
        <f t="shared" si="16"/>
        <v>305482.38</v>
      </c>
      <c r="M129" s="70">
        <f t="shared" si="20"/>
        <v>95672.25</v>
      </c>
      <c r="N129" s="70">
        <f t="shared" si="20"/>
        <v>100260.49</v>
      </c>
      <c r="O129" s="70">
        <f t="shared" si="20"/>
        <v>99417.95</v>
      </c>
      <c r="P129" s="70">
        <f t="shared" si="17"/>
        <v>10131.690000000002</v>
      </c>
      <c r="Q129" s="61">
        <f t="shared" si="18"/>
        <v>305482.38</v>
      </c>
      <c r="R129" s="61">
        <f t="shared" si="19"/>
        <v>0</v>
      </c>
    </row>
    <row r="130" spans="1:18" x14ac:dyDescent="0.25">
      <c r="A130" s="6" t="s">
        <v>125</v>
      </c>
      <c r="B130" s="6" t="s">
        <v>126</v>
      </c>
      <c r="C130" s="7" t="s">
        <v>2</v>
      </c>
      <c r="D130" s="8"/>
      <c r="E130" s="59">
        <v>2479684.7440344952</v>
      </c>
      <c r="F130" s="51">
        <v>57.959354362672208</v>
      </c>
      <c r="G130" s="65">
        <v>461602.54245487996</v>
      </c>
      <c r="H130" s="1"/>
      <c r="I130" s="54">
        <v>0</v>
      </c>
      <c r="J130" s="65">
        <v>0</v>
      </c>
      <c r="K130" s="1"/>
      <c r="L130" s="61">
        <f t="shared" si="16"/>
        <v>92320.51</v>
      </c>
      <c r="M130" s="70">
        <f t="shared" si="20"/>
        <v>28913.32</v>
      </c>
      <c r="N130" s="70">
        <f t="shared" si="20"/>
        <v>30299.95</v>
      </c>
      <c r="O130" s="70">
        <f t="shared" si="20"/>
        <v>30045.32</v>
      </c>
      <c r="P130" s="70">
        <f t="shared" si="17"/>
        <v>3061.919999999991</v>
      </c>
      <c r="Q130" s="61">
        <f t="shared" si="18"/>
        <v>92320.50999999998</v>
      </c>
      <c r="R130" s="61">
        <f t="shared" si="19"/>
        <v>0</v>
      </c>
    </row>
    <row r="131" spans="1:18" x14ac:dyDescent="0.25">
      <c r="A131" s="6" t="s">
        <v>167</v>
      </c>
      <c r="B131" s="6" t="s">
        <v>168</v>
      </c>
      <c r="C131" s="7" t="s">
        <v>2</v>
      </c>
      <c r="D131" s="8"/>
      <c r="E131" s="59">
        <v>1935437.6222264266</v>
      </c>
      <c r="F131" s="51">
        <v>40.714080698171777</v>
      </c>
      <c r="G131" s="65">
        <v>324256.94472699374</v>
      </c>
      <c r="H131" s="1"/>
      <c r="I131" s="54">
        <v>0</v>
      </c>
      <c r="J131" s="65">
        <v>0</v>
      </c>
      <c r="K131" s="1"/>
      <c r="L131" s="61">
        <f t="shared" si="16"/>
        <v>64851.39</v>
      </c>
      <c r="M131" s="70">
        <f t="shared" si="20"/>
        <v>20310.43</v>
      </c>
      <c r="N131" s="70">
        <f t="shared" si="20"/>
        <v>21284.48</v>
      </c>
      <c r="O131" s="70">
        <f t="shared" si="20"/>
        <v>21105.61</v>
      </c>
      <c r="P131" s="70">
        <f t="shared" si="17"/>
        <v>2150.869999999999</v>
      </c>
      <c r="Q131" s="61">
        <f t="shared" si="18"/>
        <v>64851.39</v>
      </c>
      <c r="R131" s="61">
        <f t="shared" si="19"/>
        <v>0</v>
      </c>
    </row>
    <row r="132" spans="1:18" x14ac:dyDescent="0.25">
      <c r="A132" s="6" t="s">
        <v>165</v>
      </c>
      <c r="B132" s="6" t="s">
        <v>166</v>
      </c>
      <c r="C132" s="7" t="s">
        <v>2</v>
      </c>
      <c r="D132" s="8"/>
      <c r="E132" s="59">
        <v>4369450.1219691485</v>
      </c>
      <c r="F132" s="51">
        <v>272.20001712856623</v>
      </c>
      <c r="G132" s="65">
        <v>2167867.8333195816</v>
      </c>
      <c r="H132" s="1"/>
      <c r="I132" s="54">
        <v>0</v>
      </c>
      <c r="J132" s="65">
        <v>0</v>
      </c>
      <c r="K132" s="1"/>
      <c r="L132" s="61">
        <f t="shared" si="16"/>
        <v>433573.57</v>
      </c>
      <c r="M132" s="70">
        <f t="shared" si="20"/>
        <v>135788.38</v>
      </c>
      <c r="N132" s="70">
        <f t="shared" si="20"/>
        <v>142300.51</v>
      </c>
      <c r="O132" s="70">
        <f t="shared" si="20"/>
        <v>141104.69</v>
      </c>
      <c r="P132" s="70">
        <f t="shared" si="17"/>
        <v>14379.989999999991</v>
      </c>
      <c r="Q132" s="61">
        <f t="shared" si="18"/>
        <v>433573.57</v>
      </c>
      <c r="R132" s="61">
        <f t="shared" si="19"/>
        <v>0</v>
      </c>
    </row>
    <row r="133" spans="1:18" x14ac:dyDescent="0.25">
      <c r="A133" s="6" t="s">
        <v>229</v>
      </c>
      <c r="B133" s="6" t="s">
        <v>230</v>
      </c>
      <c r="C133" s="7" t="s">
        <v>2</v>
      </c>
      <c r="D133" s="8"/>
      <c r="E133" s="59">
        <v>4988314.5365065727</v>
      </c>
      <c r="F133" s="51">
        <v>1002.6532614606464</v>
      </c>
      <c r="G133" s="65">
        <v>7985376.9901375631</v>
      </c>
      <c r="H133" s="1"/>
      <c r="I133" s="54">
        <v>3644190.6320025092</v>
      </c>
      <c r="J133" s="65">
        <v>6196730.919775093</v>
      </c>
      <c r="K133" s="1"/>
      <c r="L133" s="61">
        <f t="shared" si="16"/>
        <v>2836421.58</v>
      </c>
      <c r="M133" s="70">
        <f t="shared" si="20"/>
        <v>888322.34</v>
      </c>
      <c r="N133" s="70">
        <f t="shared" si="20"/>
        <v>930924.45</v>
      </c>
      <c r="O133" s="70">
        <f t="shared" si="20"/>
        <v>923101.43</v>
      </c>
      <c r="P133" s="70">
        <f t="shared" si="17"/>
        <v>94073.360000000219</v>
      </c>
      <c r="Q133" s="61">
        <f t="shared" si="18"/>
        <v>2836421.5800000005</v>
      </c>
      <c r="R133" s="61">
        <f t="shared" si="19"/>
        <v>0</v>
      </c>
    </row>
    <row r="134" spans="1:18" x14ac:dyDescent="0.25">
      <c r="A134" s="11" t="s">
        <v>171</v>
      </c>
      <c r="B134" s="11" t="s">
        <v>172</v>
      </c>
      <c r="C134" s="12" t="s">
        <v>2</v>
      </c>
      <c r="D134" s="13"/>
      <c r="E134" s="60">
        <v>1486758.364810789</v>
      </c>
      <c r="F134" s="52">
        <v>679.35247711274542</v>
      </c>
      <c r="G134" s="66">
        <v>5410530.0879650079</v>
      </c>
      <c r="H134" s="14"/>
      <c r="I134" s="55">
        <v>0</v>
      </c>
      <c r="J134" s="66">
        <v>0</v>
      </c>
      <c r="K134" s="14"/>
      <c r="L134" s="61">
        <f t="shared" si="16"/>
        <v>1082106.02</v>
      </c>
      <c r="M134" s="70">
        <f t="shared" si="20"/>
        <v>338898.48</v>
      </c>
      <c r="N134" s="70">
        <f t="shared" si="20"/>
        <v>355151.35</v>
      </c>
      <c r="O134" s="70">
        <f t="shared" si="20"/>
        <v>352166.84</v>
      </c>
      <c r="P134" s="70">
        <f t="shared" si="17"/>
        <v>35889.350000000035</v>
      </c>
      <c r="Q134" s="61">
        <f t="shared" si="18"/>
        <v>1082106.02</v>
      </c>
      <c r="R134" s="61">
        <f t="shared" si="19"/>
        <v>0</v>
      </c>
    </row>
    <row r="135" spans="1:18" x14ac:dyDescent="0.25">
      <c r="A135" s="6" t="s">
        <v>173</v>
      </c>
      <c r="B135" s="6" t="s">
        <v>174</v>
      </c>
      <c r="C135" s="7" t="s">
        <v>2</v>
      </c>
      <c r="D135" s="8"/>
      <c r="E135" s="59">
        <v>33015.063314362662</v>
      </c>
      <c r="F135" s="51">
        <v>2.5195501383371637</v>
      </c>
      <c r="G135" s="65">
        <v>20066.316515906714</v>
      </c>
      <c r="H135" s="1"/>
      <c r="I135" s="54">
        <v>0</v>
      </c>
      <c r="J135" s="65">
        <v>0</v>
      </c>
      <c r="K135" s="1"/>
      <c r="L135" s="61">
        <f t="shared" si="16"/>
        <v>4013.26</v>
      </c>
      <c r="M135" s="70">
        <f t="shared" si="20"/>
        <v>1256.8900000000001</v>
      </c>
      <c r="N135" s="70">
        <f t="shared" si="20"/>
        <v>1317.17</v>
      </c>
      <c r="O135" s="70">
        <f t="shared" si="20"/>
        <v>1306.0999999999999</v>
      </c>
      <c r="P135" s="70">
        <f t="shared" si="17"/>
        <v>133.09999999999991</v>
      </c>
      <c r="Q135" s="61">
        <f t="shared" si="18"/>
        <v>4013.26</v>
      </c>
      <c r="R135" s="61">
        <f t="shared" si="19"/>
        <v>0</v>
      </c>
    </row>
    <row r="136" spans="1:18" x14ac:dyDescent="0.25">
      <c r="A136" s="6" t="s">
        <v>169</v>
      </c>
      <c r="B136" s="6" t="s">
        <v>170</v>
      </c>
      <c r="C136" s="7" t="s">
        <v>2</v>
      </c>
      <c r="D136" s="8"/>
      <c r="E136" s="59">
        <v>2061963.0670655291</v>
      </c>
      <c r="F136" s="51">
        <v>43.329666734911399</v>
      </c>
      <c r="G136" s="65">
        <v>345088.11473992391</v>
      </c>
      <c r="H136" s="1"/>
      <c r="I136" s="54">
        <v>0</v>
      </c>
      <c r="J136" s="65">
        <v>0</v>
      </c>
      <c r="K136" s="1"/>
      <c r="L136" s="61">
        <f t="shared" si="16"/>
        <v>69017.62</v>
      </c>
      <c r="M136" s="70">
        <f t="shared" si="20"/>
        <v>21615.23</v>
      </c>
      <c r="N136" s="70">
        <f t="shared" si="20"/>
        <v>22651.85</v>
      </c>
      <c r="O136" s="70">
        <f t="shared" si="20"/>
        <v>22461.49</v>
      </c>
      <c r="P136" s="70">
        <f t="shared" si="17"/>
        <v>2289.0499999999993</v>
      </c>
      <c r="Q136" s="61">
        <f t="shared" si="18"/>
        <v>69017.62000000001</v>
      </c>
      <c r="R136" s="61">
        <f t="shared" si="19"/>
        <v>0</v>
      </c>
    </row>
    <row r="137" spans="1:18" x14ac:dyDescent="0.25">
      <c r="A137" s="6" t="s">
        <v>163</v>
      </c>
      <c r="B137" s="6" t="s">
        <v>164</v>
      </c>
      <c r="C137" s="7" t="s">
        <v>2</v>
      </c>
      <c r="D137" s="8"/>
      <c r="E137" s="59">
        <v>24128349.120862596</v>
      </c>
      <c r="F137" s="51">
        <v>4028.5674236980281</v>
      </c>
      <c r="G137" s="65">
        <v>32084501.038326938</v>
      </c>
      <c r="H137" s="1"/>
      <c r="I137" s="54">
        <v>24417005.685669411</v>
      </c>
      <c r="J137" s="65">
        <v>41519675.939007707</v>
      </c>
      <c r="K137" s="1"/>
      <c r="L137" s="61">
        <f t="shared" si="16"/>
        <v>14720835.4</v>
      </c>
      <c r="M137" s="70">
        <f t="shared" si="20"/>
        <v>4610332.62</v>
      </c>
      <c r="N137" s="70">
        <f t="shared" si="20"/>
        <v>4831434.7</v>
      </c>
      <c r="O137" s="70">
        <f t="shared" si="20"/>
        <v>4790833.75</v>
      </c>
      <c r="P137" s="70">
        <f t="shared" si="17"/>
        <v>488234.33000000101</v>
      </c>
      <c r="Q137" s="61">
        <f t="shared" si="18"/>
        <v>14720835.400000002</v>
      </c>
      <c r="R137" s="61">
        <f t="shared" si="19"/>
        <v>0</v>
      </c>
    </row>
    <row r="138" spans="1:18" x14ac:dyDescent="0.25">
      <c r="A138" s="6" t="s">
        <v>223</v>
      </c>
      <c r="B138" s="6" t="s">
        <v>224</v>
      </c>
      <c r="C138" s="7" t="s">
        <v>2</v>
      </c>
      <c r="D138" s="8"/>
      <c r="E138" s="59">
        <v>669933.44143340411</v>
      </c>
      <c r="F138" s="51">
        <v>122.30747781923549</v>
      </c>
      <c r="G138" s="65">
        <v>974086.81210161035</v>
      </c>
      <c r="H138" s="1"/>
      <c r="I138" s="54">
        <v>3653920.2699879371</v>
      </c>
      <c r="J138" s="65">
        <v>6213275.5944726914</v>
      </c>
      <c r="K138" s="1"/>
      <c r="L138" s="61">
        <f t="shared" si="16"/>
        <v>1437472.48</v>
      </c>
      <c r="M138" s="70">
        <f t="shared" si="20"/>
        <v>450193.63</v>
      </c>
      <c r="N138" s="70">
        <f t="shared" si="20"/>
        <v>471783.99</v>
      </c>
      <c r="O138" s="70">
        <f t="shared" si="20"/>
        <v>467819.35</v>
      </c>
      <c r="P138" s="70">
        <f t="shared" si="17"/>
        <v>47675.510000000009</v>
      </c>
      <c r="Q138" s="61">
        <f t="shared" si="18"/>
        <v>1437472.48</v>
      </c>
      <c r="R138" s="61">
        <f t="shared" si="19"/>
        <v>0</v>
      </c>
    </row>
    <row r="139" spans="1:18" x14ac:dyDescent="0.25">
      <c r="A139" s="11" t="s">
        <v>145</v>
      </c>
      <c r="B139" s="11" t="s">
        <v>146</v>
      </c>
      <c r="C139" s="12" t="s">
        <v>2</v>
      </c>
      <c r="D139" s="13"/>
      <c r="E139" s="60">
        <v>30966080.448954657</v>
      </c>
      <c r="F139" s="52">
        <v>3606.75648819246</v>
      </c>
      <c r="G139" s="66">
        <v>28725095.08210668</v>
      </c>
      <c r="H139" s="14"/>
      <c r="I139" s="55">
        <v>8727455.0172841568</v>
      </c>
      <c r="J139" s="66">
        <v>14840521.755809661</v>
      </c>
      <c r="K139" s="14"/>
      <c r="L139" s="61">
        <f t="shared" si="16"/>
        <v>8713123.3699999992</v>
      </c>
      <c r="M139" s="70">
        <f t="shared" si="20"/>
        <v>2728812.31</v>
      </c>
      <c r="N139" s="70">
        <f t="shared" si="20"/>
        <v>2859680.55</v>
      </c>
      <c r="O139" s="70">
        <f t="shared" si="20"/>
        <v>2835649.23</v>
      </c>
      <c r="P139" s="70">
        <f t="shared" si="17"/>
        <v>288981.27999999886</v>
      </c>
      <c r="Q139" s="61">
        <f t="shared" si="18"/>
        <v>8713123.3699999992</v>
      </c>
      <c r="R139" s="61">
        <f t="shared" si="19"/>
        <v>0</v>
      </c>
    </row>
    <row r="140" spans="1:18" x14ac:dyDescent="0.25">
      <c r="A140" s="6" t="s">
        <v>211</v>
      </c>
      <c r="B140" s="6" t="s">
        <v>212</v>
      </c>
      <c r="C140" s="7" t="s">
        <v>2</v>
      </c>
      <c r="D140" s="8"/>
      <c r="E140" s="59">
        <v>1037908.2188876774</v>
      </c>
      <c r="F140" s="51">
        <v>530.86812935525973</v>
      </c>
      <c r="G140" s="65">
        <v>4227964.2503484227</v>
      </c>
      <c r="H140" s="1"/>
      <c r="I140" s="54">
        <v>2214510.3978654947</v>
      </c>
      <c r="J140" s="65">
        <v>3765644.1279735733</v>
      </c>
      <c r="K140" s="1"/>
      <c r="L140" s="61">
        <f t="shared" si="16"/>
        <v>1598721.68</v>
      </c>
      <c r="M140" s="70">
        <f t="shared" si="20"/>
        <v>500694.32</v>
      </c>
      <c r="N140" s="70">
        <f t="shared" si="20"/>
        <v>524706.59</v>
      </c>
      <c r="O140" s="70">
        <f t="shared" si="20"/>
        <v>520297.22</v>
      </c>
      <c r="P140" s="70">
        <f t="shared" si="17"/>
        <v>53023.54999999993</v>
      </c>
      <c r="Q140" s="61">
        <f t="shared" si="18"/>
        <v>1598721.6799999997</v>
      </c>
      <c r="R140" s="61">
        <f t="shared" si="19"/>
        <v>0</v>
      </c>
    </row>
    <row r="141" spans="1:18" x14ac:dyDescent="0.25">
      <c r="A141" s="6" t="s">
        <v>131</v>
      </c>
      <c r="B141" s="6" t="s">
        <v>132</v>
      </c>
      <c r="C141" s="7" t="s">
        <v>2</v>
      </c>
      <c r="D141" s="8"/>
      <c r="E141" s="59">
        <v>787367.36241935659</v>
      </c>
      <c r="F141" s="51">
        <v>314.28316900578966</v>
      </c>
      <c r="G141" s="65">
        <v>2503028.3973846636</v>
      </c>
      <c r="H141" s="1"/>
      <c r="I141" s="54">
        <v>0</v>
      </c>
      <c r="J141" s="65">
        <v>0</v>
      </c>
      <c r="K141" s="1"/>
      <c r="L141" s="61">
        <f t="shared" si="16"/>
        <v>500605.68</v>
      </c>
      <c r="M141" s="70">
        <f t="shared" si="20"/>
        <v>156781.76999999999</v>
      </c>
      <c r="N141" s="70">
        <f t="shared" si="20"/>
        <v>164300.71</v>
      </c>
      <c r="O141" s="70">
        <f t="shared" si="20"/>
        <v>162920.01</v>
      </c>
      <c r="P141" s="70">
        <f t="shared" si="17"/>
        <v>16603.190000000031</v>
      </c>
      <c r="Q141" s="61">
        <f t="shared" si="18"/>
        <v>500605.68000000005</v>
      </c>
      <c r="R141" s="61">
        <f t="shared" si="19"/>
        <v>0</v>
      </c>
    </row>
    <row r="142" spans="1:18" x14ac:dyDescent="0.25">
      <c r="A142" s="6" t="s">
        <v>127</v>
      </c>
      <c r="B142" s="6" t="s">
        <v>128</v>
      </c>
      <c r="C142" s="7" t="s">
        <v>2</v>
      </c>
      <c r="D142" s="8"/>
      <c r="E142" s="59">
        <v>1591715.3834339033</v>
      </c>
      <c r="F142" s="51">
        <v>464.63875291596537</v>
      </c>
      <c r="G142" s="65">
        <v>3700497.2196033597</v>
      </c>
      <c r="H142" s="1"/>
      <c r="I142" s="54">
        <v>3393916.8011583197</v>
      </c>
      <c r="J142" s="65">
        <v>5771155.0532484474</v>
      </c>
      <c r="K142" s="1"/>
      <c r="L142" s="61">
        <f t="shared" si="16"/>
        <v>1894330.45</v>
      </c>
      <c r="M142" s="70">
        <f t="shared" si="20"/>
        <v>593274.31000000006</v>
      </c>
      <c r="N142" s="70">
        <f t="shared" si="20"/>
        <v>621726.53</v>
      </c>
      <c r="O142" s="70">
        <f t="shared" si="20"/>
        <v>616501.85</v>
      </c>
      <c r="P142" s="70">
        <f t="shared" si="17"/>
        <v>62827.759999999893</v>
      </c>
      <c r="Q142" s="61">
        <f t="shared" si="18"/>
        <v>1894330.4499999997</v>
      </c>
      <c r="R142" s="61">
        <f t="shared" si="19"/>
        <v>0</v>
      </c>
    </row>
    <row r="143" spans="1:18" x14ac:dyDescent="0.25">
      <c r="A143" s="6" t="s">
        <v>129</v>
      </c>
      <c r="B143" s="6" t="s">
        <v>130</v>
      </c>
      <c r="C143" s="7" t="s">
        <v>2</v>
      </c>
      <c r="D143" s="8"/>
      <c r="E143" s="59">
        <v>64320.160437177728</v>
      </c>
      <c r="F143" s="51">
        <v>8.7162474354233108</v>
      </c>
      <c r="G143" s="65">
        <v>69418.336713710189</v>
      </c>
      <c r="H143" s="1"/>
      <c r="I143" s="54">
        <v>0</v>
      </c>
      <c r="J143" s="65">
        <v>0</v>
      </c>
      <c r="K143" s="1"/>
      <c r="L143" s="61">
        <f t="shared" si="16"/>
        <v>13883.67</v>
      </c>
      <c r="M143" s="70">
        <f t="shared" si="20"/>
        <v>4348.1499999999996</v>
      </c>
      <c r="N143" s="70">
        <f t="shared" si="20"/>
        <v>4556.67</v>
      </c>
      <c r="O143" s="70">
        <f t="shared" si="20"/>
        <v>4518.38</v>
      </c>
      <c r="P143" s="70">
        <f t="shared" si="17"/>
        <v>460.47000000000025</v>
      </c>
      <c r="Q143" s="61">
        <f t="shared" si="18"/>
        <v>13883.670000000002</v>
      </c>
      <c r="R143" s="61">
        <f t="shared" si="19"/>
        <v>0</v>
      </c>
    </row>
    <row r="144" spans="1:18" x14ac:dyDescent="0.25">
      <c r="A144" s="81" t="s">
        <v>191</v>
      </c>
      <c r="B144" s="81" t="s">
        <v>192</v>
      </c>
      <c r="C144" s="7" t="s">
        <v>2</v>
      </c>
      <c r="D144" s="8"/>
      <c r="E144" s="59">
        <v>3649179.4263157831</v>
      </c>
      <c r="F144" s="51">
        <v>1176.8876561594159</v>
      </c>
      <c r="G144" s="65">
        <v>9373022.5300236456</v>
      </c>
      <c r="H144" s="1"/>
      <c r="I144" s="54">
        <v>7776526.2836576449</v>
      </c>
      <c r="J144" s="65">
        <v>13223523.612403557</v>
      </c>
      <c r="K144" s="1"/>
      <c r="L144" s="61">
        <f t="shared" si="16"/>
        <v>4519309.2300000004</v>
      </c>
      <c r="M144" s="70">
        <f t="shared" si="20"/>
        <v>1415376.11</v>
      </c>
      <c r="N144" s="70">
        <f t="shared" si="20"/>
        <v>1483254.64</v>
      </c>
      <c r="O144" s="70">
        <f t="shared" si="20"/>
        <v>1470790.12</v>
      </c>
      <c r="P144" s="70">
        <f t="shared" si="17"/>
        <v>149888.3600000001</v>
      </c>
      <c r="Q144" s="61">
        <f t="shared" si="18"/>
        <v>4519309.2300000004</v>
      </c>
      <c r="R144" s="61">
        <f t="shared" si="19"/>
        <v>0</v>
      </c>
    </row>
    <row r="145" spans="1:18" x14ac:dyDescent="0.25">
      <c r="A145" s="6" t="s">
        <v>239</v>
      </c>
      <c r="B145" s="6" t="s">
        <v>240</v>
      </c>
      <c r="C145" s="7" t="s">
        <v>2</v>
      </c>
      <c r="D145" s="8"/>
      <c r="E145" s="59">
        <v>1184925.4695428661</v>
      </c>
      <c r="F145" s="51">
        <v>162.95106713119401</v>
      </c>
      <c r="G145" s="65">
        <v>1297782.3461045716</v>
      </c>
      <c r="H145" s="1"/>
      <c r="I145" s="54">
        <v>0</v>
      </c>
      <c r="J145" s="65">
        <v>0</v>
      </c>
      <c r="K145" s="1"/>
      <c r="L145" s="61">
        <f t="shared" si="16"/>
        <v>259556.47</v>
      </c>
      <c r="M145" s="70">
        <f t="shared" si="20"/>
        <v>81288.98</v>
      </c>
      <c r="N145" s="70">
        <f t="shared" si="20"/>
        <v>85187.43</v>
      </c>
      <c r="O145" s="70">
        <f t="shared" si="20"/>
        <v>84471.56</v>
      </c>
      <c r="P145" s="70">
        <f t="shared" si="17"/>
        <v>8608.5</v>
      </c>
      <c r="Q145" s="61">
        <f t="shared" si="18"/>
        <v>259556.46999999997</v>
      </c>
      <c r="R145" s="61">
        <f t="shared" si="19"/>
        <v>0</v>
      </c>
    </row>
    <row r="146" spans="1:18" x14ac:dyDescent="0.25">
      <c r="A146" s="6" t="s">
        <v>298</v>
      </c>
      <c r="B146" s="6" t="s">
        <v>299</v>
      </c>
      <c r="C146" s="7" t="s">
        <v>2</v>
      </c>
      <c r="D146" s="8"/>
      <c r="E146" s="59">
        <v>68622.908067778146</v>
      </c>
      <c r="F146" s="51">
        <v>18.103770248891852</v>
      </c>
      <c r="G146" s="65">
        <v>144182.87551335324</v>
      </c>
      <c r="H146" s="1"/>
      <c r="I146" s="54">
        <v>314022.00128096977</v>
      </c>
      <c r="J146" s="65">
        <v>533975.86496679718</v>
      </c>
      <c r="K146" s="1"/>
      <c r="L146" s="61">
        <f t="shared" si="16"/>
        <v>135631.75</v>
      </c>
      <c r="M146" s="70">
        <f t="shared" si="20"/>
        <v>42477.72</v>
      </c>
      <c r="N146" s="70">
        <f t="shared" si="20"/>
        <v>44514.86</v>
      </c>
      <c r="O146" s="70">
        <f t="shared" si="20"/>
        <v>44140.78</v>
      </c>
      <c r="P146" s="70">
        <f t="shared" si="17"/>
        <v>4498.3899999999994</v>
      </c>
      <c r="Q146" s="61">
        <f t="shared" si="18"/>
        <v>135631.75</v>
      </c>
      <c r="R146" s="61">
        <f t="shared" si="19"/>
        <v>0</v>
      </c>
    </row>
    <row r="147" spans="1:18" x14ac:dyDescent="0.25">
      <c r="A147" s="11" t="s">
        <v>268</v>
      </c>
      <c r="B147" s="11" t="s">
        <v>269</v>
      </c>
      <c r="C147" s="12" t="s">
        <v>2</v>
      </c>
      <c r="D147" s="13"/>
      <c r="E147" s="60">
        <v>2996044.496031194</v>
      </c>
      <c r="F147" s="52">
        <v>1027.6372886853781</v>
      </c>
      <c r="G147" s="66">
        <v>8184355.9231245313</v>
      </c>
      <c r="H147" s="14"/>
      <c r="I147" s="55">
        <v>9410031.0272309724</v>
      </c>
      <c r="J147" s="66">
        <v>16001201.943281049</v>
      </c>
      <c r="K147" s="14"/>
      <c r="L147" s="61">
        <f t="shared" si="16"/>
        <v>4837111.57</v>
      </c>
      <c r="M147" s="70">
        <f t="shared" si="20"/>
        <v>1514906.77</v>
      </c>
      <c r="N147" s="70">
        <f t="shared" si="20"/>
        <v>1587558.59</v>
      </c>
      <c r="O147" s="70">
        <f t="shared" si="20"/>
        <v>1574217.55</v>
      </c>
      <c r="P147" s="70">
        <f t="shared" si="17"/>
        <v>160428.66000000015</v>
      </c>
      <c r="Q147" s="61">
        <f t="shared" si="18"/>
        <v>4837111.57</v>
      </c>
      <c r="R147" s="61">
        <f t="shared" si="19"/>
        <v>0</v>
      </c>
    </row>
    <row r="148" spans="1:18" x14ac:dyDescent="0.25">
      <c r="A148" s="6" t="s">
        <v>197</v>
      </c>
      <c r="B148" s="6" t="s">
        <v>198</v>
      </c>
      <c r="C148" s="7" t="s">
        <v>2</v>
      </c>
      <c r="D148" s="8"/>
      <c r="E148" s="59">
        <v>886438.11710583803</v>
      </c>
      <c r="F148" s="51">
        <v>59.406350638186979</v>
      </c>
      <c r="G148" s="65">
        <v>473126.77641236747</v>
      </c>
      <c r="H148" s="1"/>
      <c r="I148" s="54">
        <v>6297104.9915705454</v>
      </c>
      <c r="J148" s="65">
        <v>10707855.089593019</v>
      </c>
      <c r="K148" s="1"/>
      <c r="L148" s="61">
        <f t="shared" si="16"/>
        <v>2236196.38</v>
      </c>
      <c r="M148" s="70">
        <f t="shared" si="20"/>
        <v>700341.31</v>
      </c>
      <c r="N148" s="70">
        <f t="shared" si="20"/>
        <v>733928.24</v>
      </c>
      <c r="O148" s="70">
        <f t="shared" si="20"/>
        <v>727760.67</v>
      </c>
      <c r="P148" s="70">
        <f t="shared" si="17"/>
        <v>74166.1599999998</v>
      </c>
      <c r="Q148" s="61">
        <f t="shared" si="18"/>
        <v>2236196.38</v>
      </c>
      <c r="R148" s="61">
        <f t="shared" si="19"/>
        <v>0</v>
      </c>
    </row>
    <row r="149" spans="1:18" x14ac:dyDescent="0.25">
      <c r="A149" s="6" t="s">
        <v>199</v>
      </c>
      <c r="B149" s="6" t="s">
        <v>200</v>
      </c>
      <c r="C149" s="7" t="s">
        <v>2</v>
      </c>
      <c r="D149" s="8"/>
      <c r="E149" s="59">
        <v>2870699.8898414252</v>
      </c>
      <c r="F149" s="51">
        <v>218.83709671433027</v>
      </c>
      <c r="G149" s="65">
        <v>1742872.4204670729</v>
      </c>
      <c r="H149" s="1"/>
      <c r="I149" s="54">
        <v>0</v>
      </c>
      <c r="J149" s="65">
        <v>0</v>
      </c>
      <c r="K149" s="1"/>
      <c r="L149" s="61">
        <f t="shared" si="16"/>
        <v>348574.48</v>
      </c>
      <c r="M149" s="70">
        <f t="shared" si="20"/>
        <v>109168.01</v>
      </c>
      <c r="N149" s="70">
        <f t="shared" si="20"/>
        <v>114403.48</v>
      </c>
      <c r="O149" s="70">
        <f t="shared" si="20"/>
        <v>113442.09</v>
      </c>
      <c r="P149" s="70">
        <f t="shared" si="17"/>
        <v>11560.89999999998</v>
      </c>
      <c r="Q149" s="61">
        <f t="shared" si="18"/>
        <v>348574.47999999992</v>
      </c>
      <c r="R149" s="61">
        <f t="shared" si="19"/>
        <v>0</v>
      </c>
    </row>
    <row r="150" spans="1:18" x14ac:dyDescent="0.25">
      <c r="A150" s="6" t="s">
        <v>263</v>
      </c>
      <c r="B150" s="6" t="s">
        <v>376</v>
      </c>
      <c r="C150" s="7" t="s">
        <v>2</v>
      </c>
      <c r="D150" s="8"/>
      <c r="E150" s="59">
        <v>53111.339206302066</v>
      </c>
      <c r="F150" s="51">
        <v>13.603372198858079</v>
      </c>
      <c r="G150" s="65">
        <v>108340.59940800574</v>
      </c>
      <c r="H150" s="1"/>
      <c r="I150" s="54">
        <v>521254.72165773052</v>
      </c>
      <c r="J150" s="65">
        <v>886362.86543557374</v>
      </c>
      <c r="K150" s="1"/>
      <c r="L150" s="61">
        <f t="shared" si="16"/>
        <v>198940.69</v>
      </c>
      <c r="M150" s="70">
        <f t="shared" si="20"/>
        <v>62305.07</v>
      </c>
      <c r="N150" s="70">
        <f t="shared" si="20"/>
        <v>65293.1</v>
      </c>
      <c r="O150" s="70">
        <f t="shared" si="20"/>
        <v>64744.41</v>
      </c>
      <c r="P150" s="70">
        <f t="shared" si="17"/>
        <v>6598.109999999986</v>
      </c>
      <c r="Q150" s="61">
        <f t="shared" si="18"/>
        <v>198940.69</v>
      </c>
      <c r="R150" s="61">
        <f t="shared" si="19"/>
        <v>0</v>
      </c>
    </row>
    <row r="151" spans="1:18" x14ac:dyDescent="0.25">
      <c r="A151" s="6" t="s">
        <v>296</v>
      </c>
      <c r="B151" s="6" t="s">
        <v>297</v>
      </c>
      <c r="C151" s="7" t="s">
        <v>2</v>
      </c>
      <c r="D151" s="8"/>
      <c r="E151" s="59">
        <v>2029049.2775337175</v>
      </c>
      <c r="F151" s="51">
        <v>747.47863421691886</v>
      </c>
      <c r="G151" s="65">
        <v>5953103.5460851714</v>
      </c>
      <c r="H151" s="1"/>
      <c r="I151" s="54">
        <v>1320965.9808600638</v>
      </c>
      <c r="J151" s="65">
        <v>2246224.6254852219</v>
      </c>
      <c r="K151" s="1"/>
      <c r="L151" s="61">
        <f t="shared" si="16"/>
        <v>1639865.64</v>
      </c>
      <c r="M151" s="70">
        <f t="shared" si="20"/>
        <v>513579.96</v>
      </c>
      <c r="N151" s="70">
        <f t="shared" si="20"/>
        <v>538210.19999999995</v>
      </c>
      <c r="O151" s="70">
        <f t="shared" si="20"/>
        <v>533687.35</v>
      </c>
      <c r="P151" s="70">
        <f t="shared" si="17"/>
        <v>54388.130000000005</v>
      </c>
      <c r="Q151" s="61">
        <f t="shared" si="18"/>
        <v>1639865.6399999997</v>
      </c>
      <c r="R151" s="61">
        <f t="shared" si="19"/>
        <v>0</v>
      </c>
    </row>
    <row r="152" spans="1:18" x14ac:dyDescent="0.25">
      <c r="A152" s="11" t="s">
        <v>316</v>
      </c>
      <c r="B152" s="11" t="s">
        <v>317</v>
      </c>
      <c r="C152" s="12" t="s">
        <v>2</v>
      </c>
      <c r="D152" s="13"/>
      <c r="E152" s="60">
        <v>3408145.5743711712</v>
      </c>
      <c r="F152" s="52">
        <v>181.86353649999447</v>
      </c>
      <c r="G152" s="66">
        <v>1448405.9001578372</v>
      </c>
      <c r="H152" s="14"/>
      <c r="I152" s="55">
        <v>0</v>
      </c>
      <c r="J152" s="66">
        <v>0</v>
      </c>
      <c r="K152" s="14"/>
      <c r="L152" s="61">
        <f t="shared" si="16"/>
        <v>289681.18</v>
      </c>
      <c r="M152" s="70">
        <f t="shared" si="20"/>
        <v>90723.56</v>
      </c>
      <c r="N152" s="70">
        <f t="shared" si="20"/>
        <v>95074.48</v>
      </c>
      <c r="O152" s="70">
        <f t="shared" si="20"/>
        <v>94275.520000000004</v>
      </c>
      <c r="P152" s="70">
        <f t="shared" si="17"/>
        <v>9607.6199999999953</v>
      </c>
      <c r="Q152" s="61">
        <f t="shared" si="18"/>
        <v>289681.18</v>
      </c>
      <c r="R152" s="61">
        <f t="shared" si="19"/>
        <v>0</v>
      </c>
    </row>
    <row r="153" spans="1:18" x14ac:dyDescent="0.25">
      <c r="A153" s="6" t="s">
        <v>318</v>
      </c>
      <c r="B153" s="6" t="s">
        <v>317</v>
      </c>
      <c r="C153" s="7" t="s">
        <v>2</v>
      </c>
      <c r="D153" s="8"/>
      <c r="E153" s="59">
        <v>1182790.6382175887</v>
      </c>
      <c r="F153" s="51">
        <v>10.540269243421639</v>
      </c>
      <c r="G153" s="65">
        <v>83945.294671120326</v>
      </c>
      <c r="H153" s="1"/>
      <c r="I153" s="54">
        <v>0</v>
      </c>
      <c r="J153" s="65">
        <v>0</v>
      </c>
      <c r="K153" s="1"/>
      <c r="L153" s="61">
        <f t="shared" si="16"/>
        <v>16789.060000000001</v>
      </c>
      <c r="M153" s="70">
        <f t="shared" si="20"/>
        <v>5258.07</v>
      </c>
      <c r="N153" s="70">
        <f t="shared" si="20"/>
        <v>5510.23</v>
      </c>
      <c r="O153" s="70">
        <f t="shared" si="20"/>
        <v>5463.93</v>
      </c>
      <c r="P153" s="70">
        <f t="shared" si="17"/>
        <v>556.83000000000175</v>
      </c>
      <c r="Q153" s="61">
        <f t="shared" si="18"/>
        <v>16789.060000000001</v>
      </c>
      <c r="R153" s="61">
        <f t="shared" si="19"/>
        <v>0</v>
      </c>
    </row>
    <row r="154" spans="1:18" x14ac:dyDescent="0.25">
      <c r="A154" s="6" t="s">
        <v>195</v>
      </c>
      <c r="B154" s="6" t="s">
        <v>196</v>
      </c>
      <c r="C154" s="7" t="s">
        <v>2</v>
      </c>
      <c r="D154" s="8"/>
      <c r="E154" s="59">
        <v>917058.01921897556</v>
      </c>
      <c r="F154" s="51">
        <v>406.0326917766651</v>
      </c>
      <c r="G154" s="65">
        <v>3233744.1454423061</v>
      </c>
      <c r="H154" s="1"/>
      <c r="I154" s="54">
        <v>0</v>
      </c>
      <c r="J154" s="65">
        <v>0</v>
      </c>
      <c r="K154" s="1"/>
      <c r="L154" s="61">
        <f t="shared" si="16"/>
        <v>646748.82999999996</v>
      </c>
      <c r="M154" s="70">
        <f t="shared" si="20"/>
        <v>202551.5</v>
      </c>
      <c r="N154" s="70">
        <f t="shared" si="20"/>
        <v>212265.45</v>
      </c>
      <c r="O154" s="70">
        <f t="shared" si="20"/>
        <v>210481.68</v>
      </c>
      <c r="P154" s="70">
        <f t="shared" si="17"/>
        <v>21450.199999999953</v>
      </c>
      <c r="Q154" s="61">
        <f t="shared" si="18"/>
        <v>646748.82999999996</v>
      </c>
      <c r="R154" s="61">
        <f t="shared" si="19"/>
        <v>0</v>
      </c>
    </row>
    <row r="155" spans="1:18" x14ac:dyDescent="0.25">
      <c r="A155" s="17"/>
      <c r="B155" s="17"/>
      <c r="C155" s="18"/>
      <c r="D155" s="8"/>
      <c r="E155" s="57">
        <f>SUM(E47:E154)</f>
        <v>406569898.98627931</v>
      </c>
      <c r="F155" s="53">
        <f>SUM(F47:F154)</f>
        <v>76167.830605858282</v>
      </c>
      <c r="G155" s="68">
        <f>SUM(G47:G154)</f>
        <v>606619322.23973358</v>
      </c>
      <c r="H155" s="15"/>
      <c r="I155" s="57">
        <f>SUM(I47:I154)</f>
        <v>324428638.76820523</v>
      </c>
      <c r="J155" s="68">
        <f>SUM(J47:J154)</f>
        <v>551671737.32916236</v>
      </c>
      <c r="K155" s="15"/>
      <c r="L155" s="63">
        <f t="shared" ref="L155:Q155" si="21">SUM(L47:L154)</f>
        <v>231658211.89999986</v>
      </c>
      <c r="M155" s="73">
        <f t="shared" si="21"/>
        <v>72266525.710000023</v>
      </c>
      <c r="N155" s="73">
        <f t="shared" si="21"/>
        <v>76173694.270000011</v>
      </c>
      <c r="O155" s="73">
        <f t="shared" si="21"/>
        <v>75534766.920000032</v>
      </c>
      <c r="P155" s="73">
        <f t="shared" si="21"/>
        <v>7683225.0000000009</v>
      </c>
      <c r="Q155" s="63">
        <f t="shared" si="21"/>
        <v>231658211.89999986</v>
      </c>
      <c r="R155" s="61">
        <f t="shared" si="19"/>
        <v>0</v>
      </c>
    </row>
    <row r="156" spans="1:18" x14ac:dyDescent="0.25">
      <c r="A156" s="17"/>
      <c r="B156" s="17"/>
      <c r="C156" s="18"/>
      <c r="D156" s="8"/>
      <c r="E156" s="59"/>
      <c r="F156" s="8"/>
      <c r="G156" s="69"/>
      <c r="H156" s="1"/>
      <c r="I156" s="54"/>
      <c r="J156" s="69"/>
      <c r="K156" s="1"/>
      <c r="L156" s="61"/>
      <c r="M156" s="72"/>
      <c r="N156" s="72"/>
      <c r="O156" s="72"/>
      <c r="P156" s="72"/>
    </row>
    <row r="157" spans="1:18" x14ac:dyDescent="0.25">
      <c r="A157" s="17"/>
      <c r="B157" s="48" t="s">
        <v>29</v>
      </c>
      <c r="C157" s="49" t="s">
        <v>349</v>
      </c>
      <c r="D157" s="50"/>
      <c r="E157" s="57">
        <v>3642282.4850294148</v>
      </c>
      <c r="F157" s="53">
        <v>1074.6077780310375</v>
      </c>
      <c r="G157" s="67">
        <v>6551789.0752883861</v>
      </c>
      <c r="H157" s="16"/>
      <c r="I157" s="56">
        <v>20284438.915092465</v>
      </c>
      <c r="J157" s="67">
        <v>97639476.16887176</v>
      </c>
      <c r="K157" s="16"/>
      <c r="L157" s="63">
        <f t="shared" ref="L157:Q157" si="22">L45</f>
        <v>20838253.060000002</v>
      </c>
      <c r="M157" s="73">
        <f t="shared" si="22"/>
        <v>6899197.8800000008</v>
      </c>
      <c r="N157" s="73">
        <f t="shared" si="22"/>
        <v>7212181.6299999999</v>
      </c>
      <c r="O157" s="73">
        <f t="shared" si="22"/>
        <v>6104738.9999999991</v>
      </c>
      <c r="P157" s="73">
        <f t="shared" si="22"/>
        <v>622134.55000000028</v>
      </c>
      <c r="Q157" s="63">
        <f t="shared" si="22"/>
        <v>20838253.060000002</v>
      </c>
      <c r="R157" s="61">
        <f t="shared" si="19"/>
        <v>0</v>
      </c>
    </row>
    <row r="158" spans="1:18" x14ac:dyDescent="0.25">
      <c r="A158" s="17"/>
      <c r="B158" s="48" t="s">
        <v>29</v>
      </c>
      <c r="C158" s="49" t="s">
        <v>350</v>
      </c>
      <c r="D158" s="50"/>
      <c r="E158" s="57">
        <v>406572547.20846772</v>
      </c>
      <c r="F158" s="53">
        <v>76169.090380927417</v>
      </c>
      <c r="G158" s="67">
        <v>606629355.3979919</v>
      </c>
      <c r="H158" s="16"/>
      <c r="I158" s="56">
        <v>324552534.31441629</v>
      </c>
      <c r="J158" s="67">
        <v>551882414.38740528</v>
      </c>
      <c r="K158" s="16"/>
      <c r="L158" s="63">
        <f t="shared" ref="L158:Q158" si="23">L155</f>
        <v>231658211.89999986</v>
      </c>
      <c r="M158" s="73">
        <f t="shared" si="23"/>
        <v>72266525.710000023</v>
      </c>
      <c r="N158" s="73">
        <f t="shared" si="23"/>
        <v>76173694.270000011</v>
      </c>
      <c r="O158" s="73">
        <f t="shared" si="23"/>
        <v>75534766.920000032</v>
      </c>
      <c r="P158" s="73">
        <f t="shared" si="23"/>
        <v>7683225.0000000009</v>
      </c>
      <c r="Q158" s="63">
        <f t="shared" si="23"/>
        <v>231658211.89999986</v>
      </c>
      <c r="R158" s="61">
        <f t="shared" si="19"/>
        <v>0</v>
      </c>
    </row>
    <row r="159" spans="1:18" x14ac:dyDescent="0.25">
      <c r="A159" s="17"/>
      <c r="B159" s="48"/>
      <c r="C159" s="49" t="s">
        <v>351</v>
      </c>
      <c r="D159" s="50"/>
      <c r="E159" s="57">
        <f>E157+E158</f>
        <v>410214829.69349712</v>
      </c>
      <c r="F159" s="53">
        <f t="shared" ref="F159:J159" si="24">F157+F158</f>
        <v>77243.698158958461</v>
      </c>
      <c r="G159" s="67">
        <f t="shared" si="24"/>
        <v>613181144.47328031</v>
      </c>
      <c r="H159" s="16"/>
      <c r="I159" s="56">
        <f t="shared" si="24"/>
        <v>344836973.22950876</v>
      </c>
      <c r="J159" s="67">
        <f t="shared" si="24"/>
        <v>649521890.55627704</v>
      </c>
      <c r="K159" s="16"/>
      <c r="L159" s="63">
        <f>L157+L158</f>
        <v>252496464.95999986</v>
      </c>
      <c r="M159" s="73">
        <f t="shared" ref="M159:R159" si="25">M157+M158</f>
        <v>79165723.590000018</v>
      </c>
      <c r="N159" s="73">
        <f t="shared" si="25"/>
        <v>83385875.900000006</v>
      </c>
      <c r="O159" s="73">
        <f t="shared" si="25"/>
        <v>81639505.920000032</v>
      </c>
      <c r="P159" s="73">
        <f t="shared" si="25"/>
        <v>8305359.5500000007</v>
      </c>
      <c r="Q159" s="63">
        <f t="shared" si="25"/>
        <v>252496464.95999986</v>
      </c>
      <c r="R159" s="61">
        <f t="shared" si="25"/>
        <v>0</v>
      </c>
    </row>
    <row r="160" spans="1:18" x14ac:dyDescent="0.25">
      <c r="A160" s="17"/>
      <c r="B160" s="48"/>
      <c r="C160" s="49"/>
      <c r="D160" s="50"/>
      <c r="E160" s="57"/>
      <c r="F160" s="53"/>
      <c r="G160" s="74"/>
      <c r="H160" s="16"/>
      <c r="I160" s="56"/>
      <c r="J160" s="74"/>
      <c r="K160" s="16"/>
      <c r="L160" s="75"/>
      <c r="M160" s="75"/>
      <c r="N160" s="75"/>
      <c r="O160" s="75"/>
      <c r="P160" s="75"/>
      <c r="Q160" s="75"/>
      <c r="R160" s="61"/>
    </row>
    <row r="161" spans="1:11" x14ac:dyDescent="0.25">
      <c r="A161" s="8"/>
      <c r="B161" s="8"/>
      <c r="C161" s="8"/>
      <c r="D161" s="8"/>
      <c r="E161" s="59"/>
      <c r="F161" s="8"/>
      <c r="G161" s="1"/>
      <c r="H161" s="1"/>
      <c r="I161" s="1"/>
      <c r="J161" s="1"/>
      <c r="K161" s="1"/>
    </row>
    <row r="162" spans="1:11" ht="15.75" x14ac:dyDescent="0.25">
      <c r="A162" s="19" t="s">
        <v>327</v>
      </c>
      <c r="B162" s="8"/>
      <c r="C162" s="8"/>
      <c r="D162" s="8"/>
      <c r="E162" s="59"/>
      <c r="F162" s="8"/>
      <c r="G162" s="1"/>
      <c r="H162" s="1"/>
      <c r="I162" s="1"/>
      <c r="J162" s="1"/>
      <c r="K162" s="1"/>
    </row>
    <row r="163" spans="1:11" ht="15.75" x14ac:dyDescent="0.25">
      <c r="A163" s="19" t="s">
        <v>338</v>
      </c>
      <c r="B163" s="8"/>
      <c r="C163" s="8"/>
      <c r="D163" s="8"/>
      <c r="E163" s="59"/>
      <c r="F163" s="8"/>
      <c r="G163" s="1"/>
      <c r="H163" s="1"/>
      <c r="I163" s="1"/>
      <c r="J163" s="1"/>
      <c r="K163" s="1"/>
    </row>
    <row r="164" spans="1:11" ht="15.75" x14ac:dyDescent="0.25">
      <c r="A164" s="19" t="s">
        <v>328</v>
      </c>
    </row>
    <row r="165" spans="1:11" x14ac:dyDescent="0.25">
      <c r="A165" s="8"/>
    </row>
  </sheetData>
  <sortState xmlns:xlrd2="http://schemas.microsoft.com/office/spreadsheetml/2017/richdata2" ref="A47:J154">
    <sortCondition ref="B47:B1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5013-618B-45EA-995B-C596E89CDA82}">
  <dimension ref="A1:H327"/>
  <sheetViews>
    <sheetView workbookViewId="0">
      <pane xSplit="2" ySplit="1" topLeftCell="C51" activePane="bottomRight" state="frozen"/>
      <selection pane="topRight" activeCell="C1" sqref="C1"/>
      <selection pane="bottomLeft" activeCell="A2" sqref="A2"/>
      <selection pane="bottomRight" activeCell="C2" sqref="C2"/>
    </sheetView>
  </sheetViews>
  <sheetFormatPr defaultRowHeight="12.75" x14ac:dyDescent="0.2"/>
  <cols>
    <col min="1" max="1" width="24.85546875" style="76" bestFit="1" customWidth="1"/>
    <col min="2" max="2" width="53.42578125" style="76" bestFit="1" customWidth="1"/>
    <col min="3" max="3" width="16.42578125" style="76" bestFit="1" customWidth="1"/>
    <col min="4" max="4" width="31.5703125" style="76" bestFit="1" customWidth="1"/>
    <col min="5" max="5" width="12.7109375" style="76" bestFit="1" customWidth="1"/>
    <col min="6" max="6" width="38.140625" style="76" bestFit="1" customWidth="1"/>
    <col min="7" max="7" width="12.7109375" style="76" bestFit="1" customWidth="1"/>
    <col min="8" max="8" width="5" style="76" bestFit="1" customWidth="1"/>
    <col min="9" max="9" width="4.7109375" style="76" customWidth="1"/>
    <col min="10" max="16384" width="9.140625" style="76"/>
  </cols>
  <sheetData>
    <row r="1" spans="1:8" s="77" customFormat="1" ht="24" customHeight="1" x14ac:dyDescent="0.2">
      <c r="A1" s="79" t="s">
        <v>706</v>
      </c>
      <c r="B1" s="79" t="s">
        <v>705</v>
      </c>
      <c r="C1" s="79" t="s">
        <v>704</v>
      </c>
      <c r="D1" s="79" t="s">
        <v>703</v>
      </c>
      <c r="E1" s="79" t="s">
        <v>702</v>
      </c>
      <c r="F1" s="79" t="s">
        <v>701</v>
      </c>
      <c r="G1" s="79" t="s">
        <v>700</v>
      </c>
      <c r="H1" s="79" t="s">
        <v>699</v>
      </c>
    </row>
    <row r="2" spans="1:8" s="77" customFormat="1" ht="19.7" customHeight="1" x14ac:dyDescent="0.2">
      <c r="A2" s="78" t="s">
        <v>117</v>
      </c>
      <c r="B2" s="78" t="s">
        <v>118</v>
      </c>
      <c r="C2" s="78" t="s">
        <v>357</v>
      </c>
      <c r="D2" s="78" t="s">
        <v>356</v>
      </c>
      <c r="E2" s="78" t="s">
        <v>355</v>
      </c>
      <c r="F2" s="78" t="s">
        <v>354</v>
      </c>
      <c r="G2" s="78" t="s">
        <v>698</v>
      </c>
      <c r="H2" s="78" t="s">
        <v>352</v>
      </c>
    </row>
    <row r="3" spans="1:8" s="77" customFormat="1" ht="19.7" customHeight="1" x14ac:dyDescent="0.2">
      <c r="A3" s="78" t="s">
        <v>119</v>
      </c>
      <c r="B3" s="78" t="s">
        <v>120</v>
      </c>
      <c r="C3" s="78" t="s">
        <v>357</v>
      </c>
      <c r="D3" s="78" t="s">
        <v>356</v>
      </c>
      <c r="E3" s="78" t="s">
        <v>355</v>
      </c>
      <c r="F3" s="78" t="s">
        <v>354</v>
      </c>
      <c r="G3" s="78" t="s">
        <v>698</v>
      </c>
      <c r="H3" s="78" t="s">
        <v>352</v>
      </c>
    </row>
    <row r="4" spans="1:8" s="77" customFormat="1" ht="19.7" customHeight="1" x14ac:dyDescent="0.2">
      <c r="A4" s="78" t="s">
        <v>119</v>
      </c>
      <c r="B4" s="78" t="s">
        <v>120</v>
      </c>
      <c r="C4" s="78" t="s">
        <v>357</v>
      </c>
      <c r="D4" s="78" t="s">
        <v>356</v>
      </c>
      <c r="E4" s="78" t="s">
        <v>406</v>
      </c>
      <c r="F4" s="78" t="s">
        <v>405</v>
      </c>
      <c r="G4" s="78" t="s">
        <v>698</v>
      </c>
      <c r="H4" s="78" t="s">
        <v>352</v>
      </c>
    </row>
    <row r="5" spans="1:8" s="77" customFormat="1" ht="19.7" customHeight="1" x14ac:dyDescent="0.2">
      <c r="A5" s="78" t="s">
        <v>121</v>
      </c>
      <c r="B5" s="78" t="s">
        <v>122</v>
      </c>
      <c r="C5" s="78" t="s">
        <v>357</v>
      </c>
      <c r="D5" s="78" t="s">
        <v>356</v>
      </c>
      <c r="E5" s="78" t="s">
        <v>355</v>
      </c>
      <c r="F5" s="78" t="s">
        <v>354</v>
      </c>
      <c r="G5" s="78" t="s">
        <v>698</v>
      </c>
      <c r="H5" s="78" t="s">
        <v>352</v>
      </c>
    </row>
    <row r="6" spans="1:8" s="77" customFormat="1" ht="19.7" customHeight="1" x14ac:dyDescent="0.2">
      <c r="A6" s="78" t="s">
        <v>121</v>
      </c>
      <c r="B6" s="78" t="s">
        <v>122</v>
      </c>
      <c r="C6" s="78" t="s">
        <v>357</v>
      </c>
      <c r="D6" s="78" t="s">
        <v>356</v>
      </c>
      <c r="E6" s="78" t="s">
        <v>389</v>
      </c>
      <c r="F6" s="78" t="s">
        <v>388</v>
      </c>
      <c r="G6" s="78" t="s">
        <v>698</v>
      </c>
      <c r="H6" s="78" t="s">
        <v>352</v>
      </c>
    </row>
    <row r="7" spans="1:8" s="77" customFormat="1" ht="19.7" customHeight="1" x14ac:dyDescent="0.2">
      <c r="A7" s="78" t="s">
        <v>69</v>
      </c>
      <c r="B7" s="78" t="s">
        <v>70</v>
      </c>
      <c r="C7" s="78" t="s">
        <v>357</v>
      </c>
      <c r="D7" s="78" t="s">
        <v>356</v>
      </c>
      <c r="E7" s="78" t="s">
        <v>355</v>
      </c>
      <c r="F7" s="78" t="s">
        <v>354</v>
      </c>
      <c r="G7" s="78" t="s">
        <v>697</v>
      </c>
      <c r="H7" s="78" t="s">
        <v>352</v>
      </c>
    </row>
    <row r="8" spans="1:8" s="77" customFormat="1" ht="19.7" customHeight="1" x14ac:dyDescent="0.2">
      <c r="A8" s="78" t="s">
        <v>69</v>
      </c>
      <c r="B8" s="78" t="s">
        <v>70</v>
      </c>
      <c r="C8" s="78" t="s">
        <v>357</v>
      </c>
      <c r="D8" s="78" t="s">
        <v>356</v>
      </c>
      <c r="E8" s="78" t="s">
        <v>373</v>
      </c>
      <c r="F8" s="78" t="s">
        <v>372</v>
      </c>
      <c r="G8" s="78" t="s">
        <v>697</v>
      </c>
      <c r="H8" s="78" t="s">
        <v>352</v>
      </c>
    </row>
    <row r="9" spans="1:8" s="77" customFormat="1" ht="19.7" customHeight="1" x14ac:dyDescent="0.2">
      <c r="A9" s="78" t="s">
        <v>696</v>
      </c>
      <c r="B9" s="78" t="s">
        <v>695</v>
      </c>
      <c r="C9" s="78" t="s">
        <v>357</v>
      </c>
      <c r="D9" s="78" t="s">
        <v>356</v>
      </c>
      <c r="E9" s="78" t="s">
        <v>355</v>
      </c>
      <c r="F9" s="78" t="s">
        <v>354</v>
      </c>
      <c r="G9" s="78" t="s">
        <v>694</v>
      </c>
      <c r="H9" s="78" t="s">
        <v>352</v>
      </c>
    </row>
    <row r="10" spans="1:8" s="77" customFormat="1" ht="19.7" customHeight="1" x14ac:dyDescent="0.2">
      <c r="A10" s="78" t="s">
        <v>696</v>
      </c>
      <c r="B10" s="78" t="s">
        <v>695</v>
      </c>
      <c r="C10" s="78" t="s">
        <v>357</v>
      </c>
      <c r="D10" s="78" t="s">
        <v>356</v>
      </c>
      <c r="E10" s="78" t="s">
        <v>646</v>
      </c>
      <c r="F10" s="78" t="s">
        <v>645</v>
      </c>
      <c r="G10" s="78" t="s">
        <v>694</v>
      </c>
      <c r="H10" s="78" t="s">
        <v>352</v>
      </c>
    </row>
    <row r="11" spans="1:8" s="77" customFormat="1" ht="19.7" customHeight="1" x14ac:dyDescent="0.2">
      <c r="A11" s="78" t="s">
        <v>693</v>
      </c>
      <c r="B11" s="78" t="s">
        <v>692</v>
      </c>
      <c r="C11" s="78" t="s">
        <v>401</v>
      </c>
      <c r="D11" s="78" t="s">
        <v>400</v>
      </c>
      <c r="E11" s="78" t="s">
        <v>419</v>
      </c>
      <c r="F11" s="78" t="s">
        <v>418</v>
      </c>
      <c r="G11" s="78" t="s">
        <v>566</v>
      </c>
      <c r="H11" s="78" t="s">
        <v>352</v>
      </c>
    </row>
    <row r="12" spans="1:8" s="77" customFormat="1" ht="19.7" customHeight="1" x14ac:dyDescent="0.2">
      <c r="A12" s="78" t="s">
        <v>691</v>
      </c>
      <c r="B12" s="78" t="s">
        <v>690</v>
      </c>
      <c r="C12" s="78" t="s">
        <v>357</v>
      </c>
      <c r="D12" s="78" t="s">
        <v>356</v>
      </c>
      <c r="E12" s="78" t="s">
        <v>355</v>
      </c>
      <c r="F12" s="78" t="s">
        <v>354</v>
      </c>
      <c r="G12" s="78" t="s">
        <v>566</v>
      </c>
      <c r="H12" s="78" t="s">
        <v>352</v>
      </c>
    </row>
    <row r="13" spans="1:8" s="77" customFormat="1" ht="19.7" customHeight="1" x14ac:dyDescent="0.2">
      <c r="A13" s="78" t="s">
        <v>689</v>
      </c>
      <c r="B13" s="78" t="s">
        <v>688</v>
      </c>
      <c r="C13" s="78" t="s">
        <v>357</v>
      </c>
      <c r="D13" s="78" t="s">
        <v>356</v>
      </c>
      <c r="E13" s="78" t="s">
        <v>355</v>
      </c>
      <c r="F13" s="78" t="s">
        <v>354</v>
      </c>
      <c r="G13" s="78" t="s">
        <v>687</v>
      </c>
      <c r="H13" s="78" t="s">
        <v>352</v>
      </c>
    </row>
    <row r="14" spans="1:8" s="77" customFormat="1" ht="19.7" customHeight="1" x14ac:dyDescent="0.2">
      <c r="A14" s="78" t="s">
        <v>689</v>
      </c>
      <c r="B14" s="78" t="s">
        <v>688</v>
      </c>
      <c r="C14" s="78" t="s">
        <v>357</v>
      </c>
      <c r="D14" s="78" t="s">
        <v>356</v>
      </c>
      <c r="E14" s="78" t="s">
        <v>477</v>
      </c>
      <c r="F14" s="78" t="s">
        <v>476</v>
      </c>
      <c r="G14" s="78" t="s">
        <v>687</v>
      </c>
      <c r="H14" s="78" t="s">
        <v>352</v>
      </c>
    </row>
    <row r="15" spans="1:8" s="77" customFormat="1" ht="19.7" customHeight="1" x14ac:dyDescent="0.2">
      <c r="A15" s="78" t="s">
        <v>686</v>
      </c>
      <c r="B15" s="78" t="s">
        <v>685</v>
      </c>
      <c r="C15" s="78" t="s">
        <v>357</v>
      </c>
      <c r="D15" s="78" t="s">
        <v>356</v>
      </c>
      <c r="E15" s="78" t="s">
        <v>355</v>
      </c>
      <c r="F15" s="78" t="s">
        <v>354</v>
      </c>
      <c r="G15" s="78" t="s">
        <v>684</v>
      </c>
      <c r="H15" s="78" t="s">
        <v>352</v>
      </c>
    </row>
    <row r="16" spans="1:8" s="77" customFormat="1" ht="19.7" customHeight="1" x14ac:dyDescent="0.2">
      <c r="A16" s="78" t="s">
        <v>686</v>
      </c>
      <c r="B16" s="78" t="s">
        <v>685</v>
      </c>
      <c r="C16" s="78" t="s">
        <v>357</v>
      </c>
      <c r="D16" s="78" t="s">
        <v>356</v>
      </c>
      <c r="E16" s="78" t="s">
        <v>477</v>
      </c>
      <c r="F16" s="78" t="s">
        <v>476</v>
      </c>
      <c r="G16" s="78" t="s">
        <v>684</v>
      </c>
      <c r="H16" s="78" t="s">
        <v>352</v>
      </c>
    </row>
    <row r="17" spans="1:8" s="77" customFormat="1" ht="19.7" customHeight="1" x14ac:dyDescent="0.2">
      <c r="A17" s="78" t="s">
        <v>123</v>
      </c>
      <c r="B17" s="78" t="s">
        <v>124</v>
      </c>
      <c r="C17" s="78" t="s">
        <v>357</v>
      </c>
      <c r="D17" s="78" t="s">
        <v>356</v>
      </c>
      <c r="E17" s="78" t="s">
        <v>542</v>
      </c>
      <c r="F17" s="78" t="s">
        <v>541</v>
      </c>
      <c r="G17" s="78" t="s">
        <v>540</v>
      </c>
      <c r="H17" s="78" t="s">
        <v>352</v>
      </c>
    </row>
    <row r="18" spans="1:8" s="77" customFormat="1" ht="19.7" customHeight="1" x14ac:dyDescent="0.2">
      <c r="A18" s="78" t="s">
        <v>123</v>
      </c>
      <c r="B18" s="78" t="s">
        <v>124</v>
      </c>
      <c r="C18" s="78" t="s">
        <v>357</v>
      </c>
      <c r="D18" s="78" t="s">
        <v>356</v>
      </c>
      <c r="E18" s="78" t="s">
        <v>461</v>
      </c>
      <c r="F18" s="78" t="s">
        <v>460</v>
      </c>
      <c r="G18" s="78" t="s">
        <v>540</v>
      </c>
      <c r="H18" s="78" t="s">
        <v>352</v>
      </c>
    </row>
    <row r="19" spans="1:8" s="77" customFormat="1" ht="19.7" customHeight="1" x14ac:dyDescent="0.2">
      <c r="A19" s="78" t="s">
        <v>123</v>
      </c>
      <c r="B19" s="78" t="s">
        <v>124</v>
      </c>
      <c r="C19" s="78" t="s">
        <v>357</v>
      </c>
      <c r="D19" s="78" t="s">
        <v>356</v>
      </c>
      <c r="E19" s="78" t="s">
        <v>646</v>
      </c>
      <c r="F19" s="78" t="s">
        <v>645</v>
      </c>
      <c r="G19" s="78" t="s">
        <v>540</v>
      </c>
      <c r="H19" s="78" t="s">
        <v>352</v>
      </c>
    </row>
    <row r="20" spans="1:8" s="77" customFormat="1" ht="19.7" customHeight="1" x14ac:dyDescent="0.2">
      <c r="A20" s="78" t="s">
        <v>123</v>
      </c>
      <c r="B20" s="78" t="s">
        <v>124</v>
      </c>
      <c r="C20" s="78" t="s">
        <v>357</v>
      </c>
      <c r="D20" s="78" t="s">
        <v>356</v>
      </c>
      <c r="E20" s="78" t="s">
        <v>459</v>
      </c>
      <c r="F20" s="78" t="s">
        <v>458</v>
      </c>
      <c r="G20" s="78" t="s">
        <v>540</v>
      </c>
      <c r="H20" s="78" t="s">
        <v>352</v>
      </c>
    </row>
    <row r="21" spans="1:8" s="77" customFormat="1" ht="19.7" customHeight="1" x14ac:dyDescent="0.2">
      <c r="A21" s="78" t="s">
        <v>125</v>
      </c>
      <c r="B21" s="78" t="s">
        <v>126</v>
      </c>
      <c r="C21" s="78" t="s">
        <v>357</v>
      </c>
      <c r="D21" s="78" t="s">
        <v>356</v>
      </c>
      <c r="E21" s="78" t="s">
        <v>461</v>
      </c>
      <c r="F21" s="78" t="s">
        <v>460</v>
      </c>
      <c r="G21" s="78" t="s">
        <v>540</v>
      </c>
      <c r="H21" s="78" t="s">
        <v>352</v>
      </c>
    </row>
    <row r="22" spans="1:8" s="77" customFormat="1" ht="19.7" customHeight="1" x14ac:dyDescent="0.2">
      <c r="A22" s="78" t="s">
        <v>125</v>
      </c>
      <c r="B22" s="78" t="s">
        <v>126</v>
      </c>
      <c r="C22" s="78" t="s">
        <v>357</v>
      </c>
      <c r="D22" s="78" t="s">
        <v>356</v>
      </c>
      <c r="E22" s="78" t="s">
        <v>459</v>
      </c>
      <c r="F22" s="78" t="s">
        <v>458</v>
      </c>
      <c r="G22" s="78" t="s">
        <v>540</v>
      </c>
      <c r="H22" s="78" t="s">
        <v>352</v>
      </c>
    </row>
    <row r="23" spans="1:8" s="77" customFormat="1" ht="19.7" customHeight="1" x14ac:dyDescent="0.2">
      <c r="A23" s="78" t="s">
        <v>683</v>
      </c>
      <c r="B23" s="78" t="s">
        <v>682</v>
      </c>
      <c r="C23" s="78" t="s">
        <v>357</v>
      </c>
      <c r="D23" s="78" t="s">
        <v>356</v>
      </c>
      <c r="E23" s="78" t="s">
        <v>355</v>
      </c>
      <c r="F23" s="78" t="s">
        <v>354</v>
      </c>
      <c r="G23" s="78" t="s">
        <v>529</v>
      </c>
      <c r="H23" s="78" t="s">
        <v>352</v>
      </c>
    </row>
    <row r="24" spans="1:8" s="77" customFormat="1" ht="19.7" customHeight="1" x14ac:dyDescent="0.2">
      <c r="A24" s="78" t="s">
        <v>683</v>
      </c>
      <c r="B24" s="78" t="s">
        <v>682</v>
      </c>
      <c r="C24" s="78" t="s">
        <v>357</v>
      </c>
      <c r="D24" s="78" t="s">
        <v>356</v>
      </c>
      <c r="E24" s="78" t="s">
        <v>477</v>
      </c>
      <c r="F24" s="78" t="s">
        <v>476</v>
      </c>
      <c r="G24" s="78" t="s">
        <v>529</v>
      </c>
      <c r="H24" s="78" t="s">
        <v>352</v>
      </c>
    </row>
    <row r="25" spans="1:8" s="77" customFormat="1" ht="19.7" customHeight="1" x14ac:dyDescent="0.2">
      <c r="A25" s="78" t="s">
        <v>681</v>
      </c>
      <c r="B25" s="78" t="s">
        <v>680</v>
      </c>
      <c r="C25" s="78" t="s">
        <v>357</v>
      </c>
      <c r="D25" s="78" t="s">
        <v>356</v>
      </c>
      <c r="E25" s="78" t="s">
        <v>477</v>
      </c>
      <c r="F25" s="78" t="s">
        <v>476</v>
      </c>
      <c r="G25" s="78" t="s">
        <v>529</v>
      </c>
      <c r="H25" s="78" t="s">
        <v>352</v>
      </c>
    </row>
    <row r="26" spans="1:8" s="77" customFormat="1" ht="19.7" customHeight="1" x14ac:dyDescent="0.2">
      <c r="A26" s="78" t="s">
        <v>679</v>
      </c>
      <c r="B26" s="78" t="s">
        <v>678</v>
      </c>
      <c r="C26" s="78" t="s">
        <v>357</v>
      </c>
      <c r="D26" s="78" t="s">
        <v>356</v>
      </c>
      <c r="E26" s="78" t="s">
        <v>477</v>
      </c>
      <c r="F26" s="78" t="s">
        <v>476</v>
      </c>
      <c r="G26" s="78" t="s">
        <v>529</v>
      </c>
      <c r="H26" s="78" t="s">
        <v>352</v>
      </c>
    </row>
    <row r="27" spans="1:8" s="77" customFormat="1" ht="19.7" customHeight="1" x14ac:dyDescent="0.2">
      <c r="A27" s="78" t="s">
        <v>677</v>
      </c>
      <c r="B27" s="78" t="s">
        <v>676</v>
      </c>
      <c r="C27" s="78" t="s">
        <v>357</v>
      </c>
      <c r="D27" s="78" t="s">
        <v>356</v>
      </c>
      <c r="E27" s="78" t="s">
        <v>355</v>
      </c>
      <c r="F27" s="78" t="s">
        <v>354</v>
      </c>
      <c r="G27" s="78" t="s">
        <v>675</v>
      </c>
      <c r="H27" s="78" t="s">
        <v>352</v>
      </c>
    </row>
    <row r="28" spans="1:8" s="77" customFormat="1" ht="19.7" customHeight="1" x14ac:dyDescent="0.2">
      <c r="A28" s="78" t="s">
        <v>127</v>
      </c>
      <c r="B28" s="78" t="s">
        <v>128</v>
      </c>
      <c r="C28" s="78" t="s">
        <v>357</v>
      </c>
      <c r="D28" s="78" t="s">
        <v>356</v>
      </c>
      <c r="E28" s="78" t="s">
        <v>355</v>
      </c>
      <c r="F28" s="78" t="s">
        <v>354</v>
      </c>
      <c r="G28" s="78" t="s">
        <v>674</v>
      </c>
      <c r="H28" s="78" t="s">
        <v>352</v>
      </c>
    </row>
    <row r="29" spans="1:8" s="77" customFormat="1" ht="19.7" customHeight="1" x14ac:dyDescent="0.2">
      <c r="A29" s="78" t="s">
        <v>129</v>
      </c>
      <c r="B29" s="78" t="s">
        <v>130</v>
      </c>
      <c r="C29" s="78" t="s">
        <v>357</v>
      </c>
      <c r="D29" s="78" t="s">
        <v>356</v>
      </c>
      <c r="E29" s="78" t="s">
        <v>355</v>
      </c>
      <c r="F29" s="78" t="s">
        <v>354</v>
      </c>
      <c r="G29" s="78" t="s">
        <v>674</v>
      </c>
      <c r="H29" s="78" t="s">
        <v>352</v>
      </c>
    </row>
    <row r="30" spans="1:8" s="77" customFormat="1" ht="19.7" customHeight="1" x14ac:dyDescent="0.2">
      <c r="A30" s="78" t="s">
        <v>129</v>
      </c>
      <c r="B30" s="78" t="s">
        <v>130</v>
      </c>
      <c r="C30" s="78" t="s">
        <v>357</v>
      </c>
      <c r="D30" s="78" t="s">
        <v>356</v>
      </c>
      <c r="E30" s="78" t="s">
        <v>406</v>
      </c>
      <c r="F30" s="78" t="s">
        <v>405</v>
      </c>
      <c r="G30" s="78" t="s">
        <v>674</v>
      </c>
      <c r="H30" s="78" t="s">
        <v>352</v>
      </c>
    </row>
    <row r="31" spans="1:8" s="77" customFormat="1" ht="19.7" customHeight="1" x14ac:dyDescent="0.2">
      <c r="A31" s="78" t="s">
        <v>131</v>
      </c>
      <c r="B31" s="78" t="s">
        <v>132</v>
      </c>
      <c r="C31" s="78" t="s">
        <v>357</v>
      </c>
      <c r="D31" s="78" t="s">
        <v>356</v>
      </c>
      <c r="E31" s="78" t="s">
        <v>389</v>
      </c>
      <c r="F31" s="78" t="s">
        <v>388</v>
      </c>
      <c r="G31" s="78" t="s">
        <v>674</v>
      </c>
      <c r="H31" s="78" t="s">
        <v>352</v>
      </c>
    </row>
    <row r="32" spans="1:8" s="77" customFormat="1" ht="19.7" customHeight="1" x14ac:dyDescent="0.2">
      <c r="A32" s="78" t="s">
        <v>673</v>
      </c>
      <c r="B32" s="78" t="s">
        <v>672</v>
      </c>
      <c r="C32" s="78" t="s">
        <v>401</v>
      </c>
      <c r="D32" s="78" t="s">
        <v>400</v>
      </c>
      <c r="E32" s="78" t="s">
        <v>399</v>
      </c>
      <c r="F32" s="78" t="s">
        <v>398</v>
      </c>
      <c r="G32" s="78" t="s">
        <v>566</v>
      </c>
      <c r="H32" s="78" t="s">
        <v>352</v>
      </c>
    </row>
    <row r="33" spans="1:8" s="77" customFormat="1" ht="19.7" customHeight="1" x14ac:dyDescent="0.2">
      <c r="A33" s="78" t="s">
        <v>71</v>
      </c>
      <c r="B33" s="78" t="s">
        <v>72</v>
      </c>
      <c r="C33" s="78" t="s">
        <v>357</v>
      </c>
      <c r="D33" s="78" t="s">
        <v>356</v>
      </c>
      <c r="E33" s="78" t="s">
        <v>355</v>
      </c>
      <c r="F33" s="78" t="s">
        <v>354</v>
      </c>
      <c r="G33" s="78" t="s">
        <v>671</v>
      </c>
      <c r="H33" s="78" t="s">
        <v>352</v>
      </c>
    </row>
    <row r="34" spans="1:8" s="77" customFormat="1" ht="19.7" customHeight="1" x14ac:dyDescent="0.2">
      <c r="A34" s="78" t="s">
        <v>133</v>
      </c>
      <c r="B34" s="78" t="s">
        <v>134</v>
      </c>
      <c r="C34" s="78" t="s">
        <v>357</v>
      </c>
      <c r="D34" s="78" t="s">
        <v>356</v>
      </c>
      <c r="E34" s="78" t="s">
        <v>355</v>
      </c>
      <c r="F34" s="78" t="s">
        <v>354</v>
      </c>
      <c r="G34" s="78" t="s">
        <v>670</v>
      </c>
      <c r="H34" s="78" t="s">
        <v>352</v>
      </c>
    </row>
    <row r="35" spans="1:8" s="77" customFormat="1" ht="19.7" customHeight="1" x14ac:dyDescent="0.2">
      <c r="A35" s="78" t="s">
        <v>135</v>
      </c>
      <c r="B35" s="78" t="s">
        <v>136</v>
      </c>
      <c r="C35" s="78" t="s">
        <v>357</v>
      </c>
      <c r="D35" s="78" t="s">
        <v>356</v>
      </c>
      <c r="E35" s="78" t="s">
        <v>355</v>
      </c>
      <c r="F35" s="78" t="s">
        <v>354</v>
      </c>
      <c r="G35" s="78" t="s">
        <v>669</v>
      </c>
      <c r="H35" s="78" t="s">
        <v>352</v>
      </c>
    </row>
    <row r="36" spans="1:8" s="77" customFormat="1" ht="19.7" customHeight="1" x14ac:dyDescent="0.2">
      <c r="A36" s="78" t="s">
        <v>137</v>
      </c>
      <c r="B36" s="78" t="s">
        <v>138</v>
      </c>
      <c r="C36" s="78" t="s">
        <v>357</v>
      </c>
      <c r="D36" s="78" t="s">
        <v>356</v>
      </c>
      <c r="E36" s="78" t="s">
        <v>355</v>
      </c>
      <c r="F36" s="78" t="s">
        <v>354</v>
      </c>
      <c r="G36" s="78" t="s">
        <v>669</v>
      </c>
      <c r="H36" s="78" t="s">
        <v>352</v>
      </c>
    </row>
    <row r="37" spans="1:8" s="77" customFormat="1" ht="19.7" customHeight="1" x14ac:dyDescent="0.2">
      <c r="A37" s="78" t="s">
        <v>137</v>
      </c>
      <c r="B37" s="78" t="s">
        <v>138</v>
      </c>
      <c r="C37" s="78" t="s">
        <v>357</v>
      </c>
      <c r="D37" s="78" t="s">
        <v>356</v>
      </c>
      <c r="E37" s="78" t="s">
        <v>406</v>
      </c>
      <c r="F37" s="78" t="s">
        <v>405</v>
      </c>
      <c r="G37" s="78" t="s">
        <v>669</v>
      </c>
      <c r="H37" s="78" t="s">
        <v>352</v>
      </c>
    </row>
    <row r="38" spans="1:8" s="77" customFormat="1" ht="19.7" customHeight="1" x14ac:dyDescent="0.2">
      <c r="A38" s="78" t="s">
        <v>139</v>
      </c>
      <c r="B38" s="78" t="s">
        <v>140</v>
      </c>
      <c r="C38" s="78" t="s">
        <v>357</v>
      </c>
      <c r="D38" s="78" t="s">
        <v>356</v>
      </c>
      <c r="E38" s="78" t="s">
        <v>355</v>
      </c>
      <c r="F38" s="78" t="s">
        <v>354</v>
      </c>
      <c r="G38" s="78" t="s">
        <v>669</v>
      </c>
      <c r="H38" s="78" t="s">
        <v>352</v>
      </c>
    </row>
    <row r="39" spans="1:8" s="77" customFormat="1" ht="19.7" customHeight="1" x14ac:dyDescent="0.2">
      <c r="A39" s="78" t="s">
        <v>139</v>
      </c>
      <c r="B39" s="78" t="s">
        <v>140</v>
      </c>
      <c r="C39" s="78" t="s">
        <v>357</v>
      </c>
      <c r="D39" s="78" t="s">
        <v>356</v>
      </c>
      <c r="E39" s="78" t="s">
        <v>389</v>
      </c>
      <c r="F39" s="78" t="s">
        <v>388</v>
      </c>
      <c r="G39" s="78" t="s">
        <v>669</v>
      </c>
      <c r="H39" s="78" t="s">
        <v>352</v>
      </c>
    </row>
    <row r="40" spans="1:8" s="77" customFormat="1" ht="19.7" customHeight="1" x14ac:dyDescent="0.2">
      <c r="A40" s="78" t="s">
        <v>141</v>
      </c>
      <c r="B40" s="78" t="s">
        <v>142</v>
      </c>
      <c r="C40" s="78" t="s">
        <v>357</v>
      </c>
      <c r="D40" s="78" t="s">
        <v>356</v>
      </c>
      <c r="E40" s="78" t="s">
        <v>461</v>
      </c>
      <c r="F40" s="78" t="s">
        <v>460</v>
      </c>
      <c r="G40" s="78" t="s">
        <v>669</v>
      </c>
      <c r="H40" s="78" t="s">
        <v>352</v>
      </c>
    </row>
    <row r="41" spans="1:8" s="77" customFormat="1" ht="19.7" customHeight="1" x14ac:dyDescent="0.2">
      <c r="A41" s="78" t="s">
        <v>141</v>
      </c>
      <c r="B41" s="78" t="s">
        <v>142</v>
      </c>
      <c r="C41" s="78" t="s">
        <v>357</v>
      </c>
      <c r="D41" s="78" t="s">
        <v>356</v>
      </c>
      <c r="E41" s="78" t="s">
        <v>646</v>
      </c>
      <c r="F41" s="78" t="s">
        <v>645</v>
      </c>
      <c r="G41" s="78" t="s">
        <v>669</v>
      </c>
      <c r="H41" s="78" t="s">
        <v>352</v>
      </c>
    </row>
    <row r="42" spans="1:8" s="77" customFormat="1" ht="19.7" customHeight="1" x14ac:dyDescent="0.2">
      <c r="A42" s="78" t="s">
        <v>141</v>
      </c>
      <c r="B42" s="78" t="s">
        <v>142</v>
      </c>
      <c r="C42" s="78" t="s">
        <v>357</v>
      </c>
      <c r="D42" s="78" t="s">
        <v>356</v>
      </c>
      <c r="E42" s="78" t="s">
        <v>459</v>
      </c>
      <c r="F42" s="78" t="s">
        <v>458</v>
      </c>
      <c r="G42" s="78" t="s">
        <v>669</v>
      </c>
      <c r="H42" s="78" t="s">
        <v>352</v>
      </c>
    </row>
    <row r="43" spans="1:8" s="77" customFormat="1" ht="19.7" customHeight="1" x14ac:dyDescent="0.2">
      <c r="A43" s="78" t="s">
        <v>668</v>
      </c>
      <c r="B43" s="78" t="s">
        <v>667</v>
      </c>
      <c r="C43" s="78" t="s">
        <v>357</v>
      </c>
      <c r="D43" s="78" t="s">
        <v>356</v>
      </c>
      <c r="E43" s="78" t="s">
        <v>355</v>
      </c>
      <c r="F43" s="78" t="s">
        <v>354</v>
      </c>
      <c r="G43" s="78" t="s">
        <v>666</v>
      </c>
      <c r="H43" s="78" t="s">
        <v>352</v>
      </c>
    </row>
    <row r="44" spans="1:8" s="77" customFormat="1" ht="19.7" customHeight="1" x14ac:dyDescent="0.2">
      <c r="A44" s="78" t="s">
        <v>668</v>
      </c>
      <c r="B44" s="78" t="s">
        <v>667</v>
      </c>
      <c r="C44" s="78" t="s">
        <v>357</v>
      </c>
      <c r="D44" s="78" t="s">
        <v>356</v>
      </c>
      <c r="E44" s="78" t="s">
        <v>477</v>
      </c>
      <c r="F44" s="78" t="s">
        <v>476</v>
      </c>
      <c r="G44" s="78" t="s">
        <v>666</v>
      </c>
      <c r="H44" s="78" t="s">
        <v>352</v>
      </c>
    </row>
    <row r="45" spans="1:8" s="77" customFormat="1" ht="19.7" customHeight="1" x14ac:dyDescent="0.2">
      <c r="A45" s="78" t="s">
        <v>264</v>
      </c>
      <c r="B45" s="78" t="s">
        <v>265</v>
      </c>
      <c r="C45" s="78" t="s">
        <v>357</v>
      </c>
      <c r="D45" s="78" t="s">
        <v>356</v>
      </c>
      <c r="E45" s="78" t="s">
        <v>355</v>
      </c>
      <c r="F45" s="78" t="s">
        <v>354</v>
      </c>
      <c r="G45" s="78" t="s">
        <v>584</v>
      </c>
      <c r="H45" s="78" t="s">
        <v>352</v>
      </c>
    </row>
    <row r="46" spans="1:8" s="77" customFormat="1" ht="19.7" customHeight="1" x14ac:dyDescent="0.2">
      <c r="A46" s="78" t="s">
        <v>31</v>
      </c>
      <c r="B46" s="78" t="s">
        <v>32</v>
      </c>
      <c r="C46" s="78" t="s">
        <v>357</v>
      </c>
      <c r="D46" s="78" t="s">
        <v>356</v>
      </c>
      <c r="E46" s="78" t="s">
        <v>355</v>
      </c>
      <c r="F46" s="78" t="s">
        <v>354</v>
      </c>
      <c r="G46" s="78" t="s">
        <v>665</v>
      </c>
      <c r="H46" s="78" t="s">
        <v>352</v>
      </c>
    </row>
    <row r="47" spans="1:8" s="77" customFormat="1" ht="19.7" customHeight="1" x14ac:dyDescent="0.2">
      <c r="A47" s="78" t="s">
        <v>33</v>
      </c>
      <c r="B47" s="78" t="s">
        <v>34</v>
      </c>
      <c r="C47" s="78" t="s">
        <v>357</v>
      </c>
      <c r="D47" s="78" t="s">
        <v>356</v>
      </c>
      <c r="E47" s="78" t="s">
        <v>373</v>
      </c>
      <c r="F47" s="78" t="s">
        <v>372</v>
      </c>
      <c r="G47" s="78" t="s">
        <v>665</v>
      </c>
      <c r="H47" s="78" t="s">
        <v>352</v>
      </c>
    </row>
    <row r="48" spans="1:8" s="77" customFormat="1" ht="19.7" customHeight="1" x14ac:dyDescent="0.2">
      <c r="A48" s="78" t="s">
        <v>143</v>
      </c>
      <c r="B48" s="78" t="s">
        <v>144</v>
      </c>
      <c r="C48" s="78" t="s">
        <v>357</v>
      </c>
      <c r="D48" s="78" t="s">
        <v>356</v>
      </c>
      <c r="E48" s="78" t="s">
        <v>355</v>
      </c>
      <c r="F48" s="78" t="s">
        <v>354</v>
      </c>
      <c r="G48" s="78" t="s">
        <v>662</v>
      </c>
      <c r="H48" s="78" t="s">
        <v>352</v>
      </c>
    </row>
    <row r="49" spans="1:8" s="77" customFormat="1" ht="19.7" customHeight="1" x14ac:dyDescent="0.2">
      <c r="A49" s="78" t="s">
        <v>664</v>
      </c>
      <c r="B49" s="78" t="s">
        <v>663</v>
      </c>
      <c r="C49" s="78" t="s">
        <v>357</v>
      </c>
      <c r="D49" s="78" t="s">
        <v>356</v>
      </c>
      <c r="E49" s="78" t="s">
        <v>355</v>
      </c>
      <c r="F49" s="78" t="s">
        <v>354</v>
      </c>
      <c r="G49" s="78" t="s">
        <v>662</v>
      </c>
      <c r="H49" s="78" t="s">
        <v>352</v>
      </c>
    </row>
    <row r="50" spans="1:8" s="77" customFormat="1" ht="19.7" customHeight="1" x14ac:dyDescent="0.2">
      <c r="A50" s="78" t="s">
        <v>664</v>
      </c>
      <c r="B50" s="78" t="s">
        <v>663</v>
      </c>
      <c r="C50" s="78" t="s">
        <v>357</v>
      </c>
      <c r="D50" s="78" t="s">
        <v>356</v>
      </c>
      <c r="E50" s="78" t="s">
        <v>406</v>
      </c>
      <c r="F50" s="78" t="s">
        <v>405</v>
      </c>
      <c r="G50" s="78" t="s">
        <v>662</v>
      </c>
      <c r="H50" s="78" t="s">
        <v>352</v>
      </c>
    </row>
    <row r="51" spans="1:8" s="77" customFormat="1" ht="19.7" customHeight="1" x14ac:dyDescent="0.2">
      <c r="A51" s="78" t="s">
        <v>145</v>
      </c>
      <c r="B51" s="78" t="s">
        <v>146</v>
      </c>
      <c r="C51" s="78" t="s">
        <v>357</v>
      </c>
      <c r="D51" s="78" t="s">
        <v>356</v>
      </c>
      <c r="E51" s="78" t="s">
        <v>355</v>
      </c>
      <c r="F51" s="78" t="s">
        <v>354</v>
      </c>
      <c r="G51" s="78" t="s">
        <v>657</v>
      </c>
      <c r="H51" s="78" t="s">
        <v>352</v>
      </c>
    </row>
    <row r="52" spans="1:8" s="77" customFormat="1" ht="19.7" customHeight="1" x14ac:dyDescent="0.2">
      <c r="A52" s="78" t="s">
        <v>661</v>
      </c>
      <c r="B52" s="78" t="s">
        <v>660</v>
      </c>
      <c r="C52" s="78" t="s">
        <v>357</v>
      </c>
      <c r="D52" s="78" t="s">
        <v>356</v>
      </c>
      <c r="E52" s="78" t="s">
        <v>355</v>
      </c>
      <c r="F52" s="78" t="s">
        <v>354</v>
      </c>
      <c r="G52" s="78" t="s">
        <v>657</v>
      </c>
      <c r="H52" s="78" t="s">
        <v>352</v>
      </c>
    </row>
    <row r="53" spans="1:8" s="77" customFormat="1" ht="19.7" customHeight="1" x14ac:dyDescent="0.2">
      <c r="A53" s="78" t="s">
        <v>661</v>
      </c>
      <c r="B53" s="78" t="s">
        <v>660</v>
      </c>
      <c r="C53" s="78" t="s">
        <v>357</v>
      </c>
      <c r="D53" s="78" t="s">
        <v>356</v>
      </c>
      <c r="E53" s="78" t="s">
        <v>389</v>
      </c>
      <c r="F53" s="78" t="s">
        <v>388</v>
      </c>
      <c r="G53" s="78" t="s">
        <v>657</v>
      </c>
      <c r="H53" s="78" t="s">
        <v>352</v>
      </c>
    </row>
    <row r="54" spans="1:8" s="77" customFormat="1" ht="19.7" customHeight="1" x14ac:dyDescent="0.2">
      <c r="A54" s="78" t="s">
        <v>659</v>
      </c>
      <c r="B54" s="78" t="s">
        <v>658</v>
      </c>
      <c r="C54" s="78" t="s">
        <v>357</v>
      </c>
      <c r="D54" s="78" t="s">
        <v>356</v>
      </c>
      <c r="E54" s="78" t="s">
        <v>355</v>
      </c>
      <c r="F54" s="78" t="s">
        <v>354</v>
      </c>
      <c r="G54" s="78" t="s">
        <v>657</v>
      </c>
      <c r="H54" s="78" t="s">
        <v>352</v>
      </c>
    </row>
    <row r="55" spans="1:8" s="77" customFormat="1" ht="19.7" customHeight="1" x14ac:dyDescent="0.2">
      <c r="A55" s="78" t="s">
        <v>659</v>
      </c>
      <c r="B55" s="78" t="s">
        <v>658</v>
      </c>
      <c r="C55" s="78" t="s">
        <v>357</v>
      </c>
      <c r="D55" s="78" t="s">
        <v>356</v>
      </c>
      <c r="E55" s="78" t="s">
        <v>406</v>
      </c>
      <c r="F55" s="78" t="s">
        <v>405</v>
      </c>
      <c r="G55" s="78" t="s">
        <v>657</v>
      </c>
      <c r="H55" s="78" t="s">
        <v>352</v>
      </c>
    </row>
    <row r="56" spans="1:8" s="77" customFormat="1" ht="19.7" customHeight="1" x14ac:dyDescent="0.2">
      <c r="A56" s="78" t="s">
        <v>147</v>
      </c>
      <c r="B56" s="78" t="s">
        <v>148</v>
      </c>
      <c r="C56" s="78" t="s">
        <v>357</v>
      </c>
      <c r="D56" s="78" t="s">
        <v>356</v>
      </c>
      <c r="E56" s="78" t="s">
        <v>355</v>
      </c>
      <c r="F56" s="78" t="s">
        <v>354</v>
      </c>
      <c r="G56" s="78" t="s">
        <v>656</v>
      </c>
      <c r="H56" s="78" t="s">
        <v>352</v>
      </c>
    </row>
    <row r="57" spans="1:8" s="77" customFormat="1" ht="19.7" customHeight="1" x14ac:dyDescent="0.2">
      <c r="A57" s="78" t="s">
        <v>149</v>
      </c>
      <c r="B57" s="78" t="s">
        <v>150</v>
      </c>
      <c r="C57" s="78" t="s">
        <v>357</v>
      </c>
      <c r="D57" s="78" t="s">
        <v>356</v>
      </c>
      <c r="E57" s="78" t="s">
        <v>355</v>
      </c>
      <c r="F57" s="78" t="s">
        <v>354</v>
      </c>
      <c r="G57" s="78" t="s">
        <v>656</v>
      </c>
      <c r="H57" s="78" t="s">
        <v>352</v>
      </c>
    </row>
    <row r="58" spans="1:8" s="77" customFormat="1" ht="19.7" customHeight="1" x14ac:dyDescent="0.2">
      <c r="A58" s="78" t="s">
        <v>149</v>
      </c>
      <c r="B58" s="78" t="s">
        <v>150</v>
      </c>
      <c r="C58" s="78" t="s">
        <v>357</v>
      </c>
      <c r="D58" s="78" t="s">
        <v>356</v>
      </c>
      <c r="E58" s="78" t="s">
        <v>406</v>
      </c>
      <c r="F58" s="78" t="s">
        <v>405</v>
      </c>
      <c r="G58" s="78" t="s">
        <v>656</v>
      </c>
      <c r="H58" s="78" t="s">
        <v>352</v>
      </c>
    </row>
    <row r="59" spans="1:8" s="77" customFormat="1" ht="19.7" customHeight="1" x14ac:dyDescent="0.2">
      <c r="A59" s="78" t="s">
        <v>151</v>
      </c>
      <c r="B59" s="78" t="s">
        <v>152</v>
      </c>
      <c r="C59" s="78" t="s">
        <v>357</v>
      </c>
      <c r="D59" s="78" t="s">
        <v>356</v>
      </c>
      <c r="E59" s="78" t="s">
        <v>355</v>
      </c>
      <c r="F59" s="78" t="s">
        <v>354</v>
      </c>
      <c r="G59" s="78" t="s">
        <v>656</v>
      </c>
      <c r="H59" s="78" t="s">
        <v>352</v>
      </c>
    </row>
    <row r="60" spans="1:8" s="77" customFormat="1" ht="19.7" customHeight="1" x14ac:dyDescent="0.2">
      <c r="A60" s="78" t="s">
        <v>151</v>
      </c>
      <c r="B60" s="78" t="s">
        <v>152</v>
      </c>
      <c r="C60" s="78" t="s">
        <v>357</v>
      </c>
      <c r="D60" s="78" t="s">
        <v>356</v>
      </c>
      <c r="E60" s="78" t="s">
        <v>389</v>
      </c>
      <c r="F60" s="78" t="s">
        <v>388</v>
      </c>
      <c r="G60" s="78" t="s">
        <v>656</v>
      </c>
      <c r="H60" s="78" t="s">
        <v>352</v>
      </c>
    </row>
    <row r="61" spans="1:8" s="77" customFormat="1" ht="19.7" customHeight="1" x14ac:dyDescent="0.2">
      <c r="A61" s="78" t="s">
        <v>153</v>
      </c>
      <c r="B61" s="78" t="s">
        <v>154</v>
      </c>
      <c r="C61" s="78" t="s">
        <v>357</v>
      </c>
      <c r="D61" s="78" t="s">
        <v>356</v>
      </c>
      <c r="E61" s="78" t="s">
        <v>355</v>
      </c>
      <c r="F61" s="78" t="s">
        <v>354</v>
      </c>
      <c r="G61" s="78" t="s">
        <v>655</v>
      </c>
      <c r="H61" s="78" t="s">
        <v>352</v>
      </c>
    </row>
    <row r="62" spans="1:8" s="77" customFormat="1" ht="19.7" customHeight="1" x14ac:dyDescent="0.2">
      <c r="A62" s="78" t="s">
        <v>155</v>
      </c>
      <c r="B62" s="78" t="s">
        <v>156</v>
      </c>
      <c r="C62" s="78" t="s">
        <v>357</v>
      </c>
      <c r="D62" s="78" t="s">
        <v>356</v>
      </c>
      <c r="E62" s="78" t="s">
        <v>355</v>
      </c>
      <c r="F62" s="78" t="s">
        <v>354</v>
      </c>
      <c r="G62" s="78" t="s">
        <v>652</v>
      </c>
      <c r="H62" s="78" t="s">
        <v>352</v>
      </c>
    </row>
    <row r="63" spans="1:8" s="77" customFormat="1" ht="19.7" customHeight="1" x14ac:dyDescent="0.2">
      <c r="A63" s="78" t="s">
        <v>654</v>
      </c>
      <c r="B63" s="78" t="s">
        <v>653</v>
      </c>
      <c r="C63" s="78" t="s">
        <v>357</v>
      </c>
      <c r="D63" s="78" t="s">
        <v>356</v>
      </c>
      <c r="E63" s="78" t="s">
        <v>355</v>
      </c>
      <c r="F63" s="78" t="s">
        <v>354</v>
      </c>
      <c r="G63" s="78" t="s">
        <v>652</v>
      </c>
      <c r="H63" s="78" t="s">
        <v>352</v>
      </c>
    </row>
    <row r="64" spans="1:8" s="77" customFormat="1" ht="19.7" customHeight="1" x14ac:dyDescent="0.2">
      <c r="A64" s="78" t="s">
        <v>654</v>
      </c>
      <c r="B64" s="78" t="s">
        <v>653</v>
      </c>
      <c r="C64" s="78" t="s">
        <v>357</v>
      </c>
      <c r="D64" s="78" t="s">
        <v>356</v>
      </c>
      <c r="E64" s="78" t="s">
        <v>389</v>
      </c>
      <c r="F64" s="78" t="s">
        <v>388</v>
      </c>
      <c r="G64" s="78" t="s">
        <v>652</v>
      </c>
      <c r="H64" s="78" t="s">
        <v>352</v>
      </c>
    </row>
    <row r="65" spans="1:8" s="77" customFormat="1" ht="19.7" customHeight="1" x14ac:dyDescent="0.2">
      <c r="A65" s="78" t="s">
        <v>157</v>
      </c>
      <c r="B65" s="78" t="s">
        <v>158</v>
      </c>
      <c r="C65" s="78" t="s">
        <v>357</v>
      </c>
      <c r="D65" s="78" t="s">
        <v>356</v>
      </c>
      <c r="E65" s="78" t="s">
        <v>355</v>
      </c>
      <c r="F65" s="78" t="s">
        <v>354</v>
      </c>
      <c r="G65" s="78" t="s">
        <v>649</v>
      </c>
      <c r="H65" s="78" t="s">
        <v>352</v>
      </c>
    </row>
    <row r="66" spans="1:8" s="77" customFormat="1" ht="19.7" customHeight="1" x14ac:dyDescent="0.2">
      <c r="A66" s="78" t="s">
        <v>159</v>
      </c>
      <c r="B66" s="78" t="s">
        <v>160</v>
      </c>
      <c r="C66" s="78" t="s">
        <v>357</v>
      </c>
      <c r="D66" s="78" t="s">
        <v>356</v>
      </c>
      <c r="E66" s="78" t="s">
        <v>355</v>
      </c>
      <c r="F66" s="78" t="s">
        <v>354</v>
      </c>
      <c r="G66" s="78" t="s">
        <v>649</v>
      </c>
      <c r="H66" s="78" t="s">
        <v>352</v>
      </c>
    </row>
    <row r="67" spans="1:8" s="77" customFormat="1" ht="19.7" customHeight="1" x14ac:dyDescent="0.2">
      <c r="A67" s="78" t="s">
        <v>159</v>
      </c>
      <c r="B67" s="78" t="s">
        <v>160</v>
      </c>
      <c r="C67" s="78" t="s">
        <v>357</v>
      </c>
      <c r="D67" s="78" t="s">
        <v>356</v>
      </c>
      <c r="E67" s="78" t="s">
        <v>406</v>
      </c>
      <c r="F67" s="78" t="s">
        <v>405</v>
      </c>
      <c r="G67" s="78" t="s">
        <v>649</v>
      </c>
      <c r="H67" s="78" t="s">
        <v>352</v>
      </c>
    </row>
    <row r="68" spans="1:8" s="77" customFormat="1" ht="19.7" customHeight="1" x14ac:dyDescent="0.2">
      <c r="A68" s="78" t="s">
        <v>651</v>
      </c>
      <c r="B68" s="78" t="s">
        <v>650</v>
      </c>
      <c r="C68" s="78" t="s">
        <v>357</v>
      </c>
      <c r="D68" s="78" t="s">
        <v>356</v>
      </c>
      <c r="E68" s="78" t="s">
        <v>355</v>
      </c>
      <c r="F68" s="78" t="s">
        <v>354</v>
      </c>
      <c r="G68" s="78" t="s">
        <v>649</v>
      </c>
      <c r="H68" s="78" t="s">
        <v>352</v>
      </c>
    </row>
    <row r="69" spans="1:8" s="77" customFormat="1" ht="19.7" customHeight="1" x14ac:dyDescent="0.2">
      <c r="A69" s="78" t="s">
        <v>651</v>
      </c>
      <c r="B69" s="78" t="s">
        <v>650</v>
      </c>
      <c r="C69" s="78" t="s">
        <v>357</v>
      </c>
      <c r="D69" s="78" t="s">
        <v>356</v>
      </c>
      <c r="E69" s="78" t="s">
        <v>389</v>
      </c>
      <c r="F69" s="78" t="s">
        <v>388</v>
      </c>
      <c r="G69" s="78" t="s">
        <v>649</v>
      </c>
      <c r="H69" s="78" t="s">
        <v>352</v>
      </c>
    </row>
    <row r="70" spans="1:8" s="77" customFormat="1" ht="19.7" customHeight="1" x14ac:dyDescent="0.2">
      <c r="A70" s="78" t="s">
        <v>161</v>
      </c>
      <c r="B70" s="78" t="s">
        <v>162</v>
      </c>
      <c r="C70" s="78" t="s">
        <v>357</v>
      </c>
      <c r="D70" s="78" t="s">
        <v>356</v>
      </c>
      <c r="E70" s="78" t="s">
        <v>355</v>
      </c>
      <c r="F70" s="78" t="s">
        <v>354</v>
      </c>
      <c r="G70" s="78" t="s">
        <v>457</v>
      </c>
      <c r="H70" s="78" t="s">
        <v>352</v>
      </c>
    </row>
    <row r="71" spans="1:8" s="77" customFormat="1" ht="19.7" customHeight="1" x14ac:dyDescent="0.2">
      <c r="A71" s="78" t="s">
        <v>648</v>
      </c>
      <c r="B71" s="78" t="s">
        <v>647</v>
      </c>
      <c r="C71" s="78" t="s">
        <v>357</v>
      </c>
      <c r="D71" s="78" t="s">
        <v>356</v>
      </c>
      <c r="E71" s="78" t="s">
        <v>389</v>
      </c>
      <c r="F71" s="78" t="s">
        <v>388</v>
      </c>
      <c r="G71" s="78" t="s">
        <v>457</v>
      </c>
      <c r="H71" s="78" t="s">
        <v>352</v>
      </c>
    </row>
    <row r="72" spans="1:8" s="77" customFormat="1" ht="19.7" customHeight="1" x14ac:dyDescent="0.2">
      <c r="A72" s="78" t="s">
        <v>163</v>
      </c>
      <c r="B72" s="78" t="s">
        <v>164</v>
      </c>
      <c r="C72" s="78" t="s">
        <v>357</v>
      </c>
      <c r="D72" s="78" t="s">
        <v>356</v>
      </c>
      <c r="E72" s="78" t="s">
        <v>355</v>
      </c>
      <c r="F72" s="78" t="s">
        <v>354</v>
      </c>
      <c r="G72" s="78" t="s">
        <v>445</v>
      </c>
      <c r="H72" s="78" t="s">
        <v>352</v>
      </c>
    </row>
    <row r="73" spans="1:8" s="77" customFormat="1" ht="19.7" customHeight="1" x14ac:dyDescent="0.2">
      <c r="A73" s="78" t="s">
        <v>165</v>
      </c>
      <c r="B73" s="78" t="s">
        <v>166</v>
      </c>
      <c r="C73" s="78" t="s">
        <v>357</v>
      </c>
      <c r="D73" s="78" t="s">
        <v>356</v>
      </c>
      <c r="E73" s="78" t="s">
        <v>355</v>
      </c>
      <c r="F73" s="78" t="s">
        <v>354</v>
      </c>
      <c r="G73" s="78" t="s">
        <v>445</v>
      </c>
      <c r="H73" s="78" t="s">
        <v>352</v>
      </c>
    </row>
    <row r="74" spans="1:8" s="77" customFormat="1" ht="19.7" customHeight="1" x14ac:dyDescent="0.2">
      <c r="A74" s="78" t="s">
        <v>165</v>
      </c>
      <c r="B74" s="78" t="s">
        <v>166</v>
      </c>
      <c r="C74" s="78" t="s">
        <v>357</v>
      </c>
      <c r="D74" s="78" t="s">
        <v>356</v>
      </c>
      <c r="E74" s="78" t="s">
        <v>461</v>
      </c>
      <c r="F74" s="78" t="s">
        <v>460</v>
      </c>
      <c r="G74" s="78" t="s">
        <v>445</v>
      </c>
      <c r="H74" s="78" t="s">
        <v>352</v>
      </c>
    </row>
    <row r="75" spans="1:8" s="77" customFormat="1" ht="19.7" customHeight="1" x14ac:dyDescent="0.2">
      <c r="A75" s="78" t="s">
        <v>165</v>
      </c>
      <c r="B75" s="78" t="s">
        <v>166</v>
      </c>
      <c r="C75" s="78" t="s">
        <v>357</v>
      </c>
      <c r="D75" s="78" t="s">
        <v>356</v>
      </c>
      <c r="E75" s="78" t="s">
        <v>459</v>
      </c>
      <c r="F75" s="78" t="s">
        <v>458</v>
      </c>
      <c r="G75" s="78" t="s">
        <v>445</v>
      </c>
      <c r="H75" s="78" t="s">
        <v>352</v>
      </c>
    </row>
    <row r="76" spans="1:8" s="77" customFormat="1" ht="19.7" customHeight="1" x14ac:dyDescent="0.2">
      <c r="A76" s="78" t="s">
        <v>167</v>
      </c>
      <c r="B76" s="78" t="s">
        <v>168</v>
      </c>
      <c r="C76" s="78" t="s">
        <v>357</v>
      </c>
      <c r="D76" s="78" t="s">
        <v>356</v>
      </c>
      <c r="E76" s="78" t="s">
        <v>542</v>
      </c>
      <c r="F76" s="78" t="s">
        <v>541</v>
      </c>
      <c r="G76" s="78" t="s">
        <v>445</v>
      </c>
      <c r="H76" s="78" t="s">
        <v>352</v>
      </c>
    </row>
    <row r="77" spans="1:8" s="77" customFormat="1" ht="19.7" customHeight="1" x14ac:dyDescent="0.2">
      <c r="A77" s="78" t="s">
        <v>167</v>
      </c>
      <c r="B77" s="78" t="s">
        <v>168</v>
      </c>
      <c r="C77" s="78" t="s">
        <v>357</v>
      </c>
      <c r="D77" s="78" t="s">
        <v>356</v>
      </c>
      <c r="E77" s="78" t="s">
        <v>461</v>
      </c>
      <c r="F77" s="78" t="s">
        <v>460</v>
      </c>
      <c r="G77" s="78" t="s">
        <v>445</v>
      </c>
      <c r="H77" s="78" t="s">
        <v>352</v>
      </c>
    </row>
    <row r="78" spans="1:8" s="77" customFormat="1" ht="19.7" customHeight="1" x14ac:dyDescent="0.2">
      <c r="A78" s="78" t="s">
        <v>167</v>
      </c>
      <c r="B78" s="78" t="s">
        <v>168</v>
      </c>
      <c r="C78" s="78" t="s">
        <v>357</v>
      </c>
      <c r="D78" s="78" t="s">
        <v>356</v>
      </c>
      <c r="E78" s="78" t="s">
        <v>646</v>
      </c>
      <c r="F78" s="78" t="s">
        <v>645</v>
      </c>
      <c r="G78" s="78" t="s">
        <v>445</v>
      </c>
      <c r="H78" s="78" t="s">
        <v>352</v>
      </c>
    </row>
    <row r="79" spans="1:8" s="77" customFormat="1" ht="19.7" customHeight="1" x14ac:dyDescent="0.2">
      <c r="A79" s="78" t="s">
        <v>167</v>
      </c>
      <c r="B79" s="78" t="s">
        <v>168</v>
      </c>
      <c r="C79" s="78" t="s">
        <v>357</v>
      </c>
      <c r="D79" s="78" t="s">
        <v>356</v>
      </c>
      <c r="E79" s="78" t="s">
        <v>459</v>
      </c>
      <c r="F79" s="78" t="s">
        <v>458</v>
      </c>
      <c r="G79" s="78" t="s">
        <v>445</v>
      </c>
      <c r="H79" s="78" t="s">
        <v>352</v>
      </c>
    </row>
    <row r="80" spans="1:8" s="77" customFormat="1" ht="19.7" customHeight="1" x14ac:dyDescent="0.2">
      <c r="A80" s="78" t="s">
        <v>169</v>
      </c>
      <c r="B80" s="78" t="s">
        <v>170</v>
      </c>
      <c r="C80" s="78" t="s">
        <v>357</v>
      </c>
      <c r="D80" s="78" t="s">
        <v>356</v>
      </c>
      <c r="E80" s="78" t="s">
        <v>355</v>
      </c>
      <c r="F80" s="78" t="s">
        <v>354</v>
      </c>
      <c r="G80" s="78" t="s">
        <v>445</v>
      </c>
      <c r="H80" s="78" t="s">
        <v>352</v>
      </c>
    </row>
    <row r="81" spans="1:8" s="77" customFormat="1" ht="19.7" customHeight="1" x14ac:dyDescent="0.2">
      <c r="A81" s="78" t="s">
        <v>169</v>
      </c>
      <c r="B81" s="78" t="s">
        <v>170</v>
      </c>
      <c r="C81" s="78" t="s">
        <v>357</v>
      </c>
      <c r="D81" s="78" t="s">
        <v>356</v>
      </c>
      <c r="E81" s="78" t="s">
        <v>461</v>
      </c>
      <c r="F81" s="78" t="s">
        <v>460</v>
      </c>
      <c r="G81" s="78" t="s">
        <v>445</v>
      </c>
      <c r="H81" s="78" t="s">
        <v>352</v>
      </c>
    </row>
    <row r="82" spans="1:8" s="77" customFormat="1" ht="19.7" customHeight="1" x14ac:dyDescent="0.2">
      <c r="A82" s="78" t="s">
        <v>169</v>
      </c>
      <c r="B82" s="78" t="s">
        <v>170</v>
      </c>
      <c r="C82" s="78" t="s">
        <v>357</v>
      </c>
      <c r="D82" s="78" t="s">
        <v>356</v>
      </c>
      <c r="E82" s="78" t="s">
        <v>459</v>
      </c>
      <c r="F82" s="78" t="s">
        <v>458</v>
      </c>
      <c r="G82" s="78" t="s">
        <v>445</v>
      </c>
      <c r="H82" s="78" t="s">
        <v>352</v>
      </c>
    </row>
    <row r="83" spans="1:8" s="77" customFormat="1" ht="19.7" customHeight="1" x14ac:dyDescent="0.2">
      <c r="A83" s="78" t="s">
        <v>171</v>
      </c>
      <c r="B83" s="78" t="s">
        <v>172</v>
      </c>
      <c r="C83" s="78" t="s">
        <v>357</v>
      </c>
      <c r="D83" s="78" t="s">
        <v>356</v>
      </c>
      <c r="E83" s="78" t="s">
        <v>389</v>
      </c>
      <c r="F83" s="78" t="s">
        <v>388</v>
      </c>
      <c r="G83" s="78" t="s">
        <v>445</v>
      </c>
      <c r="H83" s="78" t="s">
        <v>352</v>
      </c>
    </row>
    <row r="84" spans="1:8" s="77" customFormat="1" ht="19.7" customHeight="1" x14ac:dyDescent="0.2">
      <c r="A84" s="78" t="s">
        <v>173</v>
      </c>
      <c r="B84" s="78" t="s">
        <v>174</v>
      </c>
      <c r="C84" s="78" t="s">
        <v>357</v>
      </c>
      <c r="D84" s="78" t="s">
        <v>356</v>
      </c>
      <c r="E84" s="78" t="s">
        <v>406</v>
      </c>
      <c r="F84" s="78" t="s">
        <v>405</v>
      </c>
      <c r="G84" s="78" t="s">
        <v>445</v>
      </c>
      <c r="H84" s="78" t="s">
        <v>352</v>
      </c>
    </row>
    <row r="85" spans="1:8" s="77" customFormat="1" ht="19.7" customHeight="1" x14ac:dyDescent="0.2">
      <c r="A85" s="78" t="s">
        <v>35</v>
      </c>
      <c r="B85" s="78" t="s">
        <v>36</v>
      </c>
      <c r="C85" s="78" t="s">
        <v>357</v>
      </c>
      <c r="D85" s="78" t="s">
        <v>356</v>
      </c>
      <c r="E85" s="78" t="s">
        <v>355</v>
      </c>
      <c r="F85" s="78" t="s">
        <v>354</v>
      </c>
      <c r="G85" s="78" t="s">
        <v>644</v>
      </c>
      <c r="H85" s="78" t="s">
        <v>352</v>
      </c>
    </row>
    <row r="86" spans="1:8" s="77" customFormat="1" ht="19.7" customHeight="1" x14ac:dyDescent="0.2">
      <c r="A86" s="78" t="s">
        <v>35</v>
      </c>
      <c r="B86" s="78" t="s">
        <v>36</v>
      </c>
      <c r="C86" s="78" t="s">
        <v>357</v>
      </c>
      <c r="D86" s="78" t="s">
        <v>356</v>
      </c>
      <c r="E86" s="78" t="s">
        <v>373</v>
      </c>
      <c r="F86" s="78" t="s">
        <v>372</v>
      </c>
      <c r="G86" s="78" t="s">
        <v>644</v>
      </c>
      <c r="H86" s="78" t="s">
        <v>352</v>
      </c>
    </row>
    <row r="87" spans="1:8" s="77" customFormat="1" ht="19.7" customHeight="1" x14ac:dyDescent="0.2">
      <c r="A87" s="78" t="s">
        <v>175</v>
      </c>
      <c r="B87" s="78" t="s">
        <v>176</v>
      </c>
      <c r="C87" s="78" t="s">
        <v>357</v>
      </c>
      <c r="D87" s="78" t="s">
        <v>356</v>
      </c>
      <c r="E87" s="78" t="s">
        <v>355</v>
      </c>
      <c r="F87" s="78" t="s">
        <v>354</v>
      </c>
      <c r="G87" s="78" t="s">
        <v>643</v>
      </c>
      <c r="H87" s="78" t="s">
        <v>352</v>
      </c>
    </row>
    <row r="88" spans="1:8" s="77" customFormat="1" ht="19.7" customHeight="1" x14ac:dyDescent="0.2">
      <c r="A88" s="78" t="s">
        <v>177</v>
      </c>
      <c r="B88" s="78" t="s">
        <v>178</v>
      </c>
      <c r="C88" s="78" t="s">
        <v>357</v>
      </c>
      <c r="D88" s="78" t="s">
        <v>356</v>
      </c>
      <c r="E88" s="78" t="s">
        <v>355</v>
      </c>
      <c r="F88" s="78" t="s">
        <v>354</v>
      </c>
      <c r="G88" s="78" t="s">
        <v>643</v>
      </c>
      <c r="H88" s="78" t="s">
        <v>352</v>
      </c>
    </row>
    <row r="89" spans="1:8" s="77" customFormat="1" ht="19.7" customHeight="1" x14ac:dyDescent="0.2">
      <c r="A89" s="78" t="s">
        <v>177</v>
      </c>
      <c r="B89" s="78" t="s">
        <v>178</v>
      </c>
      <c r="C89" s="78" t="s">
        <v>357</v>
      </c>
      <c r="D89" s="78" t="s">
        <v>356</v>
      </c>
      <c r="E89" s="78" t="s">
        <v>406</v>
      </c>
      <c r="F89" s="78" t="s">
        <v>405</v>
      </c>
      <c r="G89" s="78" t="s">
        <v>643</v>
      </c>
      <c r="H89" s="78" t="s">
        <v>352</v>
      </c>
    </row>
    <row r="90" spans="1:8" s="77" customFormat="1" ht="19.7" customHeight="1" x14ac:dyDescent="0.2">
      <c r="A90" s="78" t="s">
        <v>642</v>
      </c>
      <c r="B90" s="78" t="s">
        <v>641</v>
      </c>
      <c r="C90" s="78" t="s">
        <v>357</v>
      </c>
      <c r="D90" s="78" t="s">
        <v>356</v>
      </c>
      <c r="E90" s="78" t="s">
        <v>355</v>
      </c>
      <c r="F90" s="78" t="s">
        <v>354</v>
      </c>
      <c r="G90" s="78" t="s">
        <v>640</v>
      </c>
      <c r="H90" s="78" t="s">
        <v>352</v>
      </c>
    </row>
    <row r="91" spans="1:8" s="77" customFormat="1" ht="19.7" customHeight="1" x14ac:dyDescent="0.2">
      <c r="A91" s="78" t="s">
        <v>642</v>
      </c>
      <c r="B91" s="78" t="s">
        <v>641</v>
      </c>
      <c r="C91" s="78" t="s">
        <v>357</v>
      </c>
      <c r="D91" s="78" t="s">
        <v>356</v>
      </c>
      <c r="E91" s="78" t="s">
        <v>477</v>
      </c>
      <c r="F91" s="78" t="s">
        <v>476</v>
      </c>
      <c r="G91" s="78" t="s">
        <v>640</v>
      </c>
      <c r="H91" s="78" t="s">
        <v>352</v>
      </c>
    </row>
    <row r="92" spans="1:8" s="77" customFormat="1" ht="19.7" customHeight="1" x14ac:dyDescent="0.2">
      <c r="A92" s="78" t="s">
        <v>73</v>
      </c>
      <c r="B92" s="78" t="s">
        <v>74</v>
      </c>
      <c r="C92" s="78" t="s">
        <v>357</v>
      </c>
      <c r="D92" s="78" t="s">
        <v>356</v>
      </c>
      <c r="E92" s="78" t="s">
        <v>355</v>
      </c>
      <c r="F92" s="78" t="s">
        <v>354</v>
      </c>
      <c r="G92" s="78" t="s">
        <v>639</v>
      </c>
      <c r="H92" s="78" t="s">
        <v>352</v>
      </c>
    </row>
    <row r="93" spans="1:8" s="77" customFormat="1" ht="19.7" customHeight="1" x14ac:dyDescent="0.2">
      <c r="A93" s="78" t="s">
        <v>75</v>
      </c>
      <c r="B93" s="78" t="s">
        <v>76</v>
      </c>
      <c r="C93" s="78" t="s">
        <v>357</v>
      </c>
      <c r="D93" s="78" t="s">
        <v>356</v>
      </c>
      <c r="E93" s="78" t="s">
        <v>355</v>
      </c>
      <c r="F93" s="78" t="s">
        <v>354</v>
      </c>
      <c r="G93" s="78" t="s">
        <v>638</v>
      </c>
      <c r="H93" s="78" t="s">
        <v>352</v>
      </c>
    </row>
    <row r="94" spans="1:8" s="77" customFormat="1" ht="19.7" customHeight="1" x14ac:dyDescent="0.2">
      <c r="A94" s="78" t="s">
        <v>75</v>
      </c>
      <c r="B94" s="78" t="s">
        <v>76</v>
      </c>
      <c r="C94" s="78" t="s">
        <v>357</v>
      </c>
      <c r="D94" s="78" t="s">
        <v>356</v>
      </c>
      <c r="E94" s="78" t="s">
        <v>373</v>
      </c>
      <c r="F94" s="78" t="s">
        <v>372</v>
      </c>
      <c r="G94" s="78" t="s">
        <v>638</v>
      </c>
      <c r="H94" s="78" t="s">
        <v>352</v>
      </c>
    </row>
    <row r="95" spans="1:8" s="77" customFormat="1" ht="19.7" customHeight="1" x14ac:dyDescent="0.2">
      <c r="A95" s="78" t="s">
        <v>77</v>
      </c>
      <c r="B95" s="78" t="s">
        <v>78</v>
      </c>
      <c r="C95" s="78" t="s">
        <v>357</v>
      </c>
      <c r="D95" s="78" t="s">
        <v>356</v>
      </c>
      <c r="E95" s="78" t="s">
        <v>355</v>
      </c>
      <c r="F95" s="78" t="s">
        <v>354</v>
      </c>
      <c r="G95" s="78" t="s">
        <v>637</v>
      </c>
      <c r="H95" s="78" t="s">
        <v>352</v>
      </c>
    </row>
    <row r="96" spans="1:8" s="77" customFormat="1" ht="19.7" customHeight="1" x14ac:dyDescent="0.2">
      <c r="A96" s="78" t="s">
        <v>77</v>
      </c>
      <c r="B96" s="78" t="s">
        <v>78</v>
      </c>
      <c r="C96" s="78" t="s">
        <v>357</v>
      </c>
      <c r="D96" s="78" t="s">
        <v>356</v>
      </c>
      <c r="E96" s="78" t="s">
        <v>373</v>
      </c>
      <c r="F96" s="78" t="s">
        <v>372</v>
      </c>
      <c r="G96" s="78" t="s">
        <v>637</v>
      </c>
      <c r="H96" s="78" t="s">
        <v>352</v>
      </c>
    </row>
    <row r="97" spans="1:8" s="77" customFormat="1" ht="19.7" customHeight="1" x14ac:dyDescent="0.2">
      <c r="A97" s="78" t="s">
        <v>115</v>
      </c>
      <c r="B97" s="78" t="s">
        <v>116</v>
      </c>
      <c r="C97" s="78" t="s">
        <v>357</v>
      </c>
      <c r="D97" s="78" t="s">
        <v>356</v>
      </c>
      <c r="E97" s="78" t="s">
        <v>355</v>
      </c>
      <c r="F97" s="78" t="s">
        <v>354</v>
      </c>
      <c r="G97" s="78" t="s">
        <v>636</v>
      </c>
      <c r="H97" s="78" t="s">
        <v>352</v>
      </c>
    </row>
    <row r="98" spans="1:8" s="77" customFormat="1" ht="19.7" customHeight="1" x14ac:dyDescent="0.2">
      <c r="A98" s="78" t="s">
        <v>635</v>
      </c>
      <c r="B98" s="78" t="s">
        <v>634</v>
      </c>
      <c r="C98" s="78" t="s">
        <v>357</v>
      </c>
      <c r="D98" s="78" t="s">
        <v>356</v>
      </c>
      <c r="E98" s="78" t="s">
        <v>355</v>
      </c>
      <c r="F98" s="78" t="s">
        <v>354</v>
      </c>
      <c r="G98" s="78" t="s">
        <v>540</v>
      </c>
      <c r="H98" s="78" t="s">
        <v>352</v>
      </c>
    </row>
    <row r="99" spans="1:8" s="77" customFormat="1" ht="19.7" customHeight="1" x14ac:dyDescent="0.2">
      <c r="A99" s="78" t="s">
        <v>79</v>
      </c>
      <c r="B99" s="78" t="s">
        <v>80</v>
      </c>
      <c r="C99" s="78" t="s">
        <v>357</v>
      </c>
      <c r="D99" s="78" t="s">
        <v>356</v>
      </c>
      <c r="E99" s="78" t="s">
        <v>355</v>
      </c>
      <c r="F99" s="78" t="s">
        <v>354</v>
      </c>
      <c r="G99" s="78" t="s">
        <v>633</v>
      </c>
      <c r="H99" s="78" t="s">
        <v>352</v>
      </c>
    </row>
    <row r="100" spans="1:8" s="77" customFormat="1" ht="19.7" customHeight="1" x14ac:dyDescent="0.2">
      <c r="A100" s="78" t="s">
        <v>79</v>
      </c>
      <c r="B100" s="78" t="s">
        <v>80</v>
      </c>
      <c r="C100" s="78" t="s">
        <v>357</v>
      </c>
      <c r="D100" s="78" t="s">
        <v>356</v>
      </c>
      <c r="E100" s="78" t="s">
        <v>373</v>
      </c>
      <c r="F100" s="78" t="s">
        <v>372</v>
      </c>
      <c r="G100" s="78" t="s">
        <v>633</v>
      </c>
      <c r="H100" s="78" t="s">
        <v>352</v>
      </c>
    </row>
    <row r="101" spans="1:8" s="77" customFormat="1" ht="19.7" customHeight="1" x14ac:dyDescent="0.2">
      <c r="A101" s="78" t="s">
        <v>81</v>
      </c>
      <c r="B101" s="78" t="s">
        <v>82</v>
      </c>
      <c r="C101" s="78" t="s">
        <v>357</v>
      </c>
      <c r="D101" s="78" t="s">
        <v>356</v>
      </c>
      <c r="E101" s="78" t="s">
        <v>355</v>
      </c>
      <c r="F101" s="78" t="s">
        <v>354</v>
      </c>
      <c r="G101" s="78" t="s">
        <v>632</v>
      </c>
      <c r="H101" s="78" t="s">
        <v>352</v>
      </c>
    </row>
    <row r="102" spans="1:8" s="77" customFormat="1" ht="19.7" customHeight="1" x14ac:dyDescent="0.2">
      <c r="A102" s="78" t="s">
        <v>81</v>
      </c>
      <c r="B102" s="78" t="s">
        <v>82</v>
      </c>
      <c r="C102" s="78" t="s">
        <v>357</v>
      </c>
      <c r="D102" s="78" t="s">
        <v>356</v>
      </c>
      <c r="E102" s="78" t="s">
        <v>373</v>
      </c>
      <c r="F102" s="78" t="s">
        <v>372</v>
      </c>
      <c r="G102" s="78" t="s">
        <v>632</v>
      </c>
      <c r="H102" s="78" t="s">
        <v>352</v>
      </c>
    </row>
    <row r="103" spans="1:8" s="77" customFormat="1" ht="19.7" customHeight="1" x14ac:dyDescent="0.2">
      <c r="A103" s="78" t="s">
        <v>83</v>
      </c>
      <c r="B103" s="78" t="s">
        <v>84</v>
      </c>
      <c r="C103" s="78" t="s">
        <v>357</v>
      </c>
      <c r="D103" s="78" t="s">
        <v>356</v>
      </c>
      <c r="E103" s="78" t="s">
        <v>373</v>
      </c>
      <c r="F103" s="78" t="s">
        <v>372</v>
      </c>
      <c r="G103" s="78" t="s">
        <v>631</v>
      </c>
      <c r="H103" s="78" t="s">
        <v>352</v>
      </c>
    </row>
    <row r="104" spans="1:8" s="77" customFormat="1" ht="19.7" customHeight="1" x14ac:dyDescent="0.2">
      <c r="A104" s="78" t="s">
        <v>266</v>
      </c>
      <c r="B104" s="78" t="s">
        <v>267</v>
      </c>
      <c r="C104" s="78" t="s">
        <v>357</v>
      </c>
      <c r="D104" s="78" t="s">
        <v>356</v>
      </c>
      <c r="E104" s="78" t="s">
        <v>355</v>
      </c>
      <c r="F104" s="78" t="s">
        <v>354</v>
      </c>
      <c r="G104" s="78" t="s">
        <v>630</v>
      </c>
      <c r="H104" s="78" t="s">
        <v>352</v>
      </c>
    </row>
    <row r="105" spans="1:8" s="77" customFormat="1" ht="19.7" customHeight="1" x14ac:dyDescent="0.2">
      <c r="A105" s="78" t="s">
        <v>268</v>
      </c>
      <c r="B105" s="78" t="s">
        <v>269</v>
      </c>
      <c r="C105" s="78" t="s">
        <v>357</v>
      </c>
      <c r="D105" s="78" t="s">
        <v>356</v>
      </c>
      <c r="E105" s="78" t="s">
        <v>355</v>
      </c>
      <c r="F105" s="78" t="s">
        <v>354</v>
      </c>
      <c r="G105" s="78" t="s">
        <v>424</v>
      </c>
      <c r="H105" s="78" t="s">
        <v>352</v>
      </c>
    </row>
    <row r="106" spans="1:8" s="77" customFormat="1" ht="19.7" customHeight="1" x14ac:dyDescent="0.2">
      <c r="A106" s="78" t="s">
        <v>85</v>
      </c>
      <c r="B106" s="78" t="s">
        <v>86</v>
      </c>
      <c r="C106" s="78" t="s">
        <v>357</v>
      </c>
      <c r="D106" s="78" t="s">
        <v>356</v>
      </c>
      <c r="E106" s="78" t="s">
        <v>355</v>
      </c>
      <c r="F106" s="78" t="s">
        <v>354</v>
      </c>
      <c r="G106" s="78" t="s">
        <v>629</v>
      </c>
      <c r="H106" s="78" t="s">
        <v>352</v>
      </c>
    </row>
    <row r="107" spans="1:8" s="77" customFormat="1" ht="19.7" customHeight="1" x14ac:dyDescent="0.2">
      <c r="A107" s="78" t="s">
        <v>85</v>
      </c>
      <c r="B107" s="78" t="s">
        <v>86</v>
      </c>
      <c r="C107" s="78" t="s">
        <v>357</v>
      </c>
      <c r="D107" s="78" t="s">
        <v>356</v>
      </c>
      <c r="E107" s="78" t="s">
        <v>373</v>
      </c>
      <c r="F107" s="78" t="s">
        <v>372</v>
      </c>
      <c r="G107" s="78" t="s">
        <v>629</v>
      </c>
      <c r="H107" s="78" t="s">
        <v>352</v>
      </c>
    </row>
    <row r="108" spans="1:8" s="77" customFormat="1" ht="19.7" customHeight="1" x14ac:dyDescent="0.2">
      <c r="A108" s="78" t="s">
        <v>628</v>
      </c>
      <c r="B108" s="78" t="s">
        <v>627</v>
      </c>
      <c r="C108" s="78" t="s">
        <v>357</v>
      </c>
      <c r="D108" s="78" t="s">
        <v>356</v>
      </c>
      <c r="E108" s="78" t="s">
        <v>355</v>
      </c>
      <c r="F108" s="78" t="s">
        <v>354</v>
      </c>
      <c r="G108" s="78" t="s">
        <v>529</v>
      </c>
      <c r="H108" s="78" t="s">
        <v>352</v>
      </c>
    </row>
    <row r="109" spans="1:8" s="77" customFormat="1" ht="19.7" customHeight="1" x14ac:dyDescent="0.2">
      <c r="A109" s="78" t="s">
        <v>628</v>
      </c>
      <c r="B109" s="78" t="s">
        <v>627</v>
      </c>
      <c r="C109" s="78" t="s">
        <v>357</v>
      </c>
      <c r="D109" s="78" t="s">
        <v>356</v>
      </c>
      <c r="E109" s="78" t="s">
        <v>477</v>
      </c>
      <c r="F109" s="78" t="s">
        <v>476</v>
      </c>
      <c r="G109" s="78" t="s">
        <v>529</v>
      </c>
      <c r="H109" s="78" t="s">
        <v>352</v>
      </c>
    </row>
    <row r="110" spans="1:8" s="77" customFormat="1" ht="19.7" customHeight="1" x14ac:dyDescent="0.2">
      <c r="A110" s="78" t="s">
        <v>626</v>
      </c>
      <c r="B110" s="78" t="s">
        <v>624</v>
      </c>
      <c r="C110" s="78" t="s">
        <v>357</v>
      </c>
      <c r="D110" s="78" t="s">
        <v>356</v>
      </c>
      <c r="E110" s="78" t="s">
        <v>477</v>
      </c>
      <c r="F110" s="78" t="s">
        <v>476</v>
      </c>
      <c r="G110" s="78" t="s">
        <v>529</v>
      </c>
      <c r="H110" s="78" t="s">
        <v>352</v>
      </c>
    </row>
    <row r="111" spans="1:8" s="77" customFormat="1" ht="19.7" customHeight="1" x14ac:dyDescent="0.2">
      <c r="A111" s="78" t="s">
        <v>625</v>
      </c>
      <c r="B111" s="78" t="s">
        <v>624</v>
      </c>
      <c r="C111" s="78" t="s">
        <v>357</v>
      </c>
      <c r="D111" s="78" t="s">
        <v>356</v>
      </c>
      <c r="E111" s="78" t="s">
        <v>477</v>
      </c>
      <c r="F111" s="78" t="s">
        <v>476</v>
      </c>
      <c r="G111" s="78" t="s">
        <v>529</v>
      </c>
      <c r="H111" s="78" t="s">
        <v>352</v>
      </c>
    </row>
    <row r="112" spans="1:8" s="77" customFormat="1" ht="19.7" customHeight="1" x14ac:dyDescent="0.2">
      <c r="A112" s="78" t="s">
        <v>623</v>
      </c>
      <c r="B112" s="78" t="s">
        <v>622</v>
      </c>
      <c r="C112" s="78" t="s">
        <v>357</v>
      </c>
      <c r="D112" s="78" t="s">
        <v>356</v>
      </c>
      <c r="E112" s="78" t="s">
        <v>355</v>
      </c>
      <c r="F112" s="78" t="s">
        <v>354</v>
      </c>
      <c r="G112" s="78" t="s">
        <v>621</v>
      </c>
      <c r="H112" s="78" t="s">
        <v>352</v>
      </c>
    </row>
    <row r="113" spans="1:8" s="77" customFormat="1" ht="19.7" customHeight="1" x14ac:dyDescent="0.2">
      <c r="A113" s="78" t="s">
        <v>623</v>
      </c>
      <c r="B113" s="78" t="s">
        <v>622</v>
      </c>
      <c r="C113" s="78" t="s">
        <v>357</v>
      </c>
      <c r="D113" s="78" t="s">
        <v>356</v>
      </c>
      <c r="E113" s="78" t="s">
        <v>406</v>
      </c>
      <c r="F113" s="78" t="s">
        <v>405</v>
      </c>
      <c r="G113" s="78" t="s">
        <v>621</v>
      </c>
      <c r="H113" s="78" t="s">
        <v>352</v>
      </c>
    </row>
    <row r="114" spans="1:8" s="77" customFormat="1" ht="19.7" customHeight="1" x14ac:dyDescent="0.2">
      <c r="A114" s="78" t="s">
        <v>179</v>
      </c>
      <c r="B114" s="78" t="s">
        <v>180</v>
      </c>
      <c r="C114" s="78" t="s">
        <v>357</v>
      </c>
      <c r="D114" s="78" t="s">
        <v>356</v>
      </c>
      <c r="E114" s="78" t="s">
        <v>355</v>
      </c>
      <c r="F114" s="78" t="s">
        <v>354</v>
      </c>
      <c r="G114" s="78" t="s">
        <v>620</v>
      </c>
      <c r="H114" s="78" t="s">
        <v>352</v>
      </c>
    </row>
    <row r="115" spans="1:8" s="77" customFormat="1" ht="19.7" customHeight="1" x14ac:dyDescent="0.2">
      <c r="A115" s="78" t="s">
        <v>181</v>
      </c>
      <c r="B115" s="78" t="s">
        <v>182</v>
      </c>
      <c r="C115" s="78" t="s">
        <v>357</v>
      </c>
      <c r="D115" s="78" t="s">
        <v>356</v>
      </c>
      <c r="E115" s="78" t="s">
        <v>355</v>
      </c>
      <c r="F115" s="78" t="s">
        <v>354</v>
      </c>
      <c r="G115" s="78" t="s">
        <v>620</v>
      </c>
      <c r="H115" s="78" t="s">
        <v>352</v>
      </c>
    </row>
    <row r="116" spans="1:8" s="77" customFormat="1" ht="19.7" customHeight="1" x14ac:dyDescent="0.2">
      <c r="A116" s="78" t="s">
        <v>181</v>
      </c>
      <c r="B116" s="78" t="s">
        <v>182</v>
      </c>
      <c r="C116" s="78" t="s">
        <v>357</v>
      </c>
      <c r="D116" s="78" t="s">
        <v>356</v>
      </c>
      <c r="E116" s="78" t="s">
        <v>389</v>
      </c>
      <c r="F116" s="78" t="s">
        <v>388</v>
      </c>
      <c r="G116" s="78" t="s">
        <v>620</v>
      </c>
      <c r="H116" s="78" t="s">
        <v>352</v>
      </c>
    </row>
    <row r="117" spans="1:8" s="77" customFormat="1" ht="19.7" customHeight="1" x14ac:dyDescent="0.2">
      <c r="A117" s="78" t="s">
        <v>183</v>
      </c>
      <c r="B117" s="78" t="s">
        <v>184</v>
      </c>
      <c r="C117" s="78" t="s">
        <v>357</v>
      </c>
      <c r="D117" s="78" t="s">
        <v>356</v>
      </c>
      <c r="E117" s="78" t="s">
        <v>355</v>
      </c>
      <c r="F117" s="78" t="s">
        <v>354</v>
      </c>
      <c r="G117" s="78" t="s">
        <v>617</v>
      </c>
      <c r="H117" s="78" t="s">
        <v>352</v>
      </c>
    </row>
    <row r="118" spans="1:8" s="77" customFormat="1" ht="19.7" customHeight="1" x14ac:dyDescent="0.2">
      <c r="A118" s="78" t="s">
        <v>619</v>
      </c>
      <c r="B118" s="78" t="s">
        <v>618</v>
      </c>
      <c r="C118" s="78" t="s">
        <v>357</v>
      </c>
      <c r="D118" s="78" t="s">
        <v>356</v>
      </c>
      <c r="E118" s="78" t="s">
        <v>355</v>
      </c>
      <c r="F118" s="78" t="s">
        <v>354</v>
      </c>
      <c r="G118" s="78" t="s">
        <v>617</v>
      </c>
      <c r="H118" s="78" t="s">
        <v>352</v>
      </c>
    </row>
    <row r="119" spans="1:8" s="77" customFormat="1" ht="19.7" customHeight="1" x14ac:dyDescent="0.2">
      <c r="A119" s="78" t="s">
        <v>619</v>
      </c>
      <c r="B119" s="78" t="s">
        <v>618</v>
      </c>
      <c r="C119" s="78" t="s">
        <v>357</v>
      </c>
      <c r="D119" s="78" t="s">
        <v>356</v>
      </c>
      <c r="E119" s="78" t="s">
        <v>389</v>
      </c>
      <c r="F119" s="78" t="s">
        <v>388</v>
      </c>
      <c r="G119" s="78" t="s">
        <v>617</v>
      </c>
      <c r="H119" s="78" t="s">
        <v>352</v>
      </c>
    </row>
    <row r="120" spans="1:8" s="77" customFormat="1" ht="19.7" customHeight="1" x14ac:dyDescent="0.2">
      <c r="A120" s="78" t="s">
        <v>37</v>
      </c>
      <c r="B120" s="78" t="s">
        <v>38</v>
      </c>
      <c r="C120" s="78" t="s">
        <v>357</v>
      </c>
      <c r="D120" s="78" t="s">
        <v>356</v>
      </c>
      <c r="E120" s="78" t="s">
        <v>373</v>
      </c>
      <c r="F120" s="78" t="s">
        <v>372</v>
      </c>
      <c r="G120" s="78" t="s">
        <v>617</v>
      </c>
      <c r="H120" s="78" t="s">
        <v>352</v>
      </c>
    </row>
    <row r="121" spans="1:8" s="77" customFormat="1" ht="19.7" customHeight="1" x14ac:dyDescent="0.2">
      <c r="A121" s="78" t="s">
        <v>270</v>
      </c>
      <c r="B121" s="78" t="s">
        <v>271</v>
      </c>
      <c r="C121" s="78" t="s">
        <v>357</v>
      </c>
      <c r="D121" s="78" t="s">
        <v>356</v>
      </c>
      <c r="E121" s="78" t="s">
        <v>355</v>
      </c>
      <c r="F121" s="78" t="s">
        <v>354</v>
      </c>
      <c r="G121" s="78" t="s">
        <v>616</v>
      </c>
      <c r="H121" s="78" t="s">
        <v>352</v>
      </c>
    </row>
    <row r="122" spans="1:8" s="77" customFormat="1" ht="19.7" customHeight="1" x14ac:dyDescent="0.2">
      <c r="A122" s="78" t="s">
        <v>185</v>
      </c>
      <c r="B122" s="78" t="s">
        <v>186</v>
      </c>
      <c r="C122" s="78" t="s">
        <v>357</v>
      </c>
      <c r="D122" s="78" t="s">
        <v>356</v>
      </c>
      <c r="E122" s="78" t="s">
        <v>355</v>
      </c>
      <c r="F122" s="78" t="s">
        <v>354</v>
      </c>
      <c r="G122" s="78" t="s">
        <v>613</v>
      </c>
      <c r="H122" s="78" t="s">
        <v>352</v>
      </c>
    </row>
    <row r="123" spans="1:8" s="77" customFormat="1" ht="19.7" customHeight="1" x14ac:dyDescent="0.2">
      <c r="A123" s="78" t="s">
        <v>187</v>
      </c>
      <c r="B123" s="78" t="s">
        <v>188</v>
      </c>
      <c r="C123" s="78" t="s">
        <v>357</v>
      </c>
      <c r="D123" s="78" t="s">
        <v>356</v>
      </c>
      <c r="E123" s="78" t="s">
        <v>355</v>
      </c>
      <c r="F123" s="78" t="s">
        <v>354</v>
      </c>
      <c r="G123" s="78" t="s">
        <v>613</v>
      </c>
      <c r="H123" s="78" t="s">
        <v>352</v>
      </c>
    </row>
    <row r="124" spans="1:8" s="77" customFormat="1" ht="19.7" customHeight="1" x14ac:dyDescent="0.2">
      <c r="A124" s="78" t="s">
        <v>187</v>
      </c>
      <c r="B124" s="78" t="s">
        <v>188</v>
      </c>
      <c r="C124" s="78" t="s">
        <v>357</v>
      </c>
      <c r="D124" s="78" t="s">
        <v>356</v>
      </c>
      <c r="E124" s="78" t="s">
        <v>406</v>
      </c>
      <c r="F124" s="78" t="s">
        <v>405</v>
      </c>
      <c r="G124" s="78" t="s">
        <v>613</v>
      </c>
      <c r="H124" s="78" t="s">
        <v>352</v>
      </c>
    </row>
    <row r="125" spans="1:8" s="77" customFormat="1" ht="19.7" customHeight="1" x14ac:dyDescent="0.2">
      <c r="A125" s="78" t="s">
        <v>615</v>
      </c>
      <c r="B125" s="78" t="s">
        <v>614</v>
      </c>
      <c r="C125" s="78" t="s">
        <v>357</v>
      </c>
      <c r="D125" s="78" t="s">
        <v>356</v>
      </c>
      <c r="E125" s="78" t="s">
        <v>355</v>
      </c>
      <c r="F125" s="78" t="s">
        <v>354</v>
      </c>
      <c r="G125" s="78" t="s">
        <v>613</v>
      </c>
      <c r="H125" s="78" t="s">
        <v>352</v>
      </c>
    </row>
    <row r="126" spans="1:8" s="77" customFormat="1" ht="19.7" customHeight="1" x14ac:dyDescent="0.2">
      <c r="A126" s="78" t="s">
        <v>615</v>
      </c>
      <c r="B126" s="78" t="s">
        <v>614</v>
      </c>
      <c r="C126" s="78" t="s">
        <v>357</v>
      </c>
      <c r="D126" s="78" t="s">
        <v>356</v>
      </c>
      <c r="E126" s="78" t="s">
        <v>389</v>
      </c>
      <c r="F126" s="78" t="s">
        <v>388</v>
      </c>
      <c r="G126" s="78" t="s">
        <v>613</v>
      </c>
      <c r="H126" s="78" t="s">
        <v>352</v>
      </c>
    </row>
    <row r="127" spans="1:8" s="77" customFormat="1" ht="19.7" customHeight="1" x14ac:dyDescent="0.2">
      <c r="A127" s="78" t="s">
        <v>87</v>
      </c>
      <c r="B127" s="78" t="s">
        <v>88</v>
      </c>
      <c r="C127" s="78" t="s">
        <v>357</v>
      </c>
      <c r="D127" s="78" t="s">
        <v>356</v>
      </c>
      <c r="E127" s="78" t="s">
        <v>355</v>
      </c>
      <c r="F127" s="78" t="s">
        <v>354</v>
      </c>
      <c r="G127" s="78" t="s">
        <v>612</v>
      </c>
      <c r="H127" s="78" t="s">
        <v>352</v>
      </c>
    </row>
    <row r="128" spans="1:8" s="77" customFormat="1" ht="19.7" customHeight="1" x14ac:dyDescent="0.2">
      <c r="A128" s="78" t="s">
        <v>87</v>
      </c>
      <c r="B128" s="78" t="s">
        <v>88</v>
      </c>
      <c r="C128" s="78" t="s">
        <v>357</v>
      </c>
      <c r="D128" s="78" t="s">
        <v>356</v>
      </c>
      <c r="E128" s="78" t="s">
        <v>373</v>
      </c>
      <c r="F128" s="78" t="s">
        <v>372</v>
      </c>
      <c r="G128" s="78" t="s">
        <v>612</v>
      </c>
      <c r="H128" s="78" t="s">
        <v>352</v>
      </c>
    </row>
    <row r="129" spans="1:8" s="77" customFormat="1" ht="19.7" customHeight="1" x14ac:dyDescent="0.2">
      <c r="A129" s="78" t="s">
        <v>302</v>
      </c>
      <c r="B129" s="78" t="s">
        <v>303</v>
      </c>
      <c r="C129" s="78" t="s">
        <v>401</v>
      </c>
      <c r="D129" s="78" t="s">
        <v>400</v>
      </c>
      <c r="E129" s="78" t="s">
        <v>399</v>
      </c>
      <c r="F129" s="78" t="s">
        <v>398</v>
      </c>
      <c r="G129" s="78" t="s">
        <v>611</v>
      </c>
      <c r="H129" s="78" t="s">
        <v>352</v>
      </c>
    </row>
    <row r="130" spans="1:8" s="77" customFormat="1" ht="19.7" customHeight="1" x14ac:dyDescent="0.2">
      <c r="A130" s="78" t="s">
        <v>39</v>
      </c>
      <c r="B130" s="78" t="s">
        <v>40</v>
      </c>
      <c r="C130" s="78" t="s">
        <v>357</v>
      </c>
      <c r="D130" s="78" t="s">
        <v>356</v>
      </c>
      <c r="E130" s="78" t="s">
        <v>355</v>
      </c>
      <c r="F130" s="78" t="s">
        <v>354</v>
      </c>
      <c r="G130" s="78" t="s">
        <v>610</v>
      </c>
      <c r="H130" s="78" t="s">
        <v>352</v>
      </c>
    </row>
    <row r="131" spans="1:8" s="77" customFormat="1" ht="19.7" customHeight="1" x14ac:dyDescent="0.2">
      <c r="A131" s="78" t="s">
        <v>39</v>
      </c>
      <c r="B131" s="78" t="s">
        <v>40</v>
      </c>
      <c r="C131" s="78" t="s">
        <v>357</v>
      </c>
      <c r="D131" s="78" t="s">
        <v>356</v>
      </c>
      <c r="E131" s="78" t="s">
        <v>373</v>
      </c>
      <c r="F131" s="78" t="s">
        <v>372</v>
      </c>
      <c r="G131" s="78" t="s">
        <v>610</v>
      </c>
      <c r="H131" s="78" t="s">
        <v>352</v>
      </c>
    </row>
    <row r="132" spans="1:8" s="77" customFormat="1" ht="19.7" customHeight="1" x14ac:dyDescent="0.2">
      <c r="A132" s="78" t="s">
        <v>89</v>
      </c>
      <c r="B132" s="78" t="s">
        <v>90</v>
      </c>
      <c r="C132" s="78" t="s">
        <v>357</v>
      </c>
      <c r="D132" s="78" t="s">
        <v>356</v>
      </c>
      <c r="E132" s="78" t="s">
        <v>355</v>
      </c>
      <c r="F132" s="78" t="s">
        <v>354</v>
      </c>
      <c r="G132" s="78" t="s">
        <v>609</v>
      </c>
      <c r="H132" s="78" t="s">
        <v>352</v>
      </c>
    </row>
    <row r="133" spans="1:8" s="77" customFormat="1" ht="19.7" customHeight="1" x14ac:dyDescent="0.2">
      <c r="A133" s="78" t="s">
        <v>89</v>
      </c>
      <c r="B133" s="78" t="s">
        <v>90</v>
      </c>
      <c r="C133" s="78" t="s">
        <v>357</v>
      </c>
      <c r="D133" s="78" t="s">
        <v>356</v>
      </c>
      <c r="E133" s="78" t="s">
        <v>373</v>
      </c>
      <c r="F133" s="78" t="s">
        <v>372</v>
      </c>
      <c r="G133" s="78" t="s">
        <v>609</v>
      </c>
      <c r="H133" s="78" t="s">
        <v>352</v>
      </c>
    </row>
    <row r="134" spans="1:8" s="77" customFormat="1" ht="19.7" customHeight="1" x14ac:dyDescent="0.2">
      <c r="A134" s="78" t="s">
        <v>41</v>
      </c>
      <c r="B134" s="78" t="s">
        <v>42</v>
      </c>
      <c r="C134" s="78" t="s">
        <v>357</v>
      </c>
      <c r="D134" s="78" t="s">
        <v>356</v>
      </c>
      <c r="E134" s="78" t="s">
        <v>355</v>
      </c>
      <c r="F134" s="78" t="s">
        <v>354</v>
      </c>
      <c r="G134" s="78" t="s">
        <v>608</v>
      </c>
      <c r="H134" s="78" t="s">
        <v>352</v>
      </c>
    </row>
    <row r="135" spans="1:8" s="77" customFormat="1" ht="19.7" customHeight="1" x14ac:dyDescent="0.2">
      <c r="A135" s="78" t="s">
        <v>41</v>
      </c>
      <c r="B135" s="78" t="s">
        <v>42</v>
      </c>
      <c r="C135" s="78" t="s">
        <v>357</v>
      </c>
      <c r="D135" s="78" t="s">
        <v>356</v>
      </c>
      <c r="E135" s="78" t="s">
        <v>373</v>
      </c>
      <c r="F135" s="78" t="s">
        <v>372</v>
      </c>
      <c r="G135" s="78" t="s">
        <v>608</v>
      </c>
      <c r="H135" s="78" t="s">
        <v>352</v>
      </c>
    </row>
    <row r="136" spans="1:8" s="77" customFormat="1" ht="19.7" customHeight="1" x14ac:dyDescent="0.2">
      <c r="A136" s="78" t="s">
        <v>607</v>
      </c>
      <c r="B136" s="78" t="s">
        <v>606</v>
      </c>
      <c r="C136" s="78" t="s">
        <v>357</v>
      </c>
      <c r="D136" s="78" t="s">
        <v>356</v>
      </c>
      <c r="E136" s="78" t="s">
        <v>355</v>
      </c>
      <c r="F136" s="78" t="s">
        <v>354</v>
      </c>
      <c r="G136" s="78" t="s">
        <v>605</v>
      </c>
      <c r="H136" s="78" t="s">
        <v>352</v>
      </c>
    </row>
    <row r="137" spans="1:8" s="77" customFormat="1" ht="19.7" customHeight="1" x14ac:dyDescent="0.2">
      <c r="A137" s="78" t="s">
        <v>189</v>
      </c>
      <c r="B137" s="78" t="s">
        <v>190</v>
      </c>
      <c r="C137" s="78" t="s">
        <v>357</v>
      </c>
      <c r="D137" s="78" t="s">
        <v>356</v>
      </c>
      <c r="E137" s="78" t="s">
        <v>355</v>
      </c>
      <c r="F137" s="78" t="s">
        <v>354</v>
      </c>
      <c r="G137" s="78" t="s">
        <v>604</v>
      </c>
      <c r="H137" s="78" t="s">
        <v>352</v>
      </c>
    </row>
    <row r="138" spans="1:8" s="77" customFormat="1" ht="19.7" customHeight="1" x14ac:dyDescent="0.2">
      <c r="A138" s="78" t="s">
        <v>603</v>
      </c>
      <c r="B138" s="78" t="s">
        <v>602</v>
      </c>
      <c r="C138" s="78" t="s">
        <v>401</v>
      </c>
      <c r="D138" s="78" t="s">
        <v>400</v>
      </c>
      <c r="E138" s="78" t="s">
        <v>399</v>
      </c>
      <c r="F138" s="78" t="s">
        <v>398</v>
      </c>
      <c r="G138" s="78" t="s">
        <v>566</v>
      </c>
      <c r="H138" s="78" t="s">
        <v>352</v>
      </c>
    </row>
    <row r="139" spans="1:8" s="77" customFormat="1" ht="19.7" customHeight="1" x14ac:dyDescent="0.2">
      <c r="A139" s="78" t="s">
        <v>601</v>
      </c>
      <c r="B139" s="78" t="s">
        <v>600</v>
      </c>
      <c r="C139" s="78" t="s">
        <v>401</v>
      </c>
      <c r="D139" s="78" t="s">
        <v>400</v>
      </c>
      <c r="E139" s="78" t="s">
        <v>399</v>
      </c>
      <c r="F139" s="78" t="s">
        <v>398</v>
      </c>
      <c r="G139" s="78" t="s">
        <v>566</v>
      </c>
      <c r="H139" s="78" t="s">
        <v>352</v>
      </c>
    </row>
    <row r="140" spans="1:8" s="77" customFormat="1" ht="19.7" customHeight="1" x14ac:dyDescent="0.2">
      <c r="A140" s="78" t="s">
        <v>599</v>
      </c>
      <c r="B140" s="78" t="s">
        <v>598</v>
      </c>
      <c r="C140" s="78" t="s">
        <v>357</v>
      </c>
      <c r="D140" s="78" t="s">
        <v>356</v>
      </c>
      <c r="E140" s="78" t="s">
        <v>355</v>
      </c>
      <c r="F140" s="78" t="s">
        <v>354</v>
      </c>
      <c r="G140" s="78" t="s">
        <v>566</v>
      </c>
      <c r="H140" s="78" t="s">
        <v>352</v>
      </c>
    </row>
    <row r="141" spans="1:8" s="77" customFormat="1" ht="19.7" customHeight="1" x14ac:dyDescent="0.2">
      <c r="A141" s="78" t="s">
        <v>599</v>
      </c>
      <c r="B141" s="78" t="s">
        <v>598</v>
      </c>
      <c r="C141" s="78" t="s">
        <v>357</v>
      </c>
      <c r="D141" s="78" t="s">
        <v>356</v>
      </c>
      <c r="E141" s="78" t="s">
        <v>365</v>
      </c>
      <c r="F141" s="78" t="s">
        <v>364</v>
      </c>
      <c r="G141" s="78" t="s">
        <v>566</v>
      </c>
      <c r="H141" s="78" t="s">
        <v>352</v>
      </c>
    </row>
    <row r="142" spans="1:8" s="77" customFormat="1" ht="19.7" customHeight="1" x14ac:dyDescent="0.2">
      <c r="A142" s="78" t="s">
        <v>272</v>
      </c>
      <c r="B142" s="78" t="s">
        <v>273</v>
      </c>
      <c r="C142" s="78" t="s">
        <v>357</v>
      </c>
      <c r="D142" s="78" t="s">
        <v>356</v>
      </c>
      <c r="E142" s="78" t="s">
        <v>355</v>
      </c>
      <c r="F142" s="78" t="s">
        <v>354</v>
      </c>
      <c r="G142" s="78" t="s">
        <v>593</v>
      </c>
      <c r="H142" s="78" t="s">
        <v>352</v>
      </c>
    </row>
    <row r="143" spans="1:8" s="77" customFormat="1" ht="19.7" customHeight="1" x14ac:dyDescent="0.2">
      <c r="A143" s="78" t="s">
        <v>597</v>
      </c>
      <c r="B143" s="78" t="s">
        <v>596</v>
      </c>
      <c r="C143" s="78" t="s">
        <v>357</v>
      </c>
      <c r="D143" s="78" t="s">
        <v>356</v>
      </c>
      <c r="E143" s="78" t="s">
        <v>355</v>
      </c>
      <c r="F143" s="78" t="s">
        <v>354</v>
      </c>
      <c r="G143" s="78" t="s">
        <v>593</v>
      </c>
      <c r="H143" s="78" t="s">
        <v>352</v>
      </c>
    </row>
    <row r="144" spans="1:8" s="77" customFormat="1" ht="19.7" customHeight="1" x14ac:dyDescent="0.2">
      <c r="A144" s="78" t="s">
        <v>597</v>
      </c>
      <c r="B144" s="78" t="s">
        <v>596</v>
      </c>
      <c r="C144" s="78" t="s">
        <v>357</v>
      </c>
      <c r="D144" s="78" t="s">
        <v>356</v>
      </c>
      <c r="E144" s="78" t="s">
        <v>389</v>
      </c>
      <c r="F144" s="78" t="s">
        <v>388</v>
      </c>
      <c r="G144" s="78" t="s">
        <v>593</v>
      </c>
      <c r="H144" s="78" t="s">
        <v>352</v>
      </c>
    </row>
    <row r="145" spans="1:8" s="77" customFormat="1" ht="19.7" customHeight="1" x14ac:dyDescent="0.2">
      <c r="A145" s="78" t="s">
        <v>595</v>
      </c>
      <c r="B145" s="78" t="s">
        <v>594</v>
      </c>
      <c r="C145" s="78" t="s">
        <v>357</v>
      </c>
      <c r="D145" s="78" t="s">
        <v>356</v>
      </c>
      <c r="E145" s="78" t="s">
        <v>355</v>
      </c>
      <c r="F145" s="78" t="s">
        <v>354</v>
      </c>
      <c r="G145" s="78" t="s">
        <v>593</v>
      </c>
      <c r="H145" s="78" t="s">
        <v>352</v>
      </c>
    </row>
    <row r="146" spans="1:8" s="77" customFormat="1" ht="19.7" customHeight="1" x14ac:dyDescent="0.2">
      <c r="A146" s="78" t="s">
        <v>595</v>
      </c>
      <c r="B146" s="78" t="s">
        <v>594</v>
      </c>
      <c r="C146" s="78" t="s">
        <v>357</v>
      </c>
      <c r="D146" s="78" t="s">
        <v>356</v>
      </c>
      <c r="E146" s="78" t="s">
        <v>406</v>
      </c>
      <c r="F146" s="78" t="s">
        <v>405</v>
      </c>
      <c r="G146" s="78" t="s">
        <v>593</v>
      </c>
      <c r="H146" s="78" t="s">
        <v>352</v>
      </c>
    </row>
    <row r="147" spans="1:8" s="77" customFormat="1" ht="19.7" customHeight="1" x14ac:dyDescent="0.2">
      <c r="A147" s="78" t="s">
        <v>274</v>
      </c>
      <c r="B147" s="78" t="s">
        <v>275</v>
      </c>
      <c r="C147" s="78" t="s">
        <v>357</v>
      </c>
      <c r="D147" s="78" t="s">
        <v>356</v>
      </c>
      <c r="E147" s="78" t="s">
        <v>355</v>
      </c>
      <c r="F147" s="78" t="s">
        <v>354</v>
      </c>
      <c r="G147" s="78" t="s">
        <v>592</v>
      </c>
      <c r="H147" s="78" t="s">
        <v>352</v>
      </c>
    </row>
    <row r="148" spans="1:8" s="77" customFormat="1" ht="19.7" customHeight="1" x14ac:dyDescent="0.2">
      <c r="A148" s="78" t="s">
        <v>276</v>
      </c>
      <c r="B148" s="78" t="s">
        <v>277</v>
      </c>
      <c r="C148" s="78" t="s">
        <v>357</v>
      </c>
      <c r="D148" s="78" t="s">
        <v>356</v>
      </c>
      <c r="E148" s="78" t="s">
        <v>355</v>
      </c>
      <c r="F148" s="78" t="s">
        <v>354</v>
      </c>
      <c r="G148" s="78" t="s">
        <v>592</v>
      </c>
      <c r="H148" s="78" t="s">
        <v>352</v>
      </c>
    </row>
    <row r="149" spans="1:8" s="77" customFormat="1" ht="19.7" customHeight="1" x14ac:dyDescent="0.2">
      <c r="A149" s="78" t="s">
        <v>276</v>
      </c>
      <c r="B149" s="78" t="s">
        <v>277</v>
      </c>
      <c r="C149" s="78" t="s">
        <v>357</v>
      </c>
      <c r="D149" s="78" t="s">
        <v>356</v>
      </c>
      <c r="E149" s="78" t="s">
        <v>389</v>
      </c>
      <c r="F149" s="78" t="s">
        <v>388</v>
      </c>
      <c r="G149" s="78" t="s">
        <v>592</v>
      </c>
      <c r="H149" s="78" t="s">
        <v>352</v>
      </c>
    </row>
    <row r="150" spans="1:8" s="77" customFormat="1" ht="19.7" customHeight="1" x14ac:dyDescent="0.2">
      <c r="A150" s="78" t="s">
        <v>278</v>
      </c>
      <c r="B150" s="78" t="s">
        <v>279</v>
      </c>
      <c r="C150" s="78" t="s">
        <v>357</v>
      </c>
      <c r="D150" s="78" t="s">
        <v>356</v>
      </c>
      <c r="E150" s="78" t="s">
        <v>406</v>
      </c>
      <c r="F150" s="78" t="s">
        <v>405</v>
      </c>
      <c r="G150" s="78" t="s">
        <v>592</v>
      </c>
      <c r="H150" s="78" t="s">
        <v>352</v>
      </c>
    </row>
    <row r="151" spans="1:8" s="77" customFormat="1" ht="19.7" customHeight="1" x14ac:dyDescent="0.2">
      <c r="A151" s="78" t="s">
        <v>280</v>
      </c>
      <c r="B151" s="78" t="s">
        <v>281</v>
      </c>
      <c r="C151" s="78" t="s">
        <v>357</v>
      </c>
      <c r="D151" s="78" t="s">
        <v>356</v>
      </c>
      <c r="E151" s="78" t="s">
        <v>355</v>
      </c>
      <c r="F151" s="78" t="s">
        <v>354</v>
      </c>
      <c r="G151" s="78" t="s">
        <v>591</v>
      </c>
      <c r="H151" s="78" t="s">
        <v>352</v>
      </c>
    </row>
    <row r="152" spans="1:8" s="77" customFormat="1" ht="19.7" customHeight="1" x14ac:dyDescent="0.2">
      <c r="A152" s="78" t="s">
        <v>91</v>
      </c>
      <c r="B152" s="78" t="s">
        <v>92</v>
      </c>
      <c r="C152" s="78" t="s">
        <v>357</v>
      </c>
      <c r="D152" s="78" t="s">
        <v>356</v>
      </c>
      <c r="E152" s="78" t="s">
        <v>355</v>
      </c>
      <c r="F152" s="78" t="s">
        <v>354</v>
      </c>
      <c r="G152" s="78" t="s">
        <v>588</v>
      </c>
      <c r="H152" s="78" t="s">
        <v>352</v>
      </c>
    </row>
    <row r="153" spans="1:8" s="77" customFormat="1" ht="19.7" customHeight="1" x14ac:dyDescent="0.2">
      <c r="A153" s="78" t="s">
        <v>91</v>
      </c>
      <c r="B153" s="78" t="s">
        <v>92</v>
      </c>
      <c r="C153" s="78" t="s">
        <v>357</v>
      </c>
      <c r="D153" s="78" t="s">
        <v>356</v>
      </c>
      <c r="E153" s="78" t="s">
        <v>373</v>
      </c>
      <c r="F153" s="78" t="s">
        <v>372</v>
      </c>
      <c r="G153" s="78" t="s">
        <v>588</v>
      </c>
      <c r="H153" s="78" t="s">
        <v>352</v>
      </c>
    </row>
    <row r="154" spans="1:8" s="77" customFormat="1" ht="19.7" customHeight="1" x14ac:dyDescent="0.2">
      <c r="A154" s="78" t="s">
        <v>590</v>
      </c>
      <c r="B154" s="78" t="s">
        <v>589</v>
      </c>
      <c r="C154" s="78" t="s">
        <v>357</v>
      </c>
      <c r="D154" s="78" t="s">
        <v>356</v>
      </c>
      <c r="E154" s="78" t="s">
        <v>355</v>
      </c>
      <c r="F154" s="78" t="s">
        <v>354</v>
      </c>
      <c r="G154" s="78" t="s">
        <v>588</v>
      </c>
      <c r="H154" s="78" t="s">
        <v>352</v>
      </c>
    </row>
    <row r="155" spans="1:8" s="77" customFormat="1" ht="19.7" customHeight="1" x14ac:dyDescent="0.2">
      <c r="A155" s="78" t="s">
        <v>590</v>
      </c>
      <c r="B155" s="78" t="s">
        <v>589</v>
      </c>
      <c r="C155" s="78" t="s">
        <v>357</v>
      </c>
      <c r="D155" s="78" t="s">
        <v>356</v>
      </c>
      <c r="E155" s="78" t="s">
        <v>389</v>
      </c>
      <c r="F155" s="78" t="s">
        <v>388</v>
      </c>
      <c r="G155" s="78" t="s">
        <v>588</v>
      </c>
      <c r="H155" s="78" t="s">
        <v>352</v>
      </c>
    </row>
    <row r="156" spans="1:8" s="77" customFormat="1" ht="19.7" customHeight="1" x14ac:dyDescent="0.2">
      <c r="A156" s="78" t="s">
        <v>93</v>
      </c>
      <c r="B156" s="78" t="s">
        <v>94</v>
      </c>
      <c r="C156" s="78" t="s">
        <v>357</v>
      </c>
      <c r="D156" s="78" t="s">
        <v>356</v>
      </c>
      <c r="E156" s="78" t="s">
        <v>355</v>
      </c>
      <c r="F156" s="78" t="s">
        <v>354</v>
      </c>
      <c r="G156" s="78" t="s">
        <v>587</v>
      </c>
      <c r="H156" s="78" t="s">
        <v>352</v>
      </c>
    </row>
    <row r="157" spans="1:8" s="77" customFormat="1" ht="19.7" customHeight="1" x14ac:dyDescent="0.2">
      <c r="A157" s="78" t="s">
        <v>93</v>
      </c>
      <c r="B157" s="78" t="s">
        <v>94</v>
      </c>
      <c r="C157" s="78" t="s">
        <v>357</v>
      </c>
      <c r="D157" s="78" t="s">
        <v>356</v>
      </c>
      <c r="E157" s="78" t="s">
        <v>373</v>
      </c>
      <c r="F157" s="78" t="s">
        <v>372</v>
      </c>
      <c r="G157" s="78" t="s">
        <v>587</v>
      </c>
      <c r="H157" s="78" t="s">
        <v>352</v>
      </c>
    </row>
    <row r="158" spans="1:8" s="77" customFormat="1" ht="19.7" customHeight="1" x14ac:dyDescent="0.2">
      <c r="A158" s="78" t="s">
        <v>95</v>
      </c>
      <c r="B158" s="78" t="s">
        <v>96</v>
      </c>
      <c r="C158" s="78" t="s">
        <v>357</v>
      </c>
      <c r="D158" s="78" t="s">
        <v>356</v>
      </c>
      <c r="E158" s="78" t="s">
        <v>355</v>
      </c>
      <c r="F158" s="78" t="s">
        <v>354</v>
      </c>
      <c r="G158" s="78" t="s">
        <v>586</v>
      </c>
      <c r="H158" s="78" t="s">
        <v>352</v>
      </c>
    </row>
    <row r="159" spans="1:8" s="77" customFormat="1" ht="19.7" customHeight="1" x14ac:dyDescent="0.2">
      <c r="A159" s="78" t="s">
        <v>95</v>
      </c>
      <c r="B159" s="78" t="s">
        <v>96</v>
      </c>
      <c r="C159" s="78" t="s">
        <v>357</v>
      </c>
      <c r="D159" s="78" t="s">
        <v>356</v>
      </c>
      <c r="E159" s="78" t="s">
        <v>373</v>
      </c>
      <c r="F159" s="78" t="s">
        <v>372</v>
      </c>
      <c r="G159" s="78" t="s">
        <v>586</v>
      </c>
      <c r="H159" s="78" t="s">
        <v>352</v>
      </c>
    </row>
    <row r="160" spans="1:8" s="77" customFormat="1" ht="19.7" customHeight="1" x14ac:dyDescent="0.2">
      <c r="A160" s="78" t="s">
        <v>282</v>
      </c>
      <c r="B160" s="78" t="s">
        <v>283</v>
      </c>
      <c r="C160" s="78" t="s">
        <v>357</v>
      </c>
      <c r="D160" s="78" t="s">
        <v>356</v>
      </c>
      <c r="E160" s="78" t="s">
        <v>355</v>
      </c>
      <c r="F160" s="78" t="s">
        <v>354</v>
      </c>
      <c r="G160" s="78" t="s">
        <v>585</v>
      </c>
      <c r="H160" s="78" t="s">
        <v>352</v>
      </c>
    </row>
    <row r="161" spans="1:8" s="77" customFormat="1" ht="19.7" customHeight="1" x14ac:dyDescent="0.2">
      <c r="A161" s="78" t="s">
        <v>97</v>
      </c>
      <c r="B161" s="78" t="s">
        <v>98</v>
      </c>
      <c r="C161" s="78" t="s">
        <v>357</v>
      </c>
      <c r="D161" s="78" t="s">
        <v>356</v>
      </c>
      <c r="E161" s="78" t="s">
        <v>355</v>
      </c>
      <c r="F161" s="78" t="s">
        <v>354</v>
      </c>
      <c r="G161" s="78" t="s">
        <v>584</v>
      </c>
      <c r="H161" s="78" t="s">
        <v>352</v>
      </c>
    </row>
    <row r="162" spans="1:8" s="77" customFormat="1" ht="19.7" customHeight="1" x14ac:dyDescent="0.2">
      <c r="A162" s="78" t="s">
        <v>97</v>
      </c>
      <c r="B162" s="78" t="s">
        <v>98</v>
      </c>
      <c r="C162" s="78" t="s">
        <v>357</v>
      </c>
      <c r="D162" s="78" t="s">
        <v>356</v>
      </c>
      <c r="E162" s="78" t="s">
        <v>373</v>
      </c>
      <c r="F162" s="78" t="s">
        <v>372</v>
      </c>
      <c r="G162" s="78" t="s">
        <v>584</v>
      </c>
      <c r="H162" s="78" t="s">
        <v>352</v>
      </c>
    </row>
    <row r="163" spans="1:8" s="77" customFormat="1" ht="19.7" customHeight="1" x14ac:dyDescent="0.2">
      <c r="A163" s="78" t="s">
        <v>99</v>
      </c>
      <c r="B163" s="78" t="s">
        <v>100</v>
      </c>
      <c r="C163" s="78" t="s">
        <v>357</v>
      </c>
      <c r="D163" s="78" t="s">
        <v>356</v>
      </c>
      <c r="E163" s="78" t="s">
        <v>355</v>
      </c>
      <c r="F163" s="78" t="s">
        <v>354</v>
      </c>
      <c r="G163" s="78" t="s">
        <v>583</v>
      </c>
      <c r="H163" s="78" t="s">
        <v>352</v>
      </c>
    </row>
    <row r="164" spans="1:8" s="77" customFormat="1" ht="19.7" customHeight="1" x14ac:dyDescent="0.2">
      <c r="A164" s="78" t="s">
        <v>99</v>
      </c>
      <c r="B164" s="78" t="s">
        <v>100</v>
      </c>
      <c r="C164" s="78" t="s">
        <v>357</v>
      </c>
      <c r="D164" s="78" t="s">
        <v>356</v>
      </c>
      <c r="E164" s="78" t="s">
        <v>373</v>
      </c>
      <c r="F164" s="78" t="s">
        <v>372</v>
      </c>
      <c r="G164" s="78" t="s">
        <v>583</v>
      </c>
      <c r="H164" s="78" t="s">
        <v>352</v>
      </c>
    </row>
    <row r="165" spans="1:8" s="77" customFormat="1" ht="19.7" customHeight="1" x14ac:dyDescent="0.2">
      <c r="A165" s="78" t="s">
        <v>101</v>
      </c>
      <c r="B165" s="78" t="s">
        <v>102</v>
      </c>
      <c r="C165" s="78" t="s">
        <v>357</v>
      </c>
      <c r="D165" s="78" t="s">
        <v>356</v>
      </c>
      <c r="E165" s="78" t="s">
        <v>355</v>
      </c>
      <c r="F165" s="78" t="s">
        <v>354</v>
      </c>
      <c r="G165" s="78" t="s">
        <v>582</v>
      </c>
      <c r="H165" s="78" t="s">
        <v>352</v>
      </c>
    </row>
    <row r="166" spans="1:8" s="77" customFormat="1" ht="19.7" customHeight="1" x14ac:dyDescent="0.2">
      <c r="A166" s="78" t="s">
        <v>101</v>
      </c>
      <c r="B166" s="78" t="s">
        <v>102</v>
      </c>
      <c r="C166" s="78" t="s">
        <v>357</v>
      </c>
      <c r="D166" s="78" t="s">
        <v>356</v>
      </c>
      <c r="E166" s="78" t="s">
        <v>373</v>
      </c>
      <c r="F166" s="78" t="s">
        <v>372</v>
      </c>
      <c r="G166" s="78" t="s">
        <v>582</v>
      </c>
      <c r="H166" s="78" t="s">
        <v>352</v>
      </c>
    </row>
    <row r="167" spans="1:8" s="77" customFormat="1" ht="19.7" customHeight="1" x14ac:dyDescent="0.2">
      <c r="A167" s="78" t="s">
        <v>284</v>
      </c>
      <c r="B167" s="78" t="s">
        <v>285</v>
      </c>
      <c r="C167" s="78" t="s">
        <v>357</v>
      </c>
      <c r="D167" s="78" t="s">
        <v>356</v>
      </c>
      <c r="E167" s="78" t="s">
        <v>355</v>
      </c>
      <c r="F167" s="78" t="s">
        <v>354</v>
      </c>
      <c r="G167" s="78" t="s">
        <v>581</v>
      </c>
      <c r="H167" s="78" t="s">
        <v>352</v>
      </c>
    </row>
    <row r="168" spans="1:8" s="77" customFormat="1" ht="19.7" customHeight="1" x14ac:dyDescent="0.2">
      <c r="A168" s="78" t="s">
        <v>286</v>
      </c>
      <c r="B168" s="78" t="s">
        <v>287</v>
      </c>
      <c r="C168" s="78" t="s">
        <v>357</v>
      </c>
      <c r="D168" s="78" t="s">
        <v>356</v>
      </c>
      <c r="E168" s="78" t="s">
        <v>355</v>
      </c>
      <c r="F168" s="78" t="s">
        <v>354</v>
      </c>
      <c r="G168" s="78" t="s">
        <v>580</v>
      </c>
      <c r="H168" s="78" t="s">
        <v>352</v>
      </c>
    </row>
    <row r="169" spans="1:8" s="77" customFormat="1" ht="19.7" customHeight="1" x14ac:dyDescent="0.2">
      <c r="A169" s="78" t="s">
        <v>43</v>
      </c>
      <c r="B169" s="78" t="s">
        <v>44</v>
      </c>
      <c r="C169" s="78" t="s">
        <v>357</v>
      </c>
      <c r="D169" s="78" t="s">
        <v>356</v>
      </c>
      <c r="E169" s="78" t="s">
        <v>355</v>
      </c>
      <c r="F169" s="78" t="s">
        <v>354</v>
      </c>
      <c r="G169" s="78" t="s">
        <v>579</v>
      </c>
      <c r="H169" s="78" t="s">
        <v>352</v>
      </c>
    </row>
    <row r="170" spans="1:8" s="77" customFormat="1" ht="19.7" customHeight="1" x14ac:dyDescent="0.2">
      <c r="A170" s="78" t="s">
        <v>43</v>
      </c>
      <c r="B170" s="78" t="s">
        <v>44</v>
      </c>
      <c r="C170" s="78" t="s">
        <v>357</v>
      </c>
      <c r="D170" s="78" t="s">
        <v>356</v>
      </c>
      <c r="E170" s="78" t="s">
        <v>373</v>
      </c>
      <c r="F170" s="78" t="s">
        <v>372</v>
      </c>
      <c r="G170" s="78" t="s">
        <v>579</v>
      </c>
      <c r="H170" s="78" t="s">
        <v>352</v>
      </c>
    </row>
    <row r="171" spans="1:8" s="77" customFormat="1" ht="19.7" customHeight="1" x14ac:dyDescent="0.2">
      <c r="A171" s="78" t="s">
        <v>578</v>
      </c>
      <c r="B171" s="78" t="s">
        <v>577</v>
      </c>
      <c r="C171" s="78" t="s">
        <v>401</v>
      </c>
      <c r="D171" s="78" t="s">
        <v>400</v>
      </c>
      <c r="E171" s="78" t="s">
        <v>399</v>
      </c>
      <c r="F171" s="78" t="s">
        <v>398</v>
      </c>
      <c r="G171" s="78" t="s">
        <v>576</v>
      </c>
      <c r="H171" s="78" t="s">
        <v>352</v>
      </c>
    </row>
    <row r="172" spans="1:8" s="77" customFormat="1" ht="19.7" customHeight="1" x14ac:dyDescent="0.2">
      <c r="A172" s="78" t="s">
        <v>575</v>
      </c>
      <c r="B172" s="78" t="s">
        <v>574</v>
      </c>
      <c r="C172" s="78" t="s">
        <v>401</v>
      </c>
      <c r="D172" s="78" t="s">
        <v>400</v>
      </c>
      <c r="E172" s="78" t="s">
        <v>419</v>
      </c>
      <c r="F172" s="78" t="s">
        <v>418</v>
      </c>
      <c r="G172" s="78" t="s">
        <v>573</v>
      </c>
      <c r="H172" s="78" t="s">
        <v>352</v>
      </c>
    </row>
    <row r="173" spans="1:8" s="77" customFormat="1" ht="19.7" customHeight="1" x14ac:dyDescent="0.2">
      <c r="A173" s="78" t="s">
        <v>304</v>
      </c>
      <c r="B173" s="78" t="s">
        <v>305</v>
      </c>
      <c r="C173" s="78" t="s">
        <v>401</v>
      </c>
      <c r="D173" s="78" t="s">
        <v>400</v>
      </c>
      <c r="E173" s="78" t="s">
        <v>399</v>
      </c>
      <c r="F173" s="78" t="s">
        <v>398</v>
      </c>
      <c r="G173" s="78" t="s">
        <v>573</v>
      </c>
      <c r="H173" s="78" t="s">
        <v>352</v>
      </c>
    </row>
    <row r="174" spans="1:8" s="77" customFormat="1" ht="19.7" customHeight="1" x14ac:dyDescent="0.2">
      <c r="A174" s="78" t="s">
        <v>572</v>
      </c>
      <c r="B174" s="78" t="s">
        <v>571</v>
      </c>
      <c r="C174" s="78" t="s">
        <v>401</v>
      </c>
      <c r="D174" s="78" t="s">
        <v>400</v>
      </c>
      <c r="E174" s="78" t="s">
        <v>399</v>
      </c>
      <c r="F174" s="78" t="s">
        <v>398</v>
      </c>
      <c r="G174" s="78" t="s">
        <v>566</v>
      </c>
      <c r="H174" s="78" t="s">
        <v>352</v>
      </c>
    </row>
    <row r="175" spans="1:8" s="77" customFormat="1" ht="19.7" customHeight="1" x14ac:dyDescent="0.2">
      <c r="A175" s="78" t="s">
        <v>570</v>
      </c>
      <c r="B175" s="78" t="s">
        <v>569</v>
      </c>
      <c r="C175" s="78" t="s">
        <v>357</v>
      </c>
      <c r="D175" s="78" t="s">
        <v>356</v>
      </c>
      <c r="E175" s="78" t="s">
        <v>355</v>
      </c>
      <c r="F175" s="78" t="s">
        <v>354</v>
      </c>
      <c r="G175" s="78" t="s">
        <v>566</v>
      </c>
      <c r="H175" s="78" t="s">
        <v>352</v>
      </c>
    </row>
    <row r="176" spans="1:8" s="77" customFormat="1" ht="19.7" customHeight="1" x14ac:dyDescent="0.2">
      <c r="A176" s="78" t="s">
        <v>568</v>
      </c>
      <c r="B176" s="78" t="s">
        <v>567</v>
      </c>
      <c r="C176" s="78" t="s">
        <v>401</v>
      </c>
      <c r="D176" s="78" t="s">
        <v>400</v>
      </c>
      <c r="E176" s="78" t="s">
        <v>399</v>
      </c>
      <c r="F176" s="78" t="s">
        <v>398</v>
      </c>
      <c r="G176" s="78" t="s">
        <v>566</v>
      </c>
      <c r="H176" s="78" t="s">
        <v>352</v>
      </c>
    </row>
    <row r="177" spans="1:8" s="77" customFormat="1" ht="19.7" customHeight="1" x14ac:dyDescent="0.2">
      <c r="A177" s="78" t="s">
        <v>288</v>
      </c>
      <c r="B177" s="78" t="s">
        <v>289</v>
      </c>
      <c r="C177" s="78" t="s">
        <v>357</v>
      </c>
      <c r="D177" s="78" t="s">
        <v>356</v>
      </c>
      <c r="E177" s="78" t="s">
        <v>355</v>
      </c>
      <c r="F177" s="78" t="s">
        <v>354</v>
      </c>
      <c r="G177" s="78" t="s">
        <v>565</v>
      </c>
      <c r="H177" s="78" t="s">
        <v>352</v>
      </c>
    </row>
    <row r="178" spans="1:8" s="77" customFormat="1" ht="19.7" customHeight="1" x14ac:dyDescent="0.2">
      <c r="A178" s="78" t="s">
        <v>306</v>
      </c>
      <c r="B178" s="78" t="s">
        <v>307</v>
      </c>
      <c r="C178" s="78" t="s">
        <v>401</v>
      </c>
      <c r="D178" s="78" t="s">
        <v>400</v>
      </c>
      <c r="E178" s="78" t="s">
        <v>399</v>
      </c>
      <c r="F178" s="78" t="s">
        <v>398</v>
      </c>
      <c r="G178" s="78" t="s">
        <v>564</v>
      </c>
      <c r="H178" s="78" t="s">
        <v>352</v>
      </c>
    </row>
    <row r="179" spans="1:8" s="77" customFormat="1" ht="19.7" customHeight="1" x14ac:dyDescent="0.2">
      <c r="A179" s="78" t="s">
        <v>308</v>
      </c>
      <c r="B179" s="78" t="s">
        <v>307</v>
      </c>
      <c r="C179" s="78" t="s">
        <v>401</v>
      </c>
      <c r="D179" s="78" t="s">
        <v>400</v>
      </c>
      <c r="E179" s="78" t="s">
        <v>423</v>
      </c>
      <c r="F179" s="78" t="s">
        <v>422</v>
      </c>
      <c r="G179" s="78" t="s">
        <v>564</v>
      </c>
      <c r="H179" s="78" t="s">
        <v>352</v>
      </c>
    </row>
    <row r="180" spans="1:8" s="77" customFormat="1" ht="19.7" customHeight="1" x14ac:dyDescent="0.2">
      <c r="A180" s="78" t="s">
        <v>308</v>
      </c>
      <c r="B180" s="78" t="s">
        <v>307</v>
      </c>
      <c r="C180" s="78" t="s">
        <v>401</v>
      </c>
      <c r="D180" s="78" t="s">
        <v>400</v>
      </c>
      <c r="E180" s="78" t="s">
        <v>421</v>
      </c>
      <c r="F180" s="78" t="s">
        <v>420</v>
      </c>
      <c r="G180" s="78" t="s">
        <v>564</v>
      </c>
      <c r="H180" s="78" t="s">
        <v>352</v>
      </c>
    </row>
    <row r="181" spans="1:8" s="77" customFormat="1" ht="19.7" customHeight="1" x14ac:dyDescent="0.2">
      <c r="A181" s="78" t="s">
        <v>309</v>
      </c>
      <c r="B181" s="78" t="s">
        <v>307</v>
      </c>
      <c r="C181" s="78" t="s">
        <v>401</v>
      </c>
      <c r="D181" s="78" t="s">
        <v>400</v>
      </c>
      <c r="E181" s="78" t="s">
        <v>399</v>
      </c>
      <c r="F181" s="78" t="s">
        <v>398</v>
      </c>
      <c r="G181" s="78" t="s">
        <v>564</v>
      </c>
      <c r="H181" s="78" t="s">
        <v>352</v>
      </c>
    </row>
    <row r="182" spans="1:8" s="77" customFormat="1" ht="19.7" customHeight="1" x14ac:dyDescent="0.2">
      <c r="A182" s="78" t="s">
        <v>310</v>
      </c>
      <c r="B182" s="78" t="s">
        <v>307</v>
      </c>
      <c r="C182" s="78" t="s">
        <v>401</v>
      </c>
      <c r="D182" s="78" t="s">
        <v>400</v>
      </c>
      <c r="E182" s="78" t="s">
        <v>423</v>
      </c>
      <c r="F182" s="78" t="s">
        <v>422</v>
      </c>
      <c r="G182" s="78" t="s">
        <v>564</v>
      </c>
      <c r="H182" s="78" t="s">
        <v>352</v>
      </c>
    </row>
    <row r="183" spans="1:8" s="77" customFormat="1" ht="19.7" customHeight="1" x14ac:dyDescent="0.2">
      <c r="A183" s="78" t="s">
        <v>310</v>
      </c>
      <c r="B183" s="78" t="s">
        <v>307</v>
      </c>
      <c r="C183" s="78" t="s">
        <v>401</v>
      </c>
      <c r="D183" s="78" t="s">
        <v>400</v>
      </c>
      <c r="E183" s="78" t="s">
        <v>421</v>
      </c>
      <c r="F183" s="78" t="s">
        <v>420</v>
      </c>
      <c r="G183" s="78" t="s">
        <v>564</v>
      </c>
      <c r="H183" s="78" t="s">
        <v>352</v>
      </c>
    </row>
    <row r="184" spans="1:8" s="77" customFormat="1" ht="19.7" customHeight="1" x14ac:dyDescent="0.2">
      <c r="A184" s="78" t="s">
        <v>191</v>
      </c>
      <c r="B184" s="78" t="s">
        <v>192</v>
      </c>
      <c r="C184" s="78" t="s">
        <v>357</v>
      </c>
      <c r="D184" s="78" t="s">
        <v>356</v>
      </c>
      <c r="E184" s="78" t="s">
        <v>355</v>
      </c>
      <c r="F184" s="78" t="s">
        <v>354</v>
      </c>
      <c r="G184" s="78" t="s">
        <v>559</v>
      </c>
      <c r="H184" s="78" t="s">
        <v>352</v>
      </c>
    </row>
    <row r="185" spans="1:8" s="77" customFormat="1" ht="19.7" customHeight="1" x14ac:dyDescent="0.2">
      <c r="A185" s="78" t="s">
        <v>563</v>
      </c>
      <c r="B185" s="78" t="s">
        <v>562</v>
      </c>
      <c r="C185" s="78" t="s">
        <v>357</v>
      </c>
      <c r="D185" s="78" t="s">
        <v>356</v>
      </c>
      <c r="E185" s="78" t="s">
        <v>355</v>
      </c>
      <c r="F185" s="78" t="s">
        <v>354</v>
      </c>
      <c r="G185" s="78" t="s">
        <v>559</v>
      </c>
      <c r="H185" s="78" t="s">
        <v>352</v>
      </c>
    </row>
    <row r="186" spans="1:8" s="77" customFormat="1" ht="19.7" customHeight="1" x14ac:dyDescent="0.2">
      <c r="A186" s="78" t="s">
        <v>563</v>
      </c>
      <c r="B186" s="78" t="s">
        <v>562</v>
      </c>
      <c r="C186" s="78" t="s">
        <v>357</v>
      </c>
      <c r="D186" s="78" t="s">
        <v>356</v>
      </c>
      <c r="E186" s="78" t="s">
        <v>406</v>
      </c>
      <c r="F186" s="78" t="s">
        <v>405</v>
      </c>
      <c r="G186" s="78" t="s">
        <v>559</v>
      </c>
      <c r="H186" s="78" t="s">
        <v>352</v>
      </c>
    </row>
    <row r="187" spans="1:8" s="77" customFormat="1" ht="19.7" customHeight="1" x14ac:dyDescent="0.2">
      <c r="A187" s="78" t="s">
        <v>561</v>
      </c>
      <c r="B187" s="78" t="s">
        <v>560</v>
      </c>
      <c r="C187" s="78" t="s">
        <v>357</v>
      </c>
      <c r="D187" s="78" t="s">
        <v>356</v>
      </c>
      <c r="E187" s="78" t="s">
        <v>355</v>
      </c>
      <c r="F187" s="78" t="s">
        <v>354</v>
      </c>
      <c r="G187" s="78" t="s">
        <v>559</v>
      </c>
      <c r="H187" s="78" t="s">
        <v>352</v>
      </c>
    </row>
    <row r="188" spans="1:8" s="77" customFormat="1" ht="19.7" customHeight="1" x14ac:dyDescent="0.2">
      <c r="A188" s="78" t="s">
        <v>558</v>
      </c>
      <c r="B188" s="78" t="s">
        <v>557</v>
      </c>
      <c r="C188" s="78" t="s">
        <v>357</v>
      </c>
      <c r="D188" s="78" t="s">
        <v>356</v>
      </c>
      <c r="E188" s="78" t="s">
        <v>355</v>
      </c>
      <c r="F188" s="78" t="s">
        <v>354</v>
      </c>
      <c r="G188" s="78" t="s">
        <v>556</v>
      </c>
      <c r="H188" s="78" t="s">
        <v>352</v>
      </c>
    </row>
    <row r="189" spans="1:8" s="77" customFormat="1" ht="19.7" customHeight="1" x14ac:dyDescent="0.2">
      <c r="A189" s="78" t="s">
        <v>555</v>
      </c>
      <c r="B189" s="78" t="s">
        <v>554</v>
      </c>
      <c r="C189" s="78" t="s">
        <v>357</v>
      </c>
      <c r="D189" s="78" t="s">
        <v>356</v>
      </c>
      <c r="E189" s="78" t="s">
        <v>355</v>
      </c>
      <c r="F189" s="78" t="s">
        <v>354</v>
      </c>
      <c r="G189" s="78" t="s">
        <v>551</v>
      </c>
      <c r="H189" s="78" t="s">
        <v>352</v>
      </c>
    </row>
    <row r="190" spans="1:8" s="77" customFormat="1" ht="19.7" customHeight="1" x14ac:dyDescent="0.2">
      <c r="A190" s="78" t="s">
        <v>553</v>
      </c>
      <c r="B190" s="78" t="s">
        <v>552</v>
      </c>
      <c r="C190" s="78" t="s">
        <v>357</v>
      </c>
      <c r="D190" s="78" t="s">
        <v>356</v>
      </c>
      <c r="E190" s="78" t="s">
        <v>355</v>
      </c>
      <c r="F190" s="78" t="s">
        <v>354</v>
      </c>
      <c r="G190" s="78" t="s">
        <v>551</v>
      </c>
      <c r="H190" s="78" t="s">
        <v>352</v>
      </c>
    </row>
    <row r="191" spans="1:8" s="77" customFormat="1" ht="19.7" customHeight="1" x14ac:dyDescent="0.2">
      <c r="A191" s="78" t="s">
        <v>550</v>
      </c>
      <c r="B191" s="78" t="s">
        <v>549</v>
      </c>
      <c r="C191" s="78" t="s">
        <v>357</v>
      </c>
      <c r="D191" s="78" t="s">
        <v>356</v>
      </c>
      <c r="E191" s="78" t="s">
        <v>355</v>
      </c>
      <c r="F191" s="78" t="s">
        <v>354</v>
      </c>
      <c r="G191" s="78" t="s">
        <v>548</v>
      </c>
      <c r="H191" s="78" t="s">
        <v>352</v>
      </c>
    </row>
    <row r="192" spans="1:8" s="77" customFormat="1" ht="19.7" customHeight="1" x14ac:dyDescent="0.2">
      <c r="A192" s="78" t="s">
        <v>547</v>
      </c>
      <c r="B192" s="78" t="s">
        <v>546</v>
      </c>
      <c r="C192" s="78" t="s">
        <v>357</v>
      </c>
      <c r="D192" s="78" t="s">
        <v>356</v>
      </c>
      <c r="E192" s="78" t="s">
        <v>355</v>
      </c>
      <c r="F192" s="78" t="s">
        <v>354</v>
      </c>
      <c r="G192" s="78" t="s">
        <v>545</v>
      </c>
      <c r="H192" s="78" t="s">
        <v>352</v>
      </c>
    </row>
    <row r="193" spans="1:8" s="77" customFormat="1" ht="19.7" customHeight="1" x14ac:dyDescent="0.2">
      <c r="A193" s="78" t="s">
        <v>290</v>
      </c>
      <c r="B193" s="78" t="s">
        <v>291</v>
      </c>
      <c r="C193" s="78" t="s">
        <v>357</v>
      </c>
      <c r="D193" s="78" t="s">
        <v>356</v>
      </c>
      <c r="E193" s="78" t="s">
        <v>355</v>
      </c>
      <c r="F193" s="78" t="s">
        <v>354</v>
      </c>
      <c r="G193" s="78" t="s">
        <v>544</v>
      </c>
      <c r="H193" s="78" t="s">
        <v>352</v>
      </c>
    </row>
    <row r="194" spans="1:8" s="77" customFormat="1" ht="19.7" customHeight="1" x14ac:dyDescent="0.2">
      <c r="A194" s="78" t="s">
        <v>292</v>
      </c>
      <c r="B194" s="78" t="s">
        <v>293</v>
      </c>
      <c r="C194" s="78" t="s">
        <v>357</v>
      </c>
      <c r="D194" s="78" t="s">
        <v>356</v>
      </c>
      <c r="E194" s="78" t="s">
        <v>355</v>
      </c>
      <c r="F194" s="78" t="s">
        <v>354</v>
      </c>
      <c r="G194" s="78" t="s">
        <v>544</v>
      </c>
      <c r="H194" s="78" t="s">
        <v>352</v>
      </c>
    </row>
    <row r="195" spans="1:8" s="77" customFormat="1" ht="19.7" customHeight="1" x14ac:dyDescent="0.2">
      <c r="A195" s="78" t="s">
        <v>292</v>
      </c>
      <c r="B195" s="78" t="s">
        <v>293</v>
      </c>
      <c r="C195" s="78" t="s">
        <v>357</v>
      </c>
      <c r="D195" s="78" t="s">
        <v>356</v>
      </c>
      <c r="E195" s="78" t="s">
        <v>406</v>
      </c>
      <c r="F195" s="78" t="s">
        <v>405</v>
      </c>
      <c r="G195" s="78" t="s">
        <v>544</v>
      </c>
      <c r="H195" s="78" t="s">
        <v>352</v>
      </c>
    </row>
    <row r="196" spans="1:8" s="77" customFormat="1" ht="19.7" customHeight="1" x14ac:dyDescent="0.2">
      <c r="A196" s="78" t="s">
        <v>294</v>
      </c>
      <c r="B196" s="78" t="s">
        <v>295</v>
      </c>
      <c r="C196" s="78" t="s">
        <v>357</v>
      </c>
      <c r="D196" s="78" t="s">
        <v>356</v>
      </c>
      <c r="E196" s="78" t="s">
        <v>355</v>
      </c>
      <c r="F196" s="78" t="s">
        <v>354</v>
      </c>
      <c r="G196" s="78" t="s">
        <v>544</v>
      </c>
      <c r="H196" s="78" t="s">
        <v>352</v>
      </c>
    </row>
    <row r="197" spans="1:8" s="77" customFormat="1" ht="19.7" customHeight="1" x14ac:dyDescent="0.2">
      <c r="A197" s="78" t="s">
        <v>294</v>
      </c>
      <c r="B197" s="78" t="s">
        <v>295</v>
      </c>
      <c r="C197" s="78" t="s">
        <v>357</v>
      </c>
      <c r="D197" s="78" t="s">
        <v>356</v>
      </c>
      <c r="E197" s="78" t="s">
        <v>389</v>
      </c>
      <c r="F197" s="78" t="s">
        <v>388</v>
      </c>
      <c r="G197" s="78" t="s">
        <v>544</v>
      </c>
      <c r="H197" s="78" t="s">
        <v>352</v>
      </c>
    </row>
    <row r="198" spans="1:8" s="77" customFormat="1" ht="19.7" customHeight="1" x14ac:dyDescent="0.2">
      <c r="A198" s="78" t="s">
        <v>45</v>
      </c>
      <c r="B198" s="78" t="s">
        <v>46</v>
      </c>
      <c r="C198" s="78" t="s">
        <v>357</v>
      </c>
      <c r="D198" s="78" t="s">
        <v>356</v>
      </c>
      <c r="E198" s="78" t="s">
        <v>373</v>
      </c>
      <c r="F198" s="78" t="s">
        <v>372</v>
      </c>
      <c r="G198" s="78" t="s">
        <v>543</v>
      </c>
      <c r="H198" s="78" t="s">
        <v>352</v>
      </c>
    </row>
    <row r="199" spans="1:8" s="77" customFormat="1" ht="19.7" customHeight="1" x14ac:dyDescent="0.2">
      <c r="A199" s="78" t="s">
        <v>193</v>
      </c>
      <c r="B199" s="78" t="s">
        <v>194</v>
      </c>
      <c r="C199" s="78" t="s">
        <v>357</v>
      </c>
      <c r="D199" s="78" t="s">
        <v>356</v>
      </c>
      <c r="E199" s="78" t="s">
        <v>355</v>
      </c>
      <c r="F199" s="78" t="s">
        <v>354</v>
      </c>
      <c r="G199" s="78" t="s">
        <v>540</v>
      </c>
      <c r="H199" s="78" t="s">
        <v>352</v>
      </c>
    </row>
    <row r="200" spans="1:8" s="77" customFormat="1" ht="19.7" customHeight="1" x14ac:dyDescent="0.2">
      <c r="A200" s="78" t="s">
        <v>195</v>
      </c>
      <c r="B200" s="78" t="s">
        <v>196</v>
      </c>
      <c r="C200" s="78" t="s">
        <v>357</v>
      </c>
      <c r="D200" s="78" t="s">
        <v>356</v>
      </c>
      <c r="E200" s="78" t="s">
        <v>355</v>
      </c>
      <c r="F200" s="78" t="s">
        <v>354</v>
      </c>
      <c r="G200" s="78" t="s">
        <v>540</v>
      </c>
      <c r="H200" s="78" t="s">
        <v>352</v>
      </c>
    </row>
    <row r="201" spans="1:8" s="77" customFormat="1" ht="19.7" customHeight="1" x14ac:dyDescent="0.2">
      <c r="A201" s="78" t="s">
        <v>195</v>
      </c>
      <c r="B201" s="78" t="s">
        <v>196</v>
      </c>
      <c r="C201" s="78" t="s">
        <v>357</v>
      </c>
      <c r="D201" s="78" t="s">
        <v>356</v>
      </c>
      <c r="E201" s="78" t="s">
        <v>542</v>
      </c>
      <c r="F201" s="78" t="s">
        <v>541</v>
      </c>
      <c r="G201" s="78" t="s">
        <v>540</v>
      </c>
      <c r="H201" s="78" t="s">
        <v>352</v>
      </c>
    </row>
    <row r="202" spans="1:8" s="77" customFormat="1" ht="19.7" customHeight="1" x14ac:dyDescent="0.2">
      <c r="A202" s="78" t="s">
        <v>195</v>
      </c>
      <c r="B202" s="78" t="s">
        <v>196</v>
      </c>
      <c r="C202" s="78" t="s">
        <v>357</v>
      </c>
      <c r="D202" s="78" t="s">
        <v>356</v>
      </c>
      <c r="E202" s="78" t="s">
        <v>389</v>
      </c>
      <c r="F202" s="78" t="s">
        <v>388</v>
      </c>
      <c r="G202" s="78" t="s">
        <v>540</v>
      </c>
      <c r="H202" s="78" t="s">
        <v>352</v>
      </c>
    </row>
    <row r="203" spans="1:8" s="77" customFormat="1" ht="19.7" customHeight="1" x14ac:dyDescent="0.2">
      <c r="A203" s="78" t="s">
        <v>539</v>
      </c>
      <c r="B203" s="78" t="s">
        <v>538</v>
      </c>
      <c r="C203" s="78" t="s">
        <v>357</v>
      </c>
      <c r="D203" s="78" t="s">
        <v>356</v>
      </c>
      <c r="E203" s="78" t="s">
        <v>477</v>
      </c>
      <c r="F203" s="78" t="s">
        <v>476</v>
      </c>
      <c r="G203" s="78" t="s">
        <v>529</v>
      </c>
      <c r="H203" s="78" t="s">
        <v>352</v>
      </c>
    </row>
    <row r="204" spans="1:8" s="77" customFormat="1" ht="19.7" customHeight="1" x14ac:dyDescent="0.2">
      <c r="A204" s="78" t="s">
        <v>537</v>
      </c>
      <c r="B204" s="78" t="s">
        <v>536</v>
      </c>
      <c r="C204" s="78" t="s">
        <v>357</v>
      </c>
      <c r="D204" s="78" t="s">
        <v>356</v>
      </c>
      <c r="E204" s="78" t="s">
        <v>477</v>
      </c>
      <c r="F204" s="78" t="s">
        <v>476</v>
      </c>
      <c r="G204" s="78" t="s">
        <v>529</v>
      </c>
      <c r="H204" s="78" t="s">
        <v>352</v>
      </c>
    </row>
    <row r="205" spans="1:8" s="77" customFormat="1" ht="19.7" customHeight="1" x14ac:dyDescent="0.2">
      <c r="A205" s="78" t="s">
        <v>535</v>
      </c>
      <c r="B205" s="78" t="s">
        <v>534</v>
      </c>
      <c r="C205" s="78" t="s">
        <v>357</v>
      </c>
      <c r="D205" s="78" t="s">
        <v>356</v>
      </c>
      <c r="E205" s="78" t="s">
        <v>477</v>
      </c>
      <c r="F205" s="78" t="s">
        <v>476</v>
      </c>
      <c r="G205" s="78" t="s">
        <v>529</v>
      </c>
      <c r="H205" s="78" t="s">
        <v>352</v>
      </c>
    </row>
    <row r="206" spans="1:8" s="77" customFormat="1" ht="19.7" customHeight="1" x14ac:dyDescent="0.2">
      <c r="A206" s="78" t="s">
        <v>533</v>
      </c>
      <c r="B206" s="78" t="s">
        <v>532</v>
      </c>
      <c r="C206" s="78" t="s">
        <v>357</v>
      </c>
      <c r="D206" s="78" t="s">
        <v>356</v>
      </c>
      <c r="E206" s="78" t="s">
        <v>477</v>
      </c>
      <c r="F206" s="78" t="s">
        <v>476</v>
      </c>
      <c r="G206" s="78" t="s">
        <v>529</v>
      </c>
      <c r="H206" s="78" t="s">
        <v>352</v>
      </c>
    </row>
    <row r="207" spans="1:8" s="77" customFormat="1" ht="19.7" customHeight="1" x14ac:dyDescent="0.2">
      <c r="A207" s="78" t="s">
        <v>531</v>
      </c>
      <c r="B207" s="78" t="s">
        <v>530</v>
      </c>
      <c r="C207" s="78" t="s">
        <v>357</v>
      </c>
      <c r="D207" s="78" t="s">
        <v>356</v>
      </c>
      <c r="E207" s="78" t="s">
        <v>477</v>
      </c>
      <c r="F207" s="78" t="s">
        <v>476</v>
      </c>
      <c r="G207" s="78" t="s">
        <v>529</v>
      </c>
      <c r="H207" s="78" t="s">
        <v>352</v>
      </c>
    </row>
    <row r="208" spans="1:8" s="77" customFormat="1" ht="19.7" customHeight="1" x14ac:dyDescent="0.2">
      <c r="A208" s="78" t="s">
        <v>528</v>
      </c>
      <c r="B208" s="78" t="s">
        <v>527</v>
      </c>
      <c r="C208" s="78" t="s">
        <v>357</v>
      </c>
      <c r="D208" s="78" t="s">
        <v>356</v>
      </c>
      <c r="E208" s="78" t="s">
        <v>355</v>
      </c>
      <c r="F208" s="78" t="s">
        <v>354</v>
      </c>
      <c r="G208" s="78" t="s">
        <v>526</v>
      </c>
      <c r="H208" s="78" t="s">
        <v>352</v>
      </c>
    </row>
    <row r="209" spans="1:8" s="77" customFormat="1" ht="19.7" customHeight="1" x14ac:dyDescent="0.2">
      <c r="A209" s="78" t="s">
        <v>103</v>
      </c>
      <c r="B209" s="78" t="s">
        <v>104</v>
      </c>
      <c r="C209" s="78" t="s">
        <v>357</v>
      </c>
      <c r="D209" s="78" t="s">
        <v>356</v>
      </c>
      <c r="E209" s="78" t="s">
        <v>355</v>
      </c>
      <c r="F209" s="78" t="s">
        <v>354</v>
      </c>
      <c r="G209" s="78" t="s">
        <v>525</v>
      </c>
      <c r="H209" s="78" t="s">
        <v>352</v>
      </c>
    </row>
    <row r="210" spans="1:8" s="77" customFormat="1" ht="19.7" customHeight="1" x14ac:dyDescent="0.2">
      <c r="A210" s="78" t="s">
        <v>103</v>
      </c>
      <c r="B210" s="78" t="s">
        <v>104</v>
      </c>
      <c r="C210" s="78" t="s">
        <v>357</v>
      </c>
      <c r="D210" s="78" t="s">
        <v>356</v>
      </c>
      <c r="E210" s="78" t="s">
        <v>373</v>
      </c>
      <c r="F210" s="78" t="s">
        <v>372</v>
      </c>
      <c r="G210" s="78" t="s">
        <v>525</v>
      </c>
      <c r="H210" s="78" t="s">
        <v>352</v>
      </c>
    </row>
    <row r="211" spans="1:8" s="77" customFormat="1" ht="19.7" customHeight="1" x14ac:dyDescent="0.2">
      <c r="A211" s="78" t="s">
        <v>197</v>
      </c>
      <c r="B211" s="78" t="s">
        <v>198</v>
      </c>
      <c r="C211" s="78" t="s">
        <v>357</v>
      </c>
      <c r="D211" s="78" t="s">
        <v>356</v>
      </c>
      <c r="E211" s="78" t="s">
        <v>355</v>
      </c>
      <c r="F211" s="78" t="s">
        <v>354</v>
      </c>
      <c r="G211" s="78" t="s">
        <v>524</v>
      </c>
      <c r="H211" s="78" t="s">
        <v>352</v>
      </c>
    </row>
    <row r="212" spans="1:8" s="77" customFormat="1" ht="19.7" customHeight="1" x14ac:dyDescent="0.2">
      <c r="A212" s="78" t="s">
        <v>523</v>
      </c>
      <c r="B212" s="78" t="s">
        <v>521</v>
      </c>
      <c r="C212" s="78" t="s">
        <v>357</v>
      </c>
      <c r="D212" s="78" t="s">
        <v>356</v>
      </c>
      <c r="E212" s="78" t="s">
        <v>355</v>
      </c>
      <c r="F212" s="78" t="s">
        <v>354</v>
      </c>
      <c r="G212" s="78" t="s">
        <v>520</v>
      </c>
      <c r="H212" s="78" t="s">
        <v>352</v>
      </c>
    </row>
    <row r="213" spans="1:8" s="77" customFormat="1" ht="19.7" customHeight="1" x14ac:dyDescent="0.2">
      <c r="A213" s="78" t="s">
        <v>522</v>
      </c>
      <c r="B213" s="78" t="s">
        <v>521</v>
      </c>
      <c r="C213" s="78" t="s">
        <v>357</v>
      </c>
      <c r="D213" s="78" t="s">
        <v>356</v>
      </c>
      <c r="E213" s="78" t="s">
        <v>355</v>
      </c>
      <c r="F213" s="78" t="s">
        <v>354</v>
      </c>
      <c r="G213" s="78" t="s">
        <v>520</v>
      </c>
      <c r="H213" s="78" t="s">
        <v>352</v>
      </c>
    </row>
    <row r="214" spans="1:8" s="77" customFormat="1" ht="19.7" customHeight="1" x14ac:dyDescent="0.2">
      <c r="A214" s="78" t="s">
        <v>199</v>
      </c>
      <c r="B214" s="78" t="s">
        <v>200</v>
      </c>
      <c r="C214" s="78" t="s">
        <v>357</v>
      </c>
      <c r="D214" s="78" t="s">
        <v>356</v>
      </c>
      <c r="E214" s="78" t="s">
        <v>355</v>
      </c>
      <c r="F214" s="78" t="s">
        <v>354</v>
      </c>
      <c r="G214" s="78" t="s">
        <v>519</v>
      </c>
      <c r="H214" s="78" t="s">
        <v>352</v>
      </c>
    </row>
    <row r="215" spans="1:8" s="77" customFormat="1" ht="19.7" customHeight="1" x14ac:dyDescent="0.2">
      <c r="A215" s="78" t="s">
        <v>199</v>
      </c>
      <c r="B215" s="78" t="s">
        <v>200</v>
      </c>
      <c r="C215" s="78" t="s">
        <v>357</v>
      </c>
      <c r="D215" s="78" t="s">
        <v>356</v>
      </c>
      <c r="E215" s="78" t="s">
        <v>365</v>
      </c>
      <c r="F215" s="78" t="s">
        <v>364</v>
      </c>
      <c r="G215" s="78" t="s">
        <v>519</v>
      </c>
      <c r="H215" s="78" t="s">
        <v>352</v>
      </c>
    </row>
    <row r="216" spans="1:8" s="77" customFormat="1" ht="19.7" customHeight="1" x14ac:dyDescent="0.2">
      <c r="A216" s="78" t="s">
        <v>201</v>
      </c>
      <c r="B216" s="78" t="s">
        <v>202</v>
      </c>
      <c r="C216" s="78" t="s">
        <v>357</v>
      </c>
      <c r="D216" s="78" t="s">
        <v>356</v>
      </c>
      <c r="E216" s="78" t="s">
        <v>355</v>
      </c>
      <c r="F216" s="78" t="s">
        <v>354</v>
      </c>
      <c r="G216" s="78" t="s">
        <v>518</v>
      </c>
      <c r="H216" s="78" t="s">
        <v>352</v>
      </c>
    </row>
    <row r="217" spans="1:8" s="77" customFormat="1" ht="19.7" customHeight="1" x14ac:dyDescent="0.2">
      <c r="A217" s="78" t="s">
        <v>517</v>
      </c>
      <c r="B217" s="78" t="s">
        <v>516</v>
      </c>
      <c r="C217" s="78" t="s">
        <v>357</v>
      </c>
      <c r="D217" s="78" t="s">
        <v>356</v>
      </c>
      <c r="E217" s="78" t="s">
        <v>355</v>
      </c>
      <c r="F217" s="78" t="s">
        <v>354</v>
      </c>
      <c r="G217" s="78" t="s">
        <v>515</v>
      </c>
      <c r="H217" s="78" t="s">
        <v>352</v>
      </c>
    </row>
    <row r="218" spans="1:8" s="77" customFormat="1" ht="19.7" customHeight="1" x14ac:dyDescent="0.2">
      <c r="A218" s="78" t="s">
        <v>203</v>
      </c>
      <c r="B218" s="78" t="s">
        <v>514</v>
      </c>
      <c r="C218" s="78" t="s">
        <v>357</v>
      </c>
      <c r="D218" s="78" t="s">
        <v>356</v>
      </c>
      <c r="E218" s="78" t="s">
        <v>355</v>
      </c>
      <c r="F218" s="78" t="s">
        <v>354</v>
      </c>
      <c r="G218" s="78" t="s">
        <v>511</v>
      </c>
      <c r="H218" s="78" t="s">
        <v>352</v>
      </c>
    </row>
    <row r="219" spans="1:8" s="77" customFormat="1" ht="19.7" customHeight="1" x14ac:dyDescent="0.2">
      <c r="A219" s="78" t="s">
        <v>513</v>
      </c>
      <c r="B219" s="78" t="s">
        <v>512</v>
      </c>
      <c r="C219" s="78" t="s">
        <v>357</v>
      </c>
      <c r="D219" s="78" t="s">
        <v>356</v>
      </c>
      <c r="E219" s="78" t="s">
        <v>355</v>
      </c>
      <c r="F219" s="78" t="s">
        <v>354</v>
      </c>
      <c r="G219" s="78" t="s">
        <v>511</v>
      </c>
      <c r="H219" s="78" t="s">
        <v>352</v>
      </c>
    </row>
    <row r="220" spans="1:8" s="77" customFormat="1" ht="19.7" customHeight="1" x14ac:dyDescent="0.2">
      <c r="A220" s="78" t="s">
        <v>513</v>
      </c>
      <c r="B220" s="78" t="s">
        <v>512</v>
      </c>
      <c r="C220" s="78" t="s">
        <v>357</v>
      </c>
      <c r="D220" s="78" t="s">
        <v>356</v>
      </c>
      <c r="E220" s="78" t="s">
        <v>389</v>
      </c>
      <c r="F220" s="78" t="s">
        <v>388</v>
      </c>
      <c r="G220" s="78" t="s">
        <v>511</v>
      </c>
      <c r="H220" s="78" t="s">
        <v>352</v>
      </c>
    </row>
    <row r="221" spans="1:8" s="77" customFormat="1" ht="19.7" customHeight="1" x14ac:dyDescent="0.2">
      <c r="A221" s="78" t="s">
        <v>204</v>
      </c>
      <c r="B221" s="78" t="s">
        <v>510</v>
      </c>
      <c r="C221" s="78" t="s">
        <v>357</v>
      </c>
      <c r="D221" s="78" t="s">
        <v>356</v>
      </c>
      <c r="E221" s="78" t="s">
        <v>355</v>
      </c>
      <c r="F221" s="78" t="s">
        <v>354</v>
      </c>
      <c r="G221" s="78" t="s">
        <v>509</v>
      </c>
      <c r="H221" s="78" t="s">
        <v>352</v>
      </c>
    </row>
    <row r="222" spans="1:8" s="77" customFormat="1" ht="19.7" customHeight="1" x14ac:dyDescent="0.2">
      <c r="A222" s="78" t="s">
        <v>205</v>
      </c>
      <c r="B222" s="78" t="s">
        <v>206</v>
      </c>
      <c r="C222" s="78" t="s">
        <v>357</v>
      </c>
      <c r="D222" s="78" t="s">
        <v>356</v>
      </c>
      <c r="E222" s="78" t="s">
        <v>355</v>
      </c>
      <c r="F222" s="78" t="s">
        <v>354</v>
      </c>
      <c r="G222" s="78" t="s">
        <v>509</v>
      </c>
      <c r="H222" s="78" t="s">
        <v>352</v>
      </c>
    </row>
    <row r="223" spans="1:8" s="77" customFormat="1" ht="19.7" customHeight="1" x14ac:dyDescent="0.2">
      <c r="A223" s="78" t="s">
        <v>205</v>
      </c>
      <c r="B223" s="78" t="s">
        <v>206</v>
      </c>
      <c r="C223" s="78" t="s">
        <v>357</v>
      </c>
      <c r="D223" s="78" t="s">
        <v>356</v>
      </c>
      <c r="E223" s="78" t="s">
        <v>406</v>
      </c>
      <c r="F223" s="78" t="s">
        <v>405</v>
      </c>
      <c r="G223" s="78" t="s">
        <v>509</v>
      </c>
      <c r="H223" s="78" t="s">
        <v>352</v>
      </c>
    </row>
    <row r="224" spans="1:8" s="77" customFormat="1" ht="19.7" customHeight="1" x14ac:dyDescent="0.2">
      <c r="A224" s="78" t="s">
        <v>207</v>
      </c>
      <c r="B224" s="78" t="s">
        <v>208</v>
      </c>
      <c r="C224" s="78" t="s">
        <v>357</v>
      </c>
      <c r="D224" s="78" t="s">
        <v>356</v>
      </c>
      <c r="E224" s="78" t="s">
        <v>355</v>
      </c>
      <c r="F224" s="78" t="s">
        <v>354</v>
      </c>
      <c r="G224" s="78" t="s">
        <v>506</v>
      </c>
      <c r="H224" s="78" t="s">
        <v>352</v>
      </c>
    </row>
    <row r="225" spans="1:8" s="77" customFormat="1" ht="19.7" customHeight="1" x14ac:dyDescent="0.2">
      <c r="A225" s="78" t="s">
        <v>508</v>
      </c>
      <c r="B225" s="78" t="s">
        <v>507</v>
      </c>
      <c r="C225" s="78" t="s">
        <v>357</v>
      </c>
      <c r="D225" s="78" t="s">
        <v>356</v>
      </c>
      <c r="E225" s="78" t="s">
        <v>355</v>
      </c>
      <c r="F225" s="78" t="s">
        <v>354</v>
      </c>
      <c r="G225" s="78" t="s">
        <v>506</v>
      </c>
      <c r="H225" s="78" t="s">
        <v>352</v>
      </c>
    </row>
    <row r="226" spans="1:8" s="77" customFormat="1" ht="19.7" customHeight="1" x14ac:dyDescent="0.2">
      <c r="A226" s="78" t="s">
        <v>508</v>
      </c>
      <c r="B226" s="78" t="s">
        <v>507</v>
      </c>
      <c r="C226" s="78" t="s">
        <v>357</v>
      </c>
      <c r="D226" s="78" t="s">
        <v>356</v>
      </c>
      <c r="E226" s="78" t="s">
        <v>389</v>
      </c>
      <c r="F226" s="78" t="s">
        <v>388</v>
      </c>
      <c r="G226" s="78" t="s">
        <v>506</v>
      </c>
      <c r="H226" s="78" t="s">
        <v>352</v>
      </c>
    </row>
    <row r="227" spans="1:8" s="77" customFormat="1" ht="19.7" customHeight="1" x14ac:dyDescent="0.2">
      <c r="A227" s="78" t="s">
        <v>505</v>
      </c>
      <c r="B227" s="78" t="s">
        <v>504</v>
      </c>
      <c r="C227" s="78" t="s">
        <v>357</v>
      </c>
      <c r="D227" s="78" t="s">
        <v>356</v>
      </c>
      <c r="E227" s="78" t="s">
        <v>355</v>
      </c>
      <c r="F227" s="78" t="s">
        <v>354</v>
      </c>
      <c r="G227" s="78" t="s">
        <v>503</v>
      </c>
      <c r="H227" s="78" t="s">
        <v>352</v>
      </c>
    </row>
    <row r="228" spans="1:8" s="77" customFormat="1" ht="19.7" customHeight="1" x14ac:dyDescent="0.2">
      <c r="A228" s="78" t="s">
        <v>502</v>
      </c>
      <c r="B228" s="78" t="s">
        <v>501</v>
      </c>
      <c r="C228" s="78" t="s">
        <v>357</v>
      </c>
      <c r="D228" s="78" t="s">
        <v>356</v>
      </c>
      <c r="E228" s="78" t="s">
        <v>355</v>
      </c>
      <c r="F228" s="78" t="s">
        <v>354</v>
      </c>
      <c r="G228" s="78" t="s">
        <v>496</v>
      </c>
      <c r="H228" s="78" t="s">
        <v>352</v>
      </c>
    </row>
    <row r="229" spans="1:8" s="77" customFormat="1" ht="19.7" customHeight="1" x14ac:dyDescent="0.2">
      <c r="A229" s="78" t="s">
        <v>500</v>
      </c>
      <c r="B229" s="78" t="s">
        <v>499</v>
      </c>
      <c r="C229" s="78" t="s">
        <v>357</v>
      </c>
      <c r="D229" s="78" t="s">
        <v>356</v>
      </c>
      <c r="E229" s="78" t="s">
        <v>355</v>
      </c>
      <c r="F229" s="78" t="s">
        <v>354</v>
      </c>
      <c r="G229" s="78" t="s">
        <v>496</v>
      </c>
      <c r="H229" s="78" t="s">
        <v>352</v>
      </c>
    </row>
    <row r="230" spans="1:8" s="77" customFormat="1" ht="19.7" customHeight="1" x14ac:dyDescent="0.2">
      <c r="A230" s="78" t="s">
        <v>500</v>
      </c>
      <c r="B230" s="78" t="s">
        <v>499</v>
      </c>
      <c r="C230" s="78" t="s">
        <v>357</v>
      </c>
      <c r="D230" s="78" t="s">
        <v>356</v>
      </c>
      <c r="E230" s="78" t="s">
        <v>406</v>
      </c>
      <c r="F230" s="78" t="s">
        <v>405</v>
      </c>
      <c r="G230" s="78" t="s">
        <v>496</v>
      </c>
      <c r="H230" s="78" t="s">
        <v>352</v>
      </c>
    </row>
    <row r="231" spans="1:8" s="77" customFormat="1" ht="19.7" customHeight="1" x14ac:dyDescent="0.2">
      <c r="A231" s="78" t="s">
        <v>498</v>
      </c>
      <c r="B231" s="78" t="s">
        <v>497</v>
      </c>
      <c r="C231" s="78" t="s">
        <v>357</v>
      </c>
      <c r="D231" s="78" t="s">
        <v>356</v>
      </c>
      <c r="E231" s="78" t="s">
        <v>355</v>
      </c>
      <c r="F231" s="78" t="s">
        <v>354</v>
      </c>
      <c r="G231" s="78" t="s">
        <v>496</v>
      </c>
      <c r="H231" s="78" t="s">
        <v>352</v>
      </c>
    </row>
    <row r="232" spans="1:8" s="77" customFormat="1" ht="19.7" customHeight="1" x14ac:dyDescent="0.2">
      <c r="A232" s="78" t="s">
        <v>495</v>
      </c>
      <c r="B232" s="78" t="s">
        <v>494</v>
      </c>
      <c r="C232" s="78" t="s">
        <v>357</v>
      </c>
      <c r="D232" s="78" t="s">
        <v>356</v>
      </c>
      <c r="E232" s="78" t="s">
        <v>355</v>
      </c>
      <c r="F232" s="78" t="s">
        <v>354</v>
      </c>
      <c r="G232" s="78" t="s">
        <v>493</v>
      </c>
      <c r="H232" s="78" t="s">
        <v>352</v>
      </c>
    </row>
    <row r="233" spans="1:8" s="77" customFormat="1" ht="19.7" customHeight="1" x14ac:dyDescent="0.2">
      <c r="A233" s="78" t="s">
        <v>311</v>
      </c>
      <c r="B233" s="78" t="s">
        <v>312</v>
      </c>
      <c r="C233" s="78" t="s">
        <v>401</v>
      </c>
      <c r="D233" s="78" t="s">
        <v>400</v>
      </c>
      <c r="E233" s="78" t="s">
        <v>399</v>
      </c>
      <c r="F233" s="78" t="s">
        <v>398</v>
      </c>
      <c r="G233" s="78" t="s">
        <v>491</v>
      </c>
      <c r="H233" s="78" t="s">
        <v>352</v>
      </c>
    </row>
    <row r="234" spans="1:8" s="77" customFormat="1" ht="19.7" customHeight="1" x14ac:dyDescent="0.2">
      <c r="A234" s="78" t="s">
        <v>313</v>
      </c>
      <c r="B234" s="78" t="s">
        <v>314</v>
      </c>
      <c r="C234" s="78" t="s">
        <v>401</v>
      </c>
      <c r="D234" s="78" t="s">
        <v>400</v>
      </c>
      <c r="E234" s="78" t="s">
        <v>399</v>
      </c>
      <c r="F234" s="78" t="s">
        <v>398</v>
      </c>
      <c r="G234" s="78" t="s">
        <v>491</v>
      </c>
      <c r="H234" s="78" t="s">
        <v>352</v>
      </c>
    </row>
    <row r="235" spans="1:8" s="77" customFormat="1" ht="19.7" customHeight="1" x14ac:dyDescent="0.2">
      <c r="A235" s="78" t="s">
        <v>315</v>
      </c>
      <c r="B235" s="78" t="s">
        <v>314</v>
      </c>
      <c r="C235" s="78" t="s">
        <v>401</v>
      </c>
      <c r="D235" s="78" t="s">
        <v>400</v>
      </c>
      <c r="E235" s="78" t="s">
        <v>423</v>
      </c>
      <c r="F235" s="78" t="s">
        <v>422</v>
      </c>
      <c r="G235" s="78" t="s">
        <v>491</v>
      </c>
      <c r="H235" s="78" t="s">
        <v>352</v>
      </c>
    </row>
    <row r="236" spans="1:8" s="77" customFormat="1" ht="19.7" customHeight="1" x14ac:dyDescent="0.2">
      <c r="A236" s="78" t="s">
        <v>315</v>
      </c>
      <c r="B236" s="78" t="s">
        <v>314</v>
      </c>
      <c r="C236" s="78" t="s">
        <v>401</v>
      </c>
      <c r="D236" s="78" t="s">
        <v>400</v>
      </c>
      <c r="E236" s="78" t="s">
        <v>421</v>
      </c>
      <c r="F236" s="78" t="s">
        <v>420</v>
      </c>
      <c r="G236" s="78" t="s">
        <v>491</v>
      </c>
      <c r="H236" s="78" t="s">
        <v>352</v>
      </c>
    </row>
    <row r="237" spans="1:8" s="77" customFormat="1" ht="19.7" customHeight="1" x14ac:dyDescent="0.2">
      <c r="A237" s="78" t="s">
        <v>492</v>
      </c>
      <c r="B237" s="78" t="s">
        <v>314</v>
      </c>
      <c r="C237" s="78" t="s">
        <v>401</v>
      </c>
      <c r="D237" s="78" t="s">
        <v>400</v>
      </c>
      <c r="E237" s="78" t="s">
        <v>419</v>
      </c>
      <c r="F237" s="78" t="s">
        <v>418</v>
      </c>
      <c r="G237" s="78" t="s">
        <v>491</v>
      </c>
      <c r="H237" s="78" t="s">
        <v>352</v>
      </c>
    </row>
    <row r="238" spans="1:8" s="77" customFormat="1" ht="19.7" customHeight="1" x14ac:dyDescent="0.2">
      <c r="A238" s="78" t="s">
        <v>296</v>
      </c>
      <c r="B238" s="78" t="s">
        <v>297</v>
      </c>
      <c r="C238" s="78" t="s">
        <v>357</v>
      </c>
      <c r="D238" s="78" t="s">
        <v>356</v>
      </c>
      <c r="E238" s="78" t="s">
        <v>355</v>
      </c>
      <c r="F238" s="78" t="s">
        <v>354</v>
      </c>
      <c r="G238" s="78" t="s">
        <v>490</v>
      </c>
      <c r="H238" s="78" t="s">
        <v>352</v>
      </c>
    </row>
    <row r="239" spans="1:8" s="77" customFormat="1" ht="19.7" customHeight="1" x14ac:dyDescent="0.2">
      <c r="A239" s="78" t="s">
        <v>209</v>
      </c>
      <c r="B239" s="78" t="s">
        <v>210</v>
      </c>
      <c r="C239" s="78" t="s">
        <v>357</v>
      </c>
      <c r="D239" s="78" t="s">
        <v>356</v>
      </c>
      <c r="E239" s="78" t="s">
        <v>355</v>
      </c>
      <c r="F239" s="78" t="s">
        <v>354</v>
      </c>
      <c r="G239" s="78" t="s">
        <v>489</v>
      </c>
      <c r="H239" s="78" t="s">
        <v>352</v>
      </c>
    </row>
    <row r="240" spans="1:8" s="77" customFormat="1" ht="19.7" customHeight="1" x14ac:dyDescent="0.2">
      <c r="A240" s="78" t="s">
        <v>211</v>
      </c>
      <c r="B240" s="78" t="s">
        <v>212</v>
      </c>
      <c r="C240" s="78" t="s">
        <v>357</v>
      </c>
      <c r="D240" s="78" t="s">
        <v>356</v>
      </c>
      <c r="E240" s="78" t="s">
        <v>355</v>
      </c>
      <c r="F240" s="78" t="s">
        <v>354</v>
      </c>
      <c r="G240" s="78" t="s">
        <v>488</v>
      </c>
      <c r="H240" s="78" t="s">
        <v>352</v>
      </c>
    </row>
    <row r="241" spans="1:8" s="77" customFormat="1" ht="19.7" customHeight="1" x14ac:dyDescent="0.2">
      <c r="A241" s="78" t="s">
        <v>487</v>
      </c>
      <c r="B241" s="78" t="s">
        <v>486</v>
      </c>
      <c r="C241" s="78" t="s">
        <v>357</v>
      </c>
      <c r="D241" s="78" t="s">
        <v>356</v>
      </c>
      <c r="E241" s="78" t="s">
        <v>355</v>
      </c>
      <c r="F241" s="78" t="s">
        <v>354</v>
      </c>
      <c r="G241" s="78" t="s">
        <v>485</v>
      </c>
      <c r="H241" s="78" t="s">
        <v>352</v>
      </c>
    </row>
    <row r="242" spans="1:8" s="77" customFormat="1" ht="19.7" customHeight="1" x14ac:dyDescent="0.2">
      <c r="A242" s="78" t="s">
        <v>484</v>
      </c>
      <c r="B242" s="78" t="s">
        <v>483</v>
      </c>
      <c r="C242" s="78" t="s">
        <v>357</v>
      </c>
      <c r="D242" s="78" t="s">
        <v>356</v>
      </c>
      <c r="E242" s="78" t="s">
        <v>355</v>
      </c>
      <c r="F242" s="78" t="s">
        <v>354</v>
      </c>
      <c r="G242" s="78" t="s">
        <v>480</v>
      </c>
      <c r="H242" s="78" t="s">
        <v>352</v>
      </c>
    </row>
    <row r="243" spans="1:8" s="77" customFormat="1" ht="19.7" customHeight="1" x14ac:dyDescent="0.2">
      <c r="A243" s="78" t="s">
        <v>482</v>
      </c>
      <c r="B243" s="78" t="s">
        <v>481</v>
      </c>
      <c r="C243" s="78" t="s">
        <v>357</v>
      </c>
      <c r="D243" s="78" t="s">
        <v>356</v>
      </c>
      <c r="E243" s="78" t="s">
        <v>355</v>
      </c>
      <c r="F243" s="78" t="s">
        <v>354</v>
      </c>
      <c r="G243" s="78" t="s">
        <v>480</v>
      </c>
      <c r="H243" s="78" t="s">
        <v>352</v>
      </c>
    </row>
    <row r="244" spans="1:8" s="77" customFormat="1" ht="19.7" customHeight="1" x14ac:dyDescent="0.2">
      <c r="A244" s="78" t="s">
        <v>479</v>
      </c>
      <c r="B244" s="78" t="s">
        <v>478</v>
      </c>
      <c r="C244" s="78" t="s">
        <v>357</v>
      </c>
      <c r="D244" s="78" t="s">
        <v>356</v>
      </c>
      <c r="E244" s="78" t="s">
        <v>477</v>
      </c>
      <c r="F244" s="78" t="s">
        <v>476</v>
      </c>
      <c r="G244" s="78" t="s">
        <v>475</v>
      </c>
      <c r="H244" s="78" t="s">
        <v>352</v>
      </c>
    </row>
    <row r="245" spans="1:8" s="77" customFormat="1" ht="19.7" customHeight="1" x14ac:dyDescent="0.2">
      <c r="A245" s="78" t="s">
        <v>47</v>
      </c>
      <c r="B245" s="78" t="s">
        <v>48</v>
      </c>
      <c r="C245" s="78" t="s">
        <v>357</v>
      </c>
      <c r="D245" s="78" t="s">
        <v>356</v>
      </c>
      <c r="E245" s="78" t="s">
        <v>373</v>
      </c>
      <c r="F245" s="78" t="s">
        <v>372</v>
      </c>
      <c r="G245" s="78" t="s">
        <v>474</v>
      </c>
      <c r="H245" s="78" t="s">
        <v>352</v>
      </c>
    </row>
    <row r="246" spans="1:8" s="77" customFormat="1" ht="19.7" customHeight="1" x14ac:dyDescent="0.2">
      <c r="A246" s="78" t="s">
        <v>105</v>
      </c>
      <c r="B246" s="78" t="s">
        <v>106</v>
      </c>
      <c r="C246" s="78" t="s">
        <v>357</v>
      </c>
      <c r="D246" s="78" t="s">
        <v>356</v>
      </c>
      <c r="E246" s="78" t="s">
        <v>373</v>
      </c>
      <c r="F246" s="78" t="s">
        <v>372</v>
      </c>
      <c r="G246" s="78" t="s">
        <v>473</v>
      </c>
      <c r="H246" s="78" t="s">
        <v>352</v>
      </c>
    </row>
    <row r="247" spans="1:8" s="77" customFormat="1" ht="19.7" customHeight="1" x14ac:dyDescent="0.2">
      <c r="A247" s="78" t="s">
        <v>213</v>
      </c>
      <c r="B247" s="78" t="s">
        <v>214</v>
      </c>
      <c r="C247" s="78" t="s">
        <v>357</v>
      </c>
      <c r="D247" s="78" t="s">
        <v>356</v>
      </c>
      <c r="E247" s="78" t="s">
        <v>355</v>
      </c>
      <c r="F247" s="78" t="s">
        <v>354</v>
      </c>
      <c r="G247" s="78" t="s">
        <v>472</v>
      </c>
      <c r="H247" s="78" t="s">
        <v>352</v>
      </c>
    </row>
    <row r="248" spans="1:8" s="77" customFormat="1" ht="19.7" customHeight="1" x14ac:dyDescent="0.2">
      <c r="A248" s="78" t="s">
        <v>471</v>
      </c>
      <c r="B248" s="78" t="s">
        <v>470</v>
      </c>
      <c r="C248" s="78" t="s">
        <v>357</v>
      </c>
      <c r="D248" s="78" t="s">
        <v>356</v>
      </c>
      <c r="E248" s="78" t="s">
        <v>355</v>
      </c>
      <c r="F248" s="78" t="s">
        <v>354</v>
      </c>
      <c r="G248" s="78" t="s">
        <v>469</v>
      </c>
      <c r="H248" s="78" t="s">
        <v>352</v>
      </c>
    </row>
    <row r="249" spans="1:8" s="77" customFormat="1" ht="19.7" customHeight="1" x14ac:dyDescent="0.2">
      <c r="A249" s="78" t="s">
        <v>49</v>
      </c>
      <c r="B249" s="78" t="s">
        <v>50</v>
      </c>
      <c r="C249" s="78" t="s">
        <v>357</v>
      </c>
      <c r="D249" s="78" t="s">
        <v>356</v>
      </c>
      <c r="E249" s="78" t="s">
        <v>355</v>
      </c>
      <c r="F249" s="78" t="s">
        <v>354</v>
      </c>
      <c r="G249" s="78" t="s">
        <v>468</v>
      </c>
      <c r="H249" s="78" t="s">
        <v>352</v>
      </c>
    </row>
    <row r="250" spans="1:8" s="77" customFormat="1" ht="19.7" customHeight="1" x14ac:dyDescent="0.2">
      <c r="A250" s="78" t="s">
        <v>49</v>
      </c>
      <c r="B250" s="78" t="s">
        <v>50</v>
      </c>
      <c r="C250" s="78" t="s">
        <v>357</v>
      </c>
      <c r="D250" s="78" t="s">
        <v>356</v>
      </c>
      <c r="E250" s="78" t="s">
        <v>373</v>
      </c>
      <c r="F250" s="78" t="s">
        <v>372</v>
      </c>
      <c r="G250" s="78" t="s">
        <v>468</v>
      </c>
      <c r="H250" s="78" t="s">
        <v>352</v>
      </c>
    </row>
    <row r="251" spans="1:8" s="77" customFormat="1" ht="19.7" customHeight="1" x14ac:dyDescent="0.2">
      <c r="A251" s="78" t="s">
        <v>51</v>
      </c>
      <c r="B251" s="78" t="s">
        <v>52</v>
      </c>
      <c r="C251" s="78" t="s">
        <v>357</v>
      </c>
      <c r="D251" s="78" t="s">
        <v>356</v>
      </c>
      <c r="E251" s="78" t="s">
        <v>373</v>
      </c>
      <c r="F251" s="78" t="s">
        <v>372</v>
      </c>
      <c r="G251" s="78" t="s">
        <v>467</v>
      </c>
      <c r="H251" s="78" t="s">
        <v>352</v>
      </c>
    </row>
    <row r="252" spans="1:8" s="77" customFormat="1" ht="19.7" customHeight="1" x14ac:dyDescent="0.2">
      <c r="A252" s="78" t="s">
        <v>107</v>
      </c>
      <c r="B252" s="78" t="s">
        <v>108</v>
      </c>
      <c r="C252" s="78" t="s">
        <v>357</v>
      </c>
      <c r="D252" s="78" t="s">
        <v>356</v>
      </c>
      <c r="E252" s="78" t="s">
        <v>373</v>
      </c>
      <c r="F252" s="78" t="s">
        <v>372</v>
      </c>
      <c r="G252" s="78" t="s">
        <v>466</v>
      </c>
      <c r="H252" s="78" t="s">
        <v>352</v>
      </c>
    </row>
    <row r="253" spans="1:8" s="77" customFormat="1" ht="19.7" customHeight="1" x14ac:dyDescent="0.2">
      <c r="A253" s="78" t="s">
        <v>215</v>
      </c>
      <c r="B253" s="78" t="s">
        <v>216</v>
      </c>
      <c r="C253" s="78" t="s">
        <v>357</v>
      </c>
      <c r="D253" s="78" t="s">
        <v>356</v>
      </c>
      <c r="E253" s="78" t="s">
        <v>355</v>
      </c>
      <c r="F253" s="78" t="s">
        <v>354</v>
      </c>
      <c r="G253" s="78" t="s">
        <v>465</v>
      </c>
      <c r="H253" s="78" t="s">
        <v>352</v>
      </c>
    </row>
    <row r="254" spans="1:8" s="77" customFormat="1" ht="19.7" customHeight="1" x14ac:dyDescent="0.2">
      <c r="A254" s="78" t="s">
        <v>464</v>
      </c>
      <c r="B254" s="78" t="s">
        <v>463</v>
      </c>
      <c r="C254" s="78" t="s">
        <v>357</v>
      </c>
      <c r="D254" s="78" t="s">
        <v>356</v>
      </c>
      <c r="E254" s="78" t="s">
        <v>355</v>
      </c>
      <c r="F254" s="78" t="s">
        <v>354</v>
      </c>
      <c r="G254" s="78" t="s">
        <v>462</v>
      </c>
      <c r="H254" s="78" t="s">
        <v>352</v>
      </c>
    </row>
    <row r="255" spans="1:8" s="77" customFormat="1" ht="19.7" customHeight="1" x14ac:dyDescent="0.2">
      <c r="A255" s="78" t="s">
        <v>217</v>
      </c>
      <c r="B255" s="78" t="s">
        <v>218</v>
      </c>
      <c r="C255" s="78" t="s">
        <v>357</v>
      </c>
      <c r="D255" s="78" t="s">
        <v>356</v>
      </c>
      <c r="E255" s="78" t="s">
        <v>461</v>
      </c>
      <c r="F255" s="78" t="s">
        <v>460</v>
      </c>
      <c r="G255" s="78" t="s">
        <v>457</v>
      </c>
      <c r="H255" s="78" t="s">
        <v>352</v>
      </c>
    </row>
    <row r="256" spans="1:8" s="77" customFormat="1" ht="19.7" customHeight="1" x14ac:dyDescent="0.2">
      <c r="A256" s="78" t="s">
        <v>217</v>
      </c>
      <c r="B256" s="78" t="s">
        <v>218</v>
      </c>
      <c r="C256" s="78" t="s">
        <v>357</v>
      </c>
      <c r="D256" s="78" t="s">
        <v>356</v>
      </c>
      <c r="E256" s="78" t="s">
        <v>459</v>
      </c>
      <c r="F256" s="78" t="s">
        <v>458</v>
      </c>
      <c r="G256" s="78" t="s">
        <v>457</v>
      </c>
      <c r="H256" s="78" t="s">
        <v>352</v>
      </c>
    </row>
    <row r="257" spans="1:8" s="77" customFormat="1" ht="19.7" customHeight="1" x14ac:dyDescent="0.2">
      <c r="A257" s="78" t="s">
        <v>219</v>
      </c>
      <c r="B257" s="78" t="s">
        <v>220</v>
      </c>
      <c r="C257" s="78" t="s">
        <v>357</v>
      </c>
      <c r="D257" s="78" t="s">
        <v>356</v>
      </c>
      <c r="E257" s="78" t="s">
        <v>461</v>
      </c>
      <c r="F257" s="78" t="s">
        <v>460</v>
      </c>
      <c r="G257" s="78" t="s">
        <v>457</v>
      </c>
      <c r="H257" s="78" t="s">
        <v>352</v>
      </c>
    </row>
    <row r="258" spans="1:8" s="77" customFormat="1" ht="19.7" customHeight="1" x14ac:dyDescent="0.2">
      <c r="A258" s="78" t="s">
        <v>219</v>
      </c>
      <c r="B258" s="78" t="s">
        <v>220</v>
      </c>
      <c r="C258" s="78" t="s">
        <v>357</v>
      </c>
      <c r="D258" s="78" t="s">
        <v>356</v>
      </c>
      <c r="E258" s="78" t="s">
        <v>459</v>
      </c>
      <c r="F258" s="78" t="s">
        <v>458</v>
      </c>
      <c r="G258" s="78" t="s">
        <v>457</v>
      </c>
      <c r="H258" s="78" t="s">
        <v>352</v>
      </c>
    </row>
    <row r="259" spans="1:8" s="77" customFormat="1" ht="19.7" customHeight="1" x14ac:dyDescent="0.2">
      <c r="A259" s="78" t="s">
        <v>221</v>
      </c>
      <c r="B259" s="78" t="s">
        <v>222</v>
      </c>
      <c r="C259" s="78" t="s">
        <v>357</v>
      </c>
      <c r="D259" s="78" t="s">
        <v>356</v>
      </c>
      <c r="E259" s="78" t="s">
        <v>355</v>
      </c>
      <c r="F259" s="78" t="s">
        <v>354</v>
      </c>
      <c r="G259" s="78" t="s">
        <v>457</v>
      </c>
      <c r="H259" s="78" t="s">
        <v>352</v>
      </c>
    </row>
    <row r="260" spans="1:8" s="77" customFormat="1" ht="19.7" customHeight="1" x14ac:dyDescent="0.2">
      <c r="A260" s="78" t="s">
        <v>221</v>
      </c>
      <c r="B260" s="78" t="s">
        <v>222</v>
      </c>
      <c r="C260" s="78" t="s">
        <v>357</v>
      </c>
      <c r="D260" s="78" t="s">
        <v>356</v>
      </c>
      <c r="E260" s="78" t="s">
        <v>389</v>
      </c>
      <c r="F260" s="78" t="s">
        <v>388</v>
      </c>
      <c r="G260" s="78" t="s">
        <v>457</v>
      </c>
      <c r="H260" s="78" t="s">
        <v>352</v>
      </c>
    </row>
    <row r="261" spans="1:8" s="77" customFormat="1" ht="19.7" customHeight="1" x14ac:dyDescent="0.2">
      <c r="A261" s="78" t="s">
        <v>456</v>
      </c>
      <c r="B261" s="78" t="s">
        <v>455</v>
      </c>
      <c r="C261" s="78" t="s">
        <v>357</v>
      </c>
      <c r="D261" s="78" t="s">
        <v>356</v>
      </c>
      <c r="E261" s="78" t="s">
        <v>355</v>
      </c>
      <c r="F261" s="78" t="s">
        <v>354</v>
      </c>
      <c r="G261" s="78" t="s">
        <v>454</v>
      </c>
      <c r="H261" s="78" t="s">
        <v>352</v>
      </c>
    </row>
    <row r="262" spans="1:8" s="77" customFormat="1" ht="19.7" customHeight="1" x14ac:dyDescent="0.2">
      <c r="A262" s="78" t="s">
        <v>223</v>
      </c>
      <c r="B262" s="78" t="s">
        <v>224</v>
      </c>
      <c r="C262" s="78" t="s">
        <v>357</v>
      </c>
      <c r="D262" s="78" t="s">
        <v>356</v>
      </c>
      <c r="E262" s="78" t="s">
        <v>355</v>
      </c>
      <c r="F262" s="78" t="s">
        <v>354</v>
      </c>
      <c r="G262" s="78" t="s">
        <v>453</v>
      </c>
      <c r="H262" s="78" t="s">
        <v>352</v>
      </c>
    </row>
    <row r="263" spans="1:8" s="77" customFormat="1" ht="19.7" customHeight="1" x14ac:dyDescent="0.2">
      <c r="A263" s="78" t="s">
        <v>53</v>
      </c>
      <c r="B263" s="78" t="s">
        <v>54</v>
      </c>
      <c r="C263" s="78" t="s">
        <v>357</v>
      </c>
      <c r="D263" s="78" t="s">
        <v>356</v>
      </c>
      <c r="E263" s="78" t="s">
        <v>373</v>
      </c>
      <c r="F263" s="78" t="s">
        <v>372</v>
      </c>
      <c r="G263" s="78" t="s">
        <v>452</v>
      </c>
      <c r="H263" s="78" t="s">
        <v>352</v>
      </c>
    </row>
    <row r="264" spans="1:8" s="77" customFormat="1" ht="19.7" customHeight="1" x14ac:dyDescent="0.2">
      <c r="A264" s="78" t="s">
        <v>451</v>
      </c>
      <c r="B264" s="78" t="s">
        <v>450</v>
      </c>
      <c r="C264" s="78" t="s">
        <v>357</v>
      </c>
      <c r="D264" s="78" t="s">
        <v>356</v>
      </c>
      <c r="E264" s="78" t="s">
        <v>355</v>
      </c>
      <c r="F264" s="78" t="s">
        <v>354</v>
      </c>
      <c r="G264" s="78" t="s">
        <v>449</v>
      </c>
      <c r="H264" s="78" t="s">
        <v>352</v>
      </c>
    </row>
    <row r="265" spans="1:8" s="77" customFormat="1" ht="19.7" customHeight="1" x14ac:dyDescent="0.2">
      <c r="A265" s="78" t="s">
        <v>451</v>
      </c>
      <c r="B265" s="78" t="s">
        <v>450</v>
      </c>
      <c r="C265" s="78" t="s">
        <v>357</v>
      </c>
      <c r="D265" s="78" t="s">
        <v>356</v>
      </c>
      <c r="E265" s="78" t="s">
        <v>365</v>
      </c>
      <c r="F265" s="78" t="s">
        <v>364</v>
      </c>
      <c r="G265" s="78" t="s">
        <v>449</v>
      </c>
      <c r="H265" s="78" t="s">
        <v>352</v>
      </c>
    </row>
    <row r="266" spans="1:8" s="77" customFormat="1" ht="19.7" customHeight="1" x14ac:dyDescent="0.2">
      <c r="A266" s="78" t="s">
        <v>225</v>
      </c>
      <c r="B266" s="78" t="s">
        <v>226</v>
      </c>
      <c r="C266" s="78" t="s">
        <v>357</v>
      </c>
      <c r="D266" s="78" t="s">
        <v>356</v>
      </c>
      <c r="E266" s="78" t="s">
        <v>355</v>
      </c>
      <c r="F266" s="78" t="s">
        <v>354</v>
      </c>
      <c r="G266" s="78" t="s">
        <v>448</v>
      </c>
      <c r="H266" s="78" t="s">
        <v>352</v>
      </c>
    </row>
    <row r="267" spans="1:8" s="77" customFormat="1" ht="19.7" customHeight="1" x14ac:dyDescent="0.2">
      <c r="A267" s="78" t="s">
        <v>227</v>
      </c>
      <c r="B267" s="78" t="s">
        <v>228</v>
      </c>
      <c r="C267" s="78" t="s">
        <v>357</v>
      </c>
      <c r="D267" s="78" t="s">
        <v>356</v>
      </c>
      <c r="E267" s="78" t="s">
        <v>406</v>
      </c>
      <c r="F267" s="78" t="s">
        <v>405</v>
      </c>
      <c r="G267" s="78" t="s">
        <v>448</v>
      </c>
      <c r="H267" s="78" t="s">
        <v>352</v>
      </c>
    </row>
    <row r="268" spans="1:8" s="77" customFormat="1" ht="19.7" customHeight="1" x14ac:dyDescent="0.2">
      <c r="A268" s="78" t="s">
        <v>298</v>
      </c>
      <c r="B268" s="78" t="s">
        <v>299</v>
      </c>
      <c r="C268" s="78" t="s">
        <v>357</v>
      </c>
      <c r="D268" s="78" t="s">
        <v>356</v>
      </c>
      <c r="E268" s="78" t="s">
        <v>355</v>
      </c>
      <c r="F268" s="78" t="s">
        <v>354</v>
      </c>
      <c r="G268" s="78" t="s">
        <v>424</v>
      </c>
      <c r="H268" s="78" t="s">
        <v>352</v>
      </c>
    </row>
    <row r="269" spans="1:8" s="77" customFormat="1" ht="19.7" customHeight="1" x14ac:dyDescent="0.2">
      <c r="A269" s="78" t="s">
        <v>229</v>
      </c>
      <c r="B269" s="78" t="s">
        <v>230</v>
      </c>
      <c r="C269" s="78" t="s">
        <v>357</v>
      </c>
      <c r="D269" s="78" t="s">
        <v>356</v>
      </c>
      <c r="E269" s="78" t="s">
        <v>355</v>
      </c>
      <c r="F269" s="78" t="s">
        <v>354</v>
      </c>
      <c r="G269" s="78" t="s">
        <v>445</v>
      </c>
      <c r="H269" s="78" t="s">
        <v>352</v>
      </c>
    </row>
    <row r="270" spans="1:8" s="77" customFormat="1" ht="19.7" customHeight="1" x14ac:dyDescent="0.2">
      <c r="A270" s="78" t="s">
        <v>447</v>
      </c>
      <c r="B270" s="78" t="s">
        <v>446</v>
      </c>
      <c r="C270" s="78" t="s">
        <v>357</v>
      </c>
      <c r="D270" s="78" t="s">
        <v>356</v>
      </c>
      <c r="E270" s="78" t="s">
        <v>389</v>
      </c>
      <c r="F270" s="78" t="s">
        <v>388</v>
      </c>
      <c r="G270" s="78" t="s">
        <v>445</v>
      </c>
      <c r="H270" s="78" t="s">
        <v>352</v>
      </c>
    </row>
    <row r="271" spans="1:8" s="77" customFormat="1" ht="19.7" customHeight="1" x14ac:dyDescent="0.2">
      <c r="A271" s="78" t="s">
        <v>55</v>
      </c>
      <c r="B271" s="78" t="s">
        <v>56</v>
      </c>
      <c r="C271" s="78" t="s">
        <v>357</v>
      </c>
      <c r="D271" s="78" t="s">
        <v>356</v>
      </c>
      <c r="E271" s="78" t="s">
        <v>373</v>
      </c>
      <c r="F271" s="78" t="s">
        <v>372</v>
      </c>
      <c r="G271" s="78" t="s">
        <v>444</v>
      </c>
      <c r="H271" s="78" t="s">
        <v>352</v>
      </c>
    </row>
    <row r="272" spans="1:8" s="77" customFormat="1" ht="19.7" customHeight="1" x14ac:dyDescent="0.2">
      <c r="A272" s="78" t="s">
        <v>231</v>
      </c>
      <c r="B272" s="78" t="s">
        <v>232</v>
      </c>
      <c r="C272" s="78" t="s">
        <v>357</v>
      </c>
      <c r="D272" s="78" t="s">
        <v>356</v>
      </c>
      <c r="E272" s="78" t="s">
        <v>355</v>
      </c>
      <c r="F272" s="78" t="s">
        <v>354</v>
      </c>
      <c r="G272" s="78" t="s">
        <v>441</v>
      </c>
      <c r="H272" s="78" t="s">
        <v>352</v>
      </c>
    </row>
    <row r="273" spans="1:8" s="77" customFormat="1" ht="19.7" customHeight="1" x14ac:dyDescent="0.2">
      <c r="A273" s="78" t="s">
        <v>443</v>
      </c>
      <c r="B273" s="78" t="s">
        <v>442</v>
      </c>
      <c r="C273" s="78" t="s">
        <v>357</v>
      </c>
      <c r="D273" s="78" t="s">
        <v>356</v>
      </c>
      <c r="E273" s="78" t="s">
        <v>355</v>
      </c>
      <c r="F273" s="78" t="s">
        <v>354</v>
      </c>
      <c r="G273" s="78" t="s">
        <v>441</v>
      </c>
      <c r="H273" s="78" t="s">
        <v>352</v>
      </c>
    </row>
    <row r="274" spans="1:8" s="77" customFormat="1" ht="19.7" customHeight="1" x14ac:dyDescent="0.2">
      <c r="A274" s="78" t="s">
        <v>443</v>
      </c>
      <c r="B274" s="78" t="s">
        <v>442</v>
      </c>
      <c r="C274" s="78" t="s">
        <v>357</v>
      </c>
      <c r="D274" s="78" t="s">
        <v>356</v>
      </c>
      <c r="E274" s="78" t="s">
        <v>389</v>
      </c>
      <c r="F274" s="78" t="s">
        <v>388</v>
      </c>
      <c r="G274" s="78" t="s">
        <v>441</v>
      </c>
      <c r="H274" s="78" t="s">
        <v>352</v>
      </c>
    </row>
    <row r="275" spans="1:8" s="77" customFormat="1" ht="19.7" customHeight="1" x14ac:dyDescent="0.2">
      <c r="A275" s="78" t="s">
        <v>233</v>
      </c>
      <c r="B275" s="78" t="s">
        <v>234</v>
      </c>
      <c r="C275" s="78" t="s">
        <v>357</v>
      </c>
      <c r="D275" s="78" t="s">
        <v>356</v>
      </c>
      <c r="E275" s="78" t="s">
        <v>355</v>
      </c>
      <c r="F275" s="78" t="s">
        <v>354</v>
      </c>
      <c r="G275" s="78" t="s">
        <v>440</v>
      </c>
      <c r="H275" s="78" t="s">
        <v>352</v>
      </c>
    </row>
    <row r="276" spans="1:8" s="77" customFormat="1" ht="19.7" customHeight="1" x14ac:dyDescent="0.2">
      <c r="A276" s="78" t="s">
        <v>439</v>
      </c>
      <c r="B276" s="78" t="s">
        <v>438</v>
      </c>
      <c r="C276" s="78" t="s">
        <v>357</v>
      </c>
      <c r="D276" s="78" t="s">
        <v>356</v>
      </c>
      <c r="E276" s="78" t="s">
        <v>365</v>
      </c>
      <c r="F276" s="78" t="s">
        <v>364</v>
      </c>
      <c r="G276" s="78" t="s">
        <v>437</v>
      </c>
      <c r="H276" s="78" t="s">
        <v>352</v>
      </c>
    </row>
    <row r="277" spans="1:8" s="77" customFormat="1" ht="19.7" customHeight="1" x14ac:dyDescent="0.2">
      <c r="A277" s="78" t="s">
        <v>57</v>
      </c>
      <c r="B277" s="78" t="s">
        <v>58</v>
      </c>
      <c r="C277" s="78" t="s">
        <v>357</v>
      </c>
      <c r="D277" s="78" t="s">
        <v>356</v>
      </c>
      <c r="E277" s="78" t="s">
        <v>373</v>
      </c>
      <c r="F277" s="78" t="s">
        <v>372</v>
      </c>
      <c r="G277" s="78" t="s">
        <v>436</v>
      </c>
      <c r="H277" s="78" t="s">
        <v>352</v>
      </c>
    </row>
    <row r="278" spans="1:8" s="77" customFormat="1" ht="19.7" customHeight="1" x14ac:dyDescent="0.2">
      <c r="A278" s="78" t="s">
        <v>235</v>
      </c>
      <c r="B278" s="78" t="s">
        <v>236</v>
      </c>
      <c r="C278" s="78" t="s">
        <v>357</v>
      </c>
      <c r="D278" s="78" t="s">
        <v>356</v>
      </c>
      <c r="E278" s="78" t="s">
        <v>355</v>
      </c>
      <c r="F278" s="78" t="s">
        <v>354</v>
      </c>
      <c r="G278" s="78" t="s">
        <v>433</v>
      </c>
      <c r="H278" s="78" t="s">
        <v>352</v>
      </c>
    </row>
    <row r="279" spans="1:8" s="77" customFormat="1" ht="19.7" customHeight="1" x14ac:dyDescent="0.2">
      <c r="A279" s="78" t="s">
        <v>435</v>
      </c>
      <c r="B279" s="78" t="s">
        <v>434</v>
      </c>
      <c r="C279" s="78" t="s">
        <v>357</v>
      </c>
      <c r="D279" s="78" t="s">
        <v>356</v>
      </c>
      <c r="E279" s="78" t="s">
        <v>355</v>
      </c>
      <c r="F279" s="78" t="s">
        <v>354</v>
      </c>
      <c r="G279" s="78" t="s">
        <v>433</v>
      </c>
      <c r="H279" s="78" t="s">
        <v>352</v>
      </c>
    </row>
    <row r="280" spans="1:8" s="77" customFormat="1" ht="19.7" customHeight="1" x14ac:dyDescent="0.2">
      <c r="A280" s="78" t="s">
        <v>435</v>
      </c>
      <c r="B280" s="78" t="s">
        <v>434</v>
      </c>
      <c r="C280" s="78" t="s">
        <v>357</v>
      </c>
      <c r="D280" s="78" t="s">
        <v>356</v>
      </c>
      <c r="E280" s="78" t="s">
        <v>389</v>
      </c>
      <c r="F280" s="78" t="s">
        <v>388</v>
      </c>
      <c r="G280" s="78" t="s">
        <v>433</v>
      </c>
      <c r="H280" s="78" t="s">
        <v>352</v>
      </c>
    </row>
    <row r="281" spans="1:8" s="77" customFormat="1" ht="19.7" customHeight="1" x14ac:dyDescent="0.2">
      <c r="A281" s="78" t="s">
        <v>237</v>
      </c>
      <c r="B281" s="78" t="s">
        <v>238</v>
      </c>
      <c r="C281" s="78" t="s">
        <v>357</v>
      </c>
      <c r="D281" s="78" t="s">
        <v>356</v>
      </c>
      <c r="E281" s="78" t="s">
        <v>355</v>
      </c>
      <c r="F281" s="78" t="s">
        <v>354</v>
      </c>
      <c r="G281" s="78" t="s">
        <v>433</v>
      </c>
      <c r="H281" s="78" t="s">
        <v>352</v>
      </c>
    </row>
    <row r="282" spans="1:8" s="77" customFormat="1" ht="19.7" customHeight="1" x14ac:dyDescent="0.2">
      <c r="A282" s="78" t="s">
        <v>237</v>
      </c>
      <c r="B282" s="78" t="s">
        <v>238</v>
      </c>
      <c r="C282" s="78" t="s">
        <v>357</v>
      </c>
      <c r="D282" s="78" t="s">
        <v>356</v>
      </c>
      <c r="E282" s="78" t="s">
        <v>406</v>
      </c>
      <c r="F282" s="78" t="s">
        <v>405</v>
      </c>
      <c r="G282" s="78" t="s">
        <v>433</v>
      </c>
      <c r="H282" s="78" t="s">
        <v>352</v>
      </c>
    </row>
    <row r="283" spans="1:8" s="77" customFormat="1" ht="19.7" customHeight="1" x14ac:dyDescent="0.2">
      <c r="A283" s="78" t="s">
        <v>432</v>
      </c>
      <c r="B283" s="78" t="s">
        <v>431</v>
      </c>
      <c r="C283" s="78" t="s">
        <v>357</v>
      </c>
      <c r="D283" s="78" t="s">
        <v>356</v>
      </c>
      <c r="E283" s="78" t="s">
        <v>355</v>
      </c>
      <c r="F283" s="78" t="s">
        <v>354</v>
      </c>
      <c r="G283" s="78" t="s">
        <v>430</v>
      </c>
      <c r="H283" s="78" t="s">
        <v>352</v>
      </c>
    </row>
    <row r="284" spans="1:8" s="77" customFormat="1" ht="19.7" customHeight="1" x14ac:dyDescent="0.2">
      <c r="A284" s="78" t="s">
        <v>59</v>
      </c>
      <c r="B284" s="78" t="s">
        <v>60</v>
      </c>
      <c r="C284" s="78" t="s">
        <v>357</v>
      </c>
      <c r="D284" s="78" t="s">
        <v>356</v>
      </c>
      <c r="E284" s="78" t="s">
        <v>373</v>
      </c>
      <c r="F284" s="78" t="s">
        <v>372</v>
      </c>
      <c r="G284" s="78" t="s">
        <v>429</v>
      </c>
      <c r="H284" s="78" t="s">
        <v>352</v>
      </c>
    </row>
    <row r="285" spans="1:8" s="77" customFormat="1" ht="19.7" customHeight="1" x14ac:dyDescent="0.2">
      <c r="A285" s="78" t="s">
        <v>109</v>
      </c>
      <c r="B285" s="78" t="s">
        <v>110</v>
      </c>
      <c r="C285" s="78" t="s">
        <v>357</v>
      </c>
      <c r="D285" s="78" t="s">
        <v>356</v>
      </c>
      <c r="E285" s="78" t="s">
        <v>373</v>
      </c>
      <c r="F285" s="78" t="s">
        <v>372</v>
      </c>
      <c r="G285" s="78" t="s">
        <v>428</v>
      </c>
      <c r="H285" s="78" t="s">
        <v>352</v>
      </c>
    </row>
    <row r="286" spans="1:8" s="77" customFormat="1" ht="19.7" customHeight="1" x14ac:dyDescent="0.2">
      <c r="A286" s="78" t="s">
        <v>427</v>
      </c>
      <c r="B286" s="78" t="s">
        <v>426</v>
      </c>
      <c r="C286" s="78" t="s">
        <v>401</v>
      </c>
      <c r="D286" s="78" t="s">
        <v>400</v>
      </c>
      <c r="E286" s="78" t="s">
        <v>419</v>
      </c>
      <c r="F286" s="78" t="s">
        <v>418</v>
      </c>
      <c r="G286" s="78" t="s">
        <v>425</v>
      </c>
      <c r="H286" s="78" t="s">
        <v>352</v>
      </c>
    </row>
    <row r="287" spans="1:8" s="77" customFormat="1" ht="19.7" customHeight="1" x14ac:dyDescent="0.2">
      <c r="A287" s="78" t="s">
        <v>300</v>
      </c>
      <c r="B287" s="78" t="s">
        <v>301</v>
      </c>
      <c r="C287" s="78" t="s">
        <v>357</v>
      </c>
      <c r="D287" s="78" t="s">
        <v>356</v>
      </c>
      <c r="E287" s="78" t="s">
        <v>355</v>
      </c>
      <c r="F287" s="78" t="s">
        <v>354</v>
      </c>
      <c r="G287" s="78" t="s">
        <v>424</v>
      </c>
      <c r="H287" s="78" t="s">
        <v>352</v>
      </c>
    </row>
    <row r="288" spans="1:8" s="77" customFormat="1" ht="19.7" customHeight="1" x14ac:dyDescent="0.2">
      <c r="A288" s="78" t="s">
        <v>316</v>
      </c>
      <c r="B288" s="78" t="s">
        <v>317</v>
      </c>
      <c r="C288" s="78" t="s">
        <v>401</v>
      </c>
      <c r="D288" s="78" t="s">
        <v>400</v>
      </c>
      <c r="E288" s="78" t="s">
        <v>423</v>
      </c>
      <c r="F288" s="78" t="s">
        <v>422</v>
      </c>
      <c r="G288" s="78" t="s">
        <v>413</v>
      </c>
      <c r="H288" s="78" t="s">
        <v>352</v>
      </c>
    </row>
    <row r="289" spans="1:8" s="77" customFormat="1" ht="19.7" customHeight="1" x14ac:dyDescent="0.2">
      <c r="A289" s="78" t="s">
        <v>316</v>
      </c>
      <c r="B289" s="78" t="s">
        <v>317</v>
      </c>
      <c r="C289" s="78" t="s">
        <v>401</v>
      </c>
      <c r="D289" s="78" t="s">
        <v>400</v>
      </c>
      <c r="E289" s="78" t="s">
        <v>421</v>
      </c>
      <c r="F289" s="78" t="s">
        <v>420</v>
      </c>
      <c r="G289" s="78" t="s">
        <v>413</v>
      </c>
      <c r="H289" s="78" t="s">
        <v>352</v>
      </c>
    </row>
    <row r="290" spans="1:8" s="77" customFormat="1" ht="19.7" customHeight="1" x14ac:dyDescent="0.2">
      <c r="A290" s="78" t="s">
        <v>417</v>
      </c>
      <c r="B290" s="78" t="s">
        <v>416</v>
      </c>
      <c r="C290" s="78" t="s">
        <v>401</v>
      </c>
      <c r="D290" s="78" t="s">
        <v>400</v>
      </c>
      <c r="E290" s="78" t="s">
        <v>419</v>
      </c>
      <c r="F290" s="78" t="s">
        <v>418</v>
      </c>
      <c r="G290" s="78" t="s">
        <v>413</v>
      </c>
      <c r="H290" s="78" t="s">
        <v>352</v>
      </c>
    </row>
    <row r="291" spans="1:8" s="77" customFormat="1" ht="19.7" customHeight="1" x14ac:dyDescent="0.2">
      <c r="A291" s="78" t="s">
        <v>417</v>
      </c>
      <c r="B291" s="78" t="s">
        <v>416</v>
      </c>
      <c r="C291" s="78" t="s">
        <v>401</v>
      </c>
      <c r="D291" s="78" t="s">
        <v>400</v>
      </c>
      <c r="E291" s="78" t="s">
        <v>415</v>
      </c>
      <c r="F291" s="78" t="s">
        <v>414</v>
      </c>
      <c r="G291" s="78" t="s">
        <v>413</v>
      </c>
      <c r="H291" s="78" t="s">
        <v>352</v>
      </c>
    </row>
    <row r="292" spans="1:8" s="77" customFormat="1" ht="19.7" customHeight="1" x14ac:dyDescent="0.2">
      <c r="A292" s="78" t="s">
        <v>318</v>
      </c>
      <c r="B292" s="78" t="s">
        <v>317</v>
      </c>
      <c r="C292" s="78" t="s">
        <v>401</v>
      </c>
      <c r="D292" s="78" t="s">
        <v>400</v>
      </c>
      <c r="E292" s="78" t="s">
        <v>399</v>
      </c>
      <c r="F292" s="78" t="s">
        <v>398</v>
      </c>
      <c r="G292" s="78" t="s">
        <v>413</v>
      </c>
      <c r="H292" s="78" t="s">
        <v>352</v>
      </c>
    </row>
    <row r="293" spans="1:8" s="77" customFormat="1" ht="19.7" customHeight="1" x14ac:dyDescent="0.2">
      <c r="A293" s="78" t="s">
        <v>239</v>
      </c>
      <c r="B293" s="78" t="s">
        <v>240</v>
      </c>
      <c r="C293" s="78" t="s">
        <v>357</v>
      </c>
      <c r="D293" s="78" t="s">
        <v>356</v>
      </c>
      <c r="E293" s="78" t="s">
        <v>365</v>
      </c>
      <c r="F293" s="78" t="s">
        <v>364</v>
      </c>
      <c r="G293" s="78" t="s">
        <v>410</v>
      </c>
      <c r="H293" s="78" t="s">
        <v>352</v>
      </c>
    </row>
    <row r="294" spans="1:8" s="77" customFormat="1" ht="19.7" customHeight="1" x14ac:dyDescent="0.2">
      <c r="A294" s="78" t="s">
        <v>412</v>
      </c>
      <c r="B294" s="78" t="s">
        <v>411</v>
      </c>
      <c r="C294" s="78" t="s">
        <v>357</v>
      </c>
      <c r="D294" s="78" t="s">
        <v>356</v>
      </c>
      <c r="E294" s="78" t="s">
        <v>365</v>
      </c>
      <c r="F294" s="78" t="s">
        <v>364</v>
      </c>
      <c r="G294" s="78" t="s">
        <v>410</v>
      </c>
      <c r="H294" s="78" t="s">
        <v>352</v>
      </c>
    </row>
    <row r="295" spans="1:8" s="77" customFormat="1" ht="19.7" customHeight="1" x14ac:dyDescent="0.2">
      <c r="A295" s="78" t="s">
        <v>409</v>
      </c>
      <c r="B295" s="78" t="s">
        <v>408</v>
      </c>
      <c r="C295" s="78" t="s">
        <v>357</v>
      </c>
      <c r="D295" s="78" t="s">
        <v>356</v>
      </c>
      <c r="E295" s="78" t="s">
        <v>355</v>
      </c>
      <c r="F295" s="78" t="s">
        <v>354</v>
      </c>
      <c r="G295" s="78" t="s">
        <v>407</v>
      </c>
      <c r="H295" s="78" t="s">
        <v>352</v>
      </c>
    </row>
    <row r="296" spans="1:8" s="77" customFormat="1" ht="19.7" customHeight="1" x14ac:dyDescent="0.2">
      <c r="A296" s="78" t="s">
        <v>241</v>
      </c>
      <c r="B296" s="78" t="s">
        <v>242</v>
      </c>
      <c r="C296" s="78" t="s">
        <v>357</v>
      </c>
      <c r="D296" s="78" t="s">
        <v>356</v>
      </c>
      <c r="E296" s="78" t="s">
        <v>355</v>
      </c>
      <c r="F296" s="78" t="s">
        <v>354</v>
      </c>
      <c r="G296" s="78" t="s">
        <v>404</v>
      </c>
      <c r="H296" s="78" t="s">
        <v>352</v>
      </c>
    </row>
    <row r="297" spans="1:8" s="77" customFormat="1" ht="19.7" customHeight="1" x14ac:dyDescent="0.2">
      <c r="A297" s="78" t="s">
        <v>243</v>
      </c>
      <c r="B297" s="78" t="s">
        <v>244</v>
      </c>
      <c r="C297" s="78" t="s">
        <v>357</v>
      </c>
      <c r="D297" s="78" t="s">
        <v>356</v>
      </c>
      <c r="E297" s="78" t="s">
        <v>355</v>
      </c>
      <c r="F297" s="78" t="s">
        <v>354</v>
      </c>
      <c r="G297" s="78" t="s">
        <v>404</v>
      </c>
      <c r="H297" s="78" t="s">
        <v>352</v>
      </c>
    </row>
    <row r="298" spans="1:8" s="77" customFormat="1" ht="19.7" customHeight="1" x14ac:dyDescent="0.2">
      <c r="A298" s="78" t="s">
        <v>243</v>
      </c>
      <c r="B298" s="78" t="s">
        <v>244</v>
      </c>
      <c r="C298" s="78" t="s">
        <v>357</v>
      </c>
      <c r="D298" s="78" t="s">
        <v>356</v>
      </c>
      <c r="E298" s="78" t="s">
        <v>389</v>
      </c>
      <c r="F298" s="78" t="s">
        <v>388</v>
      </c>
      <c r="G298" s="78" t="s">
        <v>404</v>
      </c>
      <c r="H298" s="78" t="s">
        <v>352</v>
      </c>
    </row>
    <row r="299" spans="1:8" s="77" customFormat="1" ht="19.7" customHeight="1" x14ac:dyDescent="0.2">
      <c r="A299" s="78" t="s">
        <v>245</v>
      </c>
      <c r="B299" s="78" t="s">
        <v>246</v>
      </c>
      <c r="C299" s="78" t="s">
        <v>357</v>
      </c>
      <c r="D299" s="78" t="s">
        <v>356</v>
      </c>
      <c r="E299" s="78" t="s">
        <v>355</v>
      </c>
      <c r="F299" s="78" t="s">
        <v>354</v>
      </c>
      <c r="G299" s="78" t="s">
        <v>404</v>
      </c>
      <c r="H299" s="78" t="s">
        <v>352</v>
      </c>
    </row>
    <row r="300" spans="1:8" s="77" customFormat="1" ht="19.7" customHeight="1" x14ac:dyDescent="0.2">
      <c r="A300" s="78" t="s">
        <v>245</v>
      </c>
      <c r="B300" s="78" t="s">
        <v>246</v>
      </c>
      <c r="C300" s="78" t="s">
        <v>357</v>
      </c>
      <c r="D300" s="78" t="s">
        <v>356</v>
      </c>
      <c r="E300" s="78" t="s">
        <v>406</v>
      </c>
      <c r="F300" s="78" t="s">
        <v>405</v>
      </c>
      <c r="G300" s="78" t="s">
        <v>404</v>
      </c>
      <c r="H300" s="78" t="s">
        <v>352</v>
      </c>
    </row>
    <row r="301" spans="1:8" s="77" customFormat="1" ht="19.7" customHeight="1" x14ac:dyDescent="0.2">
      <c r="A301" s="78" t="s">
        <v>247</v>
      </c>
      <c r="B301" s="78" t="s">
        <v>248</v>
      </c>
      <c r="C301" s="78" t="s">
        <v>357</v>
      </c>
      <c r="D301" s="78" t="s">
        <v>356</v>
      </c>
      <c r="E301" s="78" t="s">
        <v>355</v>
      </c>
      <c r="F301" s="78" t="s">
        <v>354</v>
      </c>
      <c r="G301" s="78" t="s">
        <v>403</v>
      </c>
      <c r="H301" s="78" t="s">
        <v>352</v>
      </c>
    </row>
    <row r="302" spans="1:8" s="77" customFormat="1" ht="19.7" customHeight="1" x14ac:dyDescent="0.2">
      <c r="A302" s="78" t="s">
        <v>249</v>
      </c>
      <c r="B302" s="78" t="s">
        <v>250</v>
      </c>
      <c r="C302" s="78" t="s">
        <v>357</v>
      </c>
      <c r="D302" s="78" t="s">
        <v>356</v>
      </c>
      <c r="E302" s="78" t="s">
        <v>355</v>
      </c>
      <c r="F302" s="78" t="s">
        <v>354</v>
      </c>
      <c r="G302" s="78" t="s">
        <v>403</v>
      </c>
      <c r="H302" s="78" t="s">
        <v>352</v>
      </c>
    </row>
    <row r="303" spans="1:8" s="77" customFormat="1" ht="19.7" customHeight="1" x14ac:dyDescent="0.2">
      <c r="A303" s="78" t="s">
        <v>249</v>
      </c>
      <c r="B303" s="78" t="s">
        <v>250</v>
      </c>
      <c r="C303" s="78" t="s">
        <v>357</v>
      </c>
      <c r="D303" s="78" t="s">
        <v>356</v>
      </c>
      <c r="E303" s="78" t="s">
        <v>389</v>
      </c>
      <c r="F303" s="78" t="s">
        <v>388</v>
      </c>
      <c r="G303" s="78" t="s">
        <v>403</v>
      </c>
      <c r="H303" s="78" t="s">
        <v>352</v>
      </c>
    </row>
    <row r="304" spans="1:8" s="77" customFormat="1" ht="19.7" customHeight="1" x14ac:dyDescent="0.2">
      <c r="A304" s="78" t="s">
        <v>251</v>
      </c>
      <c r="B304" s="78" t="s">
        <v>252</v>
      </c>
      <c r="C304" s="78" t="s">
        <v>357</v>
      </c>
      <c r="D304" s="78" t="s">
        <v>356</v>
      </c>
      <c r="E304" s="78" t="s">
        <v>365</v>
      </c>
      <c r="F304" s="78" t="s">
        <v>364</v>
      </c>
      <c r="G304" s="78" t="s">
        <v>402</v>
      </c>
      <c r="H304" s="78" t="s">
        <v>352</v>
      </c>
    </row>
    <row r="305" spans="1:8" s="77" customFormat="1" ht="19.7" customHeight="1" x14ac:dyDescent="0.2">
      <c r="A305" s="78" t="s">
        <v>319</v>
      </c>
      <c r="B305" s="78" t="s">
        <v>320</v>
      </c>
      <c r="C305" s="78" t="s">
        <v>401</v>
      </c>
      <c r="D305" s="78" t="s">
        <v>400</v>
      </c>
      <c r="E305" s="78" t="s">
        <v>399</v>
      </c>
      <c r="F305" s="78" t="s">
        <v>398</v>
      </c>
      <c r="G305" s="78" t="s">
        <v>397</v>
      </c>
      <c r="H305" s="78" t="s">
        <v>352</v>
      </c>
    </row>
    <row r="306" spans="1:8" s="77" customFormat="1" ht="19.7" customHeight="1" x14ac:dyDescent="0.2">
      <c r="A306" s="78" t="s">
        <v>253</v>
      </c>
      <c r="B306" s="78" t="s">
        <v>254</v>
      </c>
      <c r="C306" s="78" t="s">
        <v>357</v>
      </c>
      <c r="D306" s="78" t="s">
        <v>356</v>
      </c>
      <c r="E306" s="78" t="s">
        <v>355</v>
      </c>
      <c r="F306" s="78" t="s">
        <v>354</v>
      </c>
      <c r="G306" s="78" t="s">
        <v>396</v>
      </c>
      <c r="H306" s="78" t="s">
        <v>352</v>
      </c>
    </row>
    <row r="307" spans="1:8" s="77" customFormat="1" ht="19.7" customHeight="1" x14ac:dyDescent="0.2">
      <c r="A307" s="78" t="s">
        <v>61</v>
      </c>
      <c r="B307" s="78" t="s">
        <v>62</v>
      </c>
      <c r="C307" s="78" t="s">
        <v>357</v>
      </c>
      <c r="D307" s="78" t="s">
        <v>356</v>
      </c>
      <c r="E307" s="78" t="s">
        <v>373</v>
      </c>
      <c r="F307" s="78" t="s">
        <v>372</v>
      </c>
      <c r="G307" s="78" t="s">
        <v>395</v>
      </c>
      <c r="H307" s="78" t="s">
        <v>352</v>
      </c>
    </row>
    <row r="308" spans="1:8" s="77" customFormat="1" ht="19.7" customHeight="1" x14ac:dyDescent="0.2">
      <c r="A308" s="78" t="s">
        <v>394</v>
      </c>
      <c r="B308" s="78" t="s">
        <v>392</v>
      </c>
      <c r="C308" s="78" t="s">
        <v>357</v>
      </c>
      <c r="D308" s="78" t="s">
        <v>356</v>
      </c>
      <c r="E308" s="78" t="s">
        <v>355</v>
      </c>
      <c r="F308" s="78" t="s">
        <v>354</v>
      </c>
      <c r="G308" s="78" t="s">
        <v>387</v>
      </c>
      <c r="H308" s="78" t="s">
        <v>352</v>
      </c>
    </row>
    <row r="309" spans="1:8" s="77" customFormat="1" ht="19.7" customHeight="1" x14ac:dyDescent="0.2">
      <c r="A309" s="78" t="s">
        <v>393</v>
      </c>
      <c r="B309" s="78" t="s">
        <v>392</v>
      </c>
      <c r="C309" s="78" t="s">
        <v>357</v>
      </c>
      <c r="D309" s="78" t="s">
        <v>356</v>
      </c>
      <c r="E309" s="78" t="s">
        <v>355</v>
      </c>
      <c r="F309" s="78" t="s">
        <v>354</v>
      </c>
      <c r="G309" s="78" t="s">
        <v>387</v>
      </c>
      <c r="H309" s="78" t="s">
        <v>352</v>
      </c>
    </row>
    <row r="310" spans="1:8" s="77" customFormat="1" ht="19.7" customHeight="1" x14ac:dyDescent="0.2">
      <c r="A310" s="78" t="s">
        <v>391</v>
      </c>
      <c r="B310" s="78" t="s">
        <v>390</v>
      </c>
      <c r="C310" s="78" t="s">
        <v>357</v>
      </c>
      <c r="D310" s="78" t="s">
        <v>356</v>
      </c>
      <c r="E310" s="78" t="s">
        <v>389</v>
      </c>
      <c r="F310" s="78" t="s">
        <v>388</v>
      </c>
      <c r="G310" s="78" t="s">
        <v>387</v>
      </c>
      <c r="H310" s="78" t="s">
        <v>352</v>
      </c>
    </row>
    <row r="311" spans="1:8" s="77" customFormat="1" ht="19.7" customHeight="1" x14ac:dyDescent="0.2">
      <c r="A311" s="78" t="s">
        <v>386</v>
      </c>
      <c r="B311" s="78" t="s">
        <v>385</v>
      </c>
      <c r="C311" s="78" t="s">
        <v>357</v>
      </c>
      <c r="D311" s="78" t="s">
        <v>356</v>
      </c>
      <c r="E311" s="78" t="s">
        <v>355</v>
      </c>
      <c r="F311" s="78" t="s">
        <v>354</v>
      </c>
      <c r="G311" s="78" t="s">
        <v>384</v>
      </c>
      <c r="H311" s="78" t="s">
        <v>352</v>
      </c>
    </row>
    <row r="312" spans="1:8" s="77" customFormat="1" ht="19.7" customHeight="1" x14ac:dyDescent="0.2">
      <c r="A312" s="78" t="s">
        <v>255</v>
      </c>
      <c r="B312" s="78" t="s">
        <v>256</v>
      </c>
      <c r="C312" s="78" t="s">
        <v>357</v>
      </c>
      <c r="D312" s="78" t="s">
        <v>356</v>
      </c>
      <c r="E312" s="78" t="s">
        <v>355</v>
      </c>
      <c r="F312" s="78" t="s">
        <v>354</v>
      </c>
      <c r="G312" s="78" t="s">
        <v>383</v>
      </c>
      <c r="H312" s="78" t="s">
        <v>352</v>
      </c>
    </row>
    <row r="313" spans="1:8" s="77" customFormat="1" ht="19.7" customHeight="1" x14ac:dyDescent="0.2">
      <c r="A313" s="78" t="s">
        <v>257</v>
      </c>
      <c r="B313" s="78" t="s">
        <v>258</v>
      </c>
      <c r="C313" s="78" t="s">
        <v>357</v>
      </c>
      <c r="D313" s="78" t="s">
        <v>356</v>
      </c>
      <c r="E313" s="78" t="s">
        <v>355</v>
      </c>
      <c r="F313" s="78" t="s">
        <v>354</v>
      </c>
      <c r="G313" s="78" t="s">
        <v>383</v>
      </c>
      <c r="H313" s="78" t="s">
        <v>352</v>
      </c>
    </row>
    <row r="314" spans="1:8" s="77" customFormat="1" ht="19.7" customHeight="1" x14ac:dyDescent="0.2">
      <c r="A314" s="78" t="s">
        <v>259</v>
      </c>
      <c r="B314" s="78" t="s">
        <v>260</v>
      </c>
      <c r="C314" s="78" t="s">
        <v>357</v>
      </c>
      <c r="D314" s="78" t="s">
        <v>356</v>
      </c>
      <c r="E314" s="78" t="s">
        <v>355</v>
      </c>
      <c r="F314" s="78" t="s">
        <v>354</v>
      </c>
      <c r="G314" s="78" t="s">
        <v>383</v>
      </c>
      <c r="H314" s="78" t="s">
        <v>352</v>
      </c>
    </row>
    <row r="315" spans="1:8" s="77" customFormat="1" ht="19.7" customHeight="1" x14ac:dyDescent="0.2">
      <c r="A315" s="78" t="s">
        <v>261</v>
      </c>
      <c r="B315" s="78" t="s">
        <v>262</v>
      </c>
      <c r="C315" s="78" t="s">
        <v>357</v>
      </c>
      <c r="D315" s="78" t="s">
        <v>356</v>
      </c>
      <c r="E315" s="78" t="s">
        <v>355</v>
      </c>
      <c r="F315" s="78" t="s">
        <v>354</v>
      </c>
      <c r="G315" s="78" t="s">
        <v>383</v>
      </c>
      <c r="H315" s="78" t="s">
        <v>352</v>
      </c>
    </row>
    <row r="316" spans="1:8" s="77" customFormat="1" ht="19.7" customHeight="1" x14ac:dyDescent="0.2">
      <c r="A316" s="78" t="s">
        <v>111</v>
      </c>
      <c r="B316" s="78" t="s">
        <v>112</v>
      </c>
      <c r="C316" s="78" t="s">
        <v>357</v>
      </c>
      <c r="D316" s="78" t="s">
        <v>356</v>
      </c>
      <c r="E316" s="78" t="s">
        <v>373</v>
      </c>
      <c r="F316" s="78" t="s">
        <v>372</v>
      </c>
      <c r="G316" s="78" t="s">
        <v>382</v>
      </c>
      <c r="H316" s="78" t="s">
        <v>352</v>
      </c>
    </row>
    <row r="317" spans="1:8" s="77" customFormat="1" ht="19.7" customHeight="1" x14ac:dyDescent="0.2">
      <c r="A317" s="78" t="s">
        <v>63</v>
      </c>
      <c r="B317" s="78" t="s">
        <v>64</v>
      </c>
      <c r="C317" s="78" t="s">
        <v>357</v>
      </c>
      <c r="D317" s="78" t="s">
        <v>356</v>
      </c>
      <c r="E317" s="78" t="s">
        <v>373</v>
      </c>
      <c r="F317" s="78" t="s">
        <v>372</v>
      </c>
      <c r="G317" s="78" t="s">
        <v>381</v>
      </c>
      <c r="H317" s="78" t="s">
        <v>352</v>
      </c>
    </row>
    <row r="318" spans="1:8" s="77" customFormat="1" ht="19.7" customHeight="1" x14ac:dyDescent="0.2">
      <c r="A318" s="78" t="s">
        <v>65</v>
      </c>
      <c r="B318" s="78" t="s">
        <v>66</v>
      </c>
      <c r="C318" s="78" t="s">
        <v>357</v>
      </c>
      <c r="D318" s="78" t="s">
        <v>356</v>
      </c>
      <c r="E318" s="78" t="s">
        <v>373</v>
      </c>
      <c r="F318" s="78" t="s">
        <v>372</v>
      </c>
      <c r="G318" s="78" t="s">
        <v>380</v>
      </c>
      <c r="H318" s="78" t="s">
        <v>352</v>
      </c>
    </row>
    <row r="319" spans="1:8" s="77" customFormat="1" ht="19.7" customHeight="1" x14ac:dyDescent="0.2">
      <c r="A319" s="78" t="s">
        <v>379</v>
      </c>
      <c r="B319" s="78" t="s">
        <v>378</v>
      </c>
      <c r="C319" s="78" t="s">
        <v>357</v>
      </c>
      <c r="D319" s="78" t="s">
        <v>356</v>
      </c>
      <c r="E319" s="78" t="s">
        <v>365</v>
      </c>
      <c r="F319" s="78" t="s">
        <v>364</v>
      </c>
      <c r="G319" s="78" t="s">
        <v>377</v>
      </c>
      <c r="H319" s="78" t="s">
        <v>352</v>
      </c>
    </row>
    <row r="320" spans="1:8" s="77" customFormat="1" ht="19.7" customHeight="1" x14ac:dyDescent="0.2">
      <c r="A320" s="78" t="s">
        <v>263</v>
      </c>
      <c r="B320" s="78" t="s">
        <v>376</v>
      </c>
      <c r="C320" s="78" t="s">
        <v>357</v>
      </c>
      <c r="D320" s="78" t="s">
        <v>356</v>
      </c>
      <c r="E320" s="78" t="s">
        <v>355</v>
      </c>
      <c r="F320" s="78" t="s">
        <v>354</v>
      </c>
      <c r="G320" s="78" t="s">
        <v>375</v>
      </c>
      <c r="H320" s="78" t="s">
        <v>352</v>
      </c>
    </row>
    <row r="321" spans="1:8" s="77" customFormat="1" ht="19.7" customHeight="1" x14ac:dyDescent="0.2">
      <c r="A321" s="78" t="s">
        <v>113</v>
      </c>
      <c r="B321" s="78" t="s">
        <v>114</v>
      </c>
      <c r="C321" s="78" t="s">
        <v>357</v>
      </c>
      <c r="D321" s="78" t="s">
        <v>356</v>
      </c>
      <c r="E321" s="78" t="s">
        <v>373</v>
      </c>
      <c r="F321" s="78" t="s">
        <v>372</v>
      </c>
      <c r="G321" s="78" t="s">
        <v>374</v>
      </c>
      <c r="H321" s="78" t="s">
        <v>352</v>
      </c>
    </row>
    <row r="322" spans="1:8" s="77" customFormat="1" ht="19.7" customHeight="1" x14ac:dyDescent="0.2">
      <c r="A322" s="78" t="s">
        <v>67</v>
      </c>
      <c r="B322" s="78" t="s">
        <v>68</v>
      </c>
      <c r="C322" s="78" t="s">
        <v>357</v>
      </c>
      <c r="D322" s="78" t="s">
        <v>356</v>
      </c>
      <c r="E322" s="78" t="s">
        <v>373</v>
      </c>
      <c r="F322" s="78" t="s">
        <v>372</v>
      </c>
      <c r="G322" s="78" t="s">
        <v>371</v>
      </c>
      <c r="H322" s="78" t="s">
        <v>352</v>
      </c>
    </row>
    <row r="323" spans="1:8" s="77" customFormat="1" ht="19.7" customHeight="1" x14ac:dyDescent="0.2">
      <c r="A323" s="78" t="s">
        <v>370</v>
      </c>
      <c r="B323" s="78" t="s">
        <v>369</v>
      </c>
      <c r="C323" s="78" t="s">
        <v>357</v>
      </c>
      <c r="D323" s="78" t="s">
        <v>356</v>
      </c>
      <c r="E323" s="78" t="s">
        <v>365</v>
      </c>
      <c r="F323" s="78" t="s">
        <v>364</v>
      </c>
      <c r="G323" s="78" t="s">
        <v>368</v>
      </c>
      <c r="H323" s="78" t="s">
        <v>352</v>
      </c>
    </row>
    <row r="324" spans="1:8" s="77" customFormat="1" ht="19.7" customHeight="1" x14ac:dyDescent="0.2">
      <c r="A324" s="78" t="s">
        <v>367</v>
      </c>
      <c r="B324" s="78" t="s">
        <v>366</v>
      </c>
      <c r="C324" s="78" t="s">
        <v>357</v>
      </c>
      <c r="D324" s="78" t="s">
        <v>356</v>
      </c>
      <c r="E324" s="78" t="s">
        <v>365</v>
      </c>
      <c r="F324" s="78" t="s">
        <v>364</v>
      </c>
      <c r="G324" s="78" t="s">
        <v>363</v>
      </c>
      <c r="H324" s="78" t="s">
        <v>352</v>
      </c>
    </row>
    <row r="325" spans="1:8" s="77" customFormat="1" ht="19.7" customHeight="1" x14ac:dyDescent="0.2">
      <c r="A325" s="78" t="s">
        <v>362</v>
      </c>
      <c r="B325" s="78" t="s">
        <v>361</v>
      </c>
      <c r="C325" s="78" t="s">
        <v>357</v>
      </c>
      <c r="D325" s="78" t="s">
        <v>356</v>
      </c>
      <c r="E325" s="78" t="s">
        <v>355</v>
      </c>
      <c r="F325" s="78" t="s">
        <v>354</v>
      </c>
      <c r="G325" s="78" t="s">
        <v>360</v>
      </c>
      <c r="H325" s="78" t="s">
        <v>352</v>
      </c>
    </row>
    <row r="326" spans="1:8" s="77" customFormat="1" ht="19.7" customHeight="1" x14ac:dyDescent="0.2">
      <c r="A326" s="78" t="s">
        <v>359</v>
      </c>
      <c r="B326" s="78" t="s">
        <v>358</v>
      </c>
      <c r="C326" s="78" t="s">
        <v>357</v>
      </c>
      <c r="D326" s="78" t="s">
        <v>356</v>
      </c>
      <c r="E326" s="78" t="s">
        <v>355</v>
      </c>
      <c r="F326" s="78" t="s">
        <v>354</v>
      </c>
      <c r="G326" s="78" t="s">
        <v>353</v>
      </c>
      <c r="H326" s="78" t="s">
        <v>352</v>
      </c>
    </row>
    <row r="327" spans="1:8" s="77" customFormat="1" ht="28.7" customHeight="1" x14ac:dyDescent="0.2"/>
  </sheetData>
  <pageMargins left="0.7" right="0.7" top="0.75" bottom="0.75" header="0.3" footer="0.3"/>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C5D144-36A0-4411-B2D4-684E98469110}"/>
</file>

<file path=customXml/itemProps2.xml><?xml version="1.0" encoding="utf-8"?>
<ds:datastoreItem xmlns:ds="http://schemas.openxmlformats.org/officeDocument/2006/customXml" ds:itemID="{AAFF17DF-E1E1-4482-A375-73620E0DB42B}"/>
</file>

<file path=customXml/itemProps3.xml><?xml version="1.0" encoding="utf-8"?>
<ds:datastoreItem xmlns:ds="http://schemas.openxmlformats.org/officeDocument/2006/customXml" ds:itemID="{FC4FDDDE-B88B-4342-A6A0-F2E54F98E4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SHOPP IP </vt:lpstr>
      <vt:lpstr>SHOPP OP</vt:lpstr>
      <vt:lpstr>SHOPP Allocation</vt:lpstr>
      <vt:lpstr>Tax IDs</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Kambra Reddick</dc:creator>
  <cp:lastModifiedBy>Jimmy Witcosky</cp:lastModifiedBy>
  <cp:lastPrinted>2023-10-11T12:55:28Z</cp:lastPrinted>
  <dcterms:created xsi:type="dcterms:W3CDTF">2023-10-10T18:20:39Z</dcterms:created>
  <dcterms:modified xsi:type="dcterms:W3CDTF">2024-04-16T15:00:11Z</dcterms:modified>
</cp:coreProperties>
</file>